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B10B8B91-0A75-47B0-927E-04904A8F142E}" xr6:coauthVersionLast="47" xr6:coauthVersionMax="47" xr10:uidLastSave="{00000000-0000-0000-0000-000000000000}"/>
  <bookViews>
    <workbookView xWindow="1152" yWindow="1152" windowWidth="19920" windowHeight="12732" firstSheet="6" activeTab="6"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PolicyLevers!$H$1:$H$2025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19" l="1"/>
  <c r="H16" i="19"/>
  <c r="Q24" i="22"/>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<sst xmlns="http://schemas.openxmlformats.org/spreadsheetml/2006/main" count="19005" uniqueCount="3892">
  <si>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</si>
  <si>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</si>
  <si>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</si>
  <si>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</si>
  <si>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</si>
  <si>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</si>
  <si>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</si>
  <si>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</si>
  <si>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</si>
  <si>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</si>
  <si>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</si>
  <si>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</si>
  <si>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</si>
  <si>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</si>
  <si>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</si>
  <si>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</si>
  <si>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</si>
  <si>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</si>
  <si>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</si>
  <si>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</si>
  <si>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</si>
  <si>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</si>
  <si>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</si>
  <si>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</si>
  <si>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</si>
  <si>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</si>
  <si>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</si>
  <si>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</si>
  <si>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</si>
  <si>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</si>
  <si>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</si>
  <si>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</si>
  <si>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</si>
  <si>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</si>
  <si>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</si>
  <si>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</si>
  <si>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</si>
  <si>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</si>
  <si>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</si>
  <si>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</si>
  <si>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</si>
  <si>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</si>
  <si>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</si>
  <si>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</si>
  <si>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</si>
  <si>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</si>
  <si>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</si>
  <si>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</si>
  <si>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</si>
  <si>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</si>
  <si>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</si>
  <si>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</si>
  <si>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</si>
  <si>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</si>
  <si>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</si>
  <si>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</si>
  <si>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</si>
  <si>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</si>
  <si>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</si>
  <si>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</si>
  <si>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</si>
  <si>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</si>
  <si>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</si>
  <si>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</si>
  <si>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t>
  </si>
  <si>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</si>
  <si>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</si>
  <si>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</si>
  <si>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</si>
  <si>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</si>
  <si>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</si>
  <si>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</si>
  <si>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</si>
  <si>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</si>
  <si>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</si>
  <si>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</si>
  <si>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</si>
  <si>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</si>
  <si>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</si>
  <si>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</si>
  <si>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</si>
  <si>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</si>
  <si>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</si>
  <si>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</si>
  <si>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</si>
  <si>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</si>
  <si>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</si>
  <si>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</si>
  <si>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</si>
  <si>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</si>
  <si>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</si>
  <si>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</si>
  <si>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</si>
  <si>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</si>
  <si>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phoneticPr fontId="2" type="noConversion"/>
  </si>
  <si>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</si>
  <si>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</si>
  <si>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</si>
  <si>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</si>
  <si>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</si>
  <si>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</si>
  <si>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</si>
  <si>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</si>
  <si>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</si>
  <si>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</si>
  <si>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</si>
  <si>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</si>
  <si>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</si>
  <si>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</si>
  <si>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</si>
  <si>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</si>
  <si>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</si>
  <si>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</si>
  <si>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</si>
  <si>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</si>
  <si>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</si>
  <si>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</si>
  <si>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</si>
  <si>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</si>
  <si>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</si>
  <si>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</si>
  <si>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</si>
  <si>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</si>
  <si>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</si>
  <si>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</si>
  <si>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</si>
  <si>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</si>
  <si>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</si>
  <si>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</si>
  <si>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</si>
  <si>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</si>
  <si>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</si>
  <si>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</si>
  <si>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</si>
  <si>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</si>
  <si>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</si>
  <si>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</si>
  <si>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</si>
  <si>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</si>
  <si>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</si>
  <si>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</si>
  <si>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</si>
  <si>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</si>
  <si>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</si>
  <si>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</si>
  <si>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</si>
  <si>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</si>
  <si>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</si>
  <si>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</si>
  <si>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</si>
  <si>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</si>
  <si>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</si>
  <si>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</si>
  <si>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</si>
  <si>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</si>
  <si>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</si>
  <si>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applies alternate assumptions for state level minimum ZEV requirements (specified through an input data file). In the United States model, this tests reversing state Advanced Clean Cars and Advanced Clean Trucks requirements starting in 2025.</t>
  </si>
  <si>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</si>
  <si>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</si>
  <si>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</si>
  <si>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</si>
  <si>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</si>
  <si>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</si>
  <si>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</si>
  <si>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</si>
  <si>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</si>
  <si>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</si>
  <si>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</si>
  <si>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</si>
  <si>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</si>
  <si>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</si>
  <si>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</si>
  <si>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</si>
  <si>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</si>
  <si>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</si>
  <si>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</si>
  <si>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</si>
  <si>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</si>
  <si>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</si>
  <si>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</si>
  <si>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</si>
  <si>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</si>
  <si>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</si>
  <si>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</si>
  <si>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</si>
  <si>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</si>
  <si>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</si>
  <si>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</si>
  <si>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</si>
  <si>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</si>
  <si>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</si>
  <si>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</si>
  <si>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</si>
  <si>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</si>
  <si>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</si>
  <si>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</si>
  <si>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</si>
  <si>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</si>
  <si>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</si>
  <si>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</si>
  <si>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</si>
  <si>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</si>
  <si>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</si>
  <si>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</si>
  <si>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</si>
  <si>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</si>
  <si>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</si>
  <si>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</si>
  <si>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</si>
  <si>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</si>
  <si>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</si>
  <si>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</si>
  <si>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</si>
  <si>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</si>
  <si>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</si>
  <si>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</si>
  <si>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</si>
  <si>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</si>
  <si>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</si>
  <si>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</si>
  <si>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</si>
  <si>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</si>
  <si>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</si>
  <si>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</si>
  <si>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</si>
  <si>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</si>
  <si>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</si>
  <si>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paid to customers who purchase energy-efficient building equipment of the selected type(s).  Typical rebate amounts represented by this policy are $50-100 for a clothes washer and $25-50 for a dishwasher or refrigerator.</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</si>
  <si>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</si>
  <si>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</si>
  <si>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</si>
  <si>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</si>
  <si>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</si>
  <si>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</si>
  <si>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</si>
  <si>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</si>
  <si>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</si>
  <si>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</si>
  <si>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</si>
  <si>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</si>
  <si>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</si>
  <si>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</si>
  <si>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</si>
  <si>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</si>
  <si>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</si>
  <si>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</si>
  <si>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</si>
  <si>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</si>
  <si>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</si>
  <si>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</si>
  <si>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</si>
  <si>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</si>
  <si>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</si>
  <si>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</si>
  <si>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</si>
  <si>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</si>
  <si>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</si>
  <si>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</si>
  <si>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</si>
  <si>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</si>
  <si>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</si>
  <si>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</si>
  <si>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</si>
  <si>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</si>
  <si>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</si>
  <si>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</si>
  <si>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</si>
  <si>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</si>
  <si>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</si>
  <si>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</si>
  <si>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</si>
  <si>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</si>
  <si>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</si>
  <si>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</si>
  <si>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</si>
  <si>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</si>
  <si>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</si>
  <si>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</si>
  <si>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</si>
  <si>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</si>
  <si>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</si>
  <si>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</si>
  <si>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</si>
  <si>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</si>
  <si>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</si>
  <si>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</si>
  <si>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</si>
  <si>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</si>
  <si>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</si>
  <si>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</si>
  <si>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</si>
  <si>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</si>
  <si>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</si>
  <si>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</si>
  <si>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</si>
  <si>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</si>
  <si>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</si>
  <si>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</si>
  <si>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</si>
  <si>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</si>
  <si>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</si>
  <si>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</si>
  <si>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</si>
  <si>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</si>
  <si>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</si>
  <si>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</si>
  <si>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</si>
  <si>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</si>
  <si>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</si>
  <si>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</si>
  <si>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</si>
  <si>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</si>
  <si>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</si>
  <si>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</si>
  <si>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</si>
  <si>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</si>
  <si>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</si>
  <si>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</si>
  <si>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</si>
  <si>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</si>
  <si>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</si>
  <si>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</si>
  <si>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</si>
  <si>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</si>
  <si>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</si>
  <si>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</si>
  <si>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</si>
  <si>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</si>
  <si>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</si>
  <si>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</si>
  <si>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</si>
  <si>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</si>
  <si>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</si>
  <si>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</si>
  <si>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</si>
  <si>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</si>
  <si>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</si>
  <si>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</si>
  <si>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</si>
  <si>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</si>
  <si>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</si>
  <si>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</si>
  <si>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</si>
  <si>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</si>
  <si>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</si>
  <si>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</si>
  <si>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</si>
  <si>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</si>
  <si>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</si>
  <si>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</si>
  <si>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</si>
  <si>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</si>
  <si>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</si>
  <si>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</si>
  <si>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</si>
  <si>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</si>
  <si>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</si>
  <si>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</si>
  <si>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</si>
  <si>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</si>
  <si>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</si>
  <si>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</si>
  <si>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</si>
  <si>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</si>
  <si>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</si>
  <si>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</si>
  <si>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</si>
  <si>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</si>
  <si>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</si>
  <si>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</si>
  <si>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</si>
  <si>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</si>
  <si>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</si>
  <si>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</si>
  <si>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</si>
  <si>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</si>
  <si>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</si>
  <si>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</si>
  <si>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</si>
  <si>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</si>
  <si>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</si>
  <si>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</si>
  <si>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</si>
  <si>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</si>
  <si>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</si>
  <si>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</si>
  <si>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</si>
  <si>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</si>
  <si>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</si>
  <si>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</si>
  <si>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</si>
  <si>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</si>
  <si>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</si>
  <si>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</si>
  <si>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</si>
  <si>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</si>
  <si>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</si>
  <si>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</si>
  <si>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</si>
  <si>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</si>
  <si>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</si>
  <si>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</si>
  <si>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</si>
  <si>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</si>
  <si>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</si>
  <si>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</si>
  <si>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</si>
  <si>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</si>
  <si>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</si>
  <si>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</si>
  <si>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</si>
  <si>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</si>
  <si>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</si>
  <si>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</si>
  <si>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</si>
  <si>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</si>
  <si>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</si>
  <si>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</si>
  <si>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</si>
  <si>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</si>
  <si>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</si>
  <si>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</si>
  <si>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</si>
  <si>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</si>
  <si>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</si>
  <si>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</si>
  <si>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</si>
  <si>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</si>
  <si>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</si>
  <si>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</si>
  <si>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</si>
  <si>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</si>
  <si>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</si>
  <si>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</si>
  <si>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</si>
  <si>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</si>
  <si>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</si>
  <si>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</si>
  <si>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</si>
  <si>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</si>
  <si>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</si>
  <si>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</si>
  <si>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</si>
  <si>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</si>
  <si>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</si>
  <si>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</si>
  <si>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</si>
  <si>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</si>
  <si>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</si>
  <si>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</si>
  <si>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</si>
  <si>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</si>
  <si>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</si>
  <si>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</si>
  <si>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</si>
  <si>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</si>
  <si>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</si>
  <si>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</si>
  <si>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</si>
  <si>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</si>
  <si>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</si>
  <si>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</si>
  <si>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</si>
  <si>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</si>
  <si>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</si>
  <si>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</si>
  <si>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</si>
  <si>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</si>
  <si>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</si>
  <si>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</si>
  <si>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</si>
  <si>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</si>
  <si>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</si>
  <si>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</si>
  <si>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</si>
  <si>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</si>
  <si>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</si>
  <si>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</si>
  <si>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</si>
  <si>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</si>
  <si>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</si>
  <si>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</si>
  <si>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</si>
  <si>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</si>
  <si>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</si>
  <si>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</si>
  <si>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</si>
  <si>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</si>
  <si>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</si>
  <si>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</si>
  <si>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</si>
  <si>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</si>
  <si>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</si>
  <si>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</si>
  <si>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</si>
  <si>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</si>
  <si>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</si>
  <si>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</si>
  <si>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</si>
  <si>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</si>
  <si>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</si>
  <si>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</si>
  <si>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</si>
  <si>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</si>
  <si>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</si>
  <si>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</si>
  <si>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</si>
  <si>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</si>
  <si>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</si>
  <si>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</si>
  <si>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</si>
  <si>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</si>
  <si>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</si>
  <si>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</si>
  <si>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</si>
  <si>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</si>
  <si>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</si>
  <si>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</si>
  <si>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</si>
  <si>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</si>
  <si>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</si>
  <si>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</si>
  <si>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</si>
  <si>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</si>
  <si>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</si>
  <si>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</si>
  <si>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</si>
  <si>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</si>
  <si>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</si>
  <si>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</si>
  <si>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</si>
  <si>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</si>
  <si>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</si>
  <si>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</si>
  <si>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</si>
  <si>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</si>
  <si>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</si>
  <si>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</si>
  <si>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</si>
  <si>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</si>
  <si>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</si>
  <si>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EPS (Earth-Peat Lands)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</si>
  <si>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</si>
  <si>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</si>
  <si>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</si>
  <si>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</si>
  <si>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</si>
  <si>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</si>
  <si>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</si>
  <si>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</si>
  <si>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</si>
  <si>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</si>
  <si>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</si>
  <si>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</si>
  <si>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</si>
  <si>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</si>
  <si>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</si>
  <si>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</si>
  <si>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</si>
  <si>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</si>
  <si>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</si>
  <si>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</si>
  <si>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</si>
  <si>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</si>
  <si>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</si>
  <si>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</si>
  <si>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</si>
  <si>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</si>
  <si>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</si>
  <si>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</si>
  <si>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</si>
  <si>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</si>
  <si>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</si>
  <si>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</si>
  <si>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</si>
  <si>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</si>
  <si>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</si>
  <si>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</si>
  <si>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</si>
  <si>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</si>
  <si>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</si>
  <si>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</si>
  <si>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</si>
  <si>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</si>
  <si>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</si>
  <si>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</si>
  <si>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</si>
  <si>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</si>
  <si>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</si>
  <si>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</si>
  <si>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</si>
  <si>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</si>
  <si>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</si>
  <si>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</si>
  <si>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</si>
  <si>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</si>
  <si>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</si>
  <si>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</si>
  <si>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</si>
  <si>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</si>
  <si>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</si>
  <si>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</si>
  <si>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</si>
  <si>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</si>
  <si>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</si>
  <si>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</si>
  <si>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</si>
  <si>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</si>
  <si>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</si>
  <si>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</si>
  <si>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</si>
  <si>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</si>
  <si>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</si>
  <si>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</si>
  <si>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</si>
  <si>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</si>
  <si>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</si>
  <si>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</si>
  <si>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</si>
  <si>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</si>
  <si>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</si>
  <si>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</si>
  <si>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</si>
  <si>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</si>
  <si>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</si>
  <si>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</si>
  <si>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</si>
  <si>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</si>
  <si>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</si>
  <si>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</si>
  <si>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</si>
  <si>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</si>
  <si>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</si>
  <si>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</si>
  <si>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</si>
  <si>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</si>
  <si>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</si>
  <si>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</si>
  <si>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</si>
  <si>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</si>
  <si>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</si>
  <si>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</si>
  <si>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</si>
  <si>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</si>
  <si>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</si>
  <si>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</si>
  <si>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</si>
  <si>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</si>
  <si>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</si>
  <si>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</si>
  <si>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</si>
  <si>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</si>
  <si>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</si>
  <si>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</si>
  <si>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</si>
  <si>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</si>
  <si>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</si>
  <si>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</si>
  <si>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</si>
  <si>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</si>
  <si>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</si>
  <si>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</si>
  <si>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</si>
  <si>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</si>
  <si>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</si>
  <si>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</si>
  <si>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</si>
  <si>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</si>
  <si>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</si>
  <si>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</si>
  <si>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</si>
  <si>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</si>
  <si>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</si>
  <si>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</si>
  <si>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</si>
  <si>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</si>
  <si>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</si>
  <si>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</si>
  <si>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</si>
  <si>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</si>
  <si>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</si>
  <si>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</si>
  <si>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</si>
  <si>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</si>
  <si>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</si>
  <si>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</si>
  <si>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</si>
  <si>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</si>
  <si>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</si>
  <si>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</si>
  <si>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</si>
  <si>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</si>
  <si>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</si>
  <si>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</si>
  <si>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</si>
  <si>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</si>
  <si>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</si>
  <si>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</si>
  <si>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</si>
  <si>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</si>
  <si>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</si>
  <si>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</si>
  <si>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</si>
  <si>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</si>
  <si>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</si>
  <si>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</si>
  <si>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</si>
  <si>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</si>
  <si>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</si>
  <si>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</si>
  <si>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</si>
  <si>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</si>
  <si>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</si>
  <si>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</si>
  <si>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</si>
  <si>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</si>
  <si>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</si>
  <si>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</si>
  <si>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</si>
  <si>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</si>
  <si>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</si>
  <si>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</si>
  <si>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</si>
  <si>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</si>
  <si>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</si>
  <si>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</si>
  <si>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</si>
  <si>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</si>
  <si>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</si>
  <si>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</si>
  <si>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</si>
  <si>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</si>
  <si>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</si>
  <si>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</si>
  <si>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</si>
  <si>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</si>
  <si>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</si>
  <si>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</si>
  <si>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</si>
  <si>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</si>
  <si>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</si>
  <si>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</si>
  <si>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</si>
  <si>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</si>
  <si>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</si>
  <si>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</si>
  <si>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</si>
  <si>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</si>
  <si>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</si>
  <si>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</si>
  <si>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</si>
  <si>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</si>
  <si>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</si>
  <si>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</si>
  <si>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</si>
  <si>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</si>
  <si>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</si>
  <si>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</si>
  <si>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</si>
  <si>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</si>
  <si>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</si>
  <si>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</si>
  <si>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</si>
  <si>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</si>
  <si>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</si>
  <si>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</si>
  <si>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</si>
  <si>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</si>
  <si>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</si>
  <si>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</si>
  <si>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</si>
  <si>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</si>
  <si>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</si>
  <si>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</si>
  <si>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</si>
  <si>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</si>
  <si>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</si>
  <si>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</si>
  <si>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</si>
  <si>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</si>
  <si>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</si>
  <si>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</si>
  <si>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</si>
  <si>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</si>
  <si>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</si>
  <si>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</si>
  <si>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</si>
  <si>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</si>
  <si>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</si>
  <si>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</si>
  <si>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</si>
  <si>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</si>
  <si>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</si>
  <si>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</si>
  <si>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</si>
  <si>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</si>
  <si>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</si>
  <si>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</si>
  <si>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</si>
  <si>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</si>
  <si>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</si>
  <si>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</si>
  <si>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</si>
  <si>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</si>
  <si>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</si>
  <si>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</si>
  <si>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</si>
  <si>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</si>
  <si>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</si>
  <si>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</si>
  <si>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</si>
  <si>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</si>
  <si>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</si>
  <si>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</si>
  <si>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</si>
  <si>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</si>
  <si>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</si>
  <si>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</si>
  <si>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</si>
  <si>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</si>
  <si>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</si>
  <si>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</si>
  <si>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</si>
  <si>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</si>
  <si>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</si>
  <si>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</si>
  <si>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</si>
  <si>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</si>
  <si>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</si>
  <si>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</si>
  <si>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</si>
  <si>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</si>
  <si>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</si>
  <si>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</si>
  <si>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</si>
  <si>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</si>
  <si>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</si>
  <si>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</si>
  <si>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</si>
  <si>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</si>
  <si>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</si>
  <si>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</si>
  <si>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</si>
  <si>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</si>
  <si>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</si>
  <si>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</si>
  <si>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</si>
  <si>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</si>
  <si>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</si>
  <si>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</si>
  <si>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</si>
  <si>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</si>
  <si>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</si>
  <si>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</si>
  <si>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</si>
  <si>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</si>
  <si>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</si>
  <si>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</si>
  <si>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</si>
  <si>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</si>
  <si>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</si>
  <si>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</si>
  <si>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</si>
  <si>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</si>
  <si>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</si>
  <si>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</si>
  <si>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</si>
  <si>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</si>
  <si>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</si>
  <si>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</si>
  <si>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</si>
  <si>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</si>
  <si>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</si>
  <si>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</si>
  <si>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</si>
  <si>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</si>
  <si>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</si>
  <si>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</si>
  <si>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</si>
  <si>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</si>
  <si>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</si>
  <si>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</si>
  <si>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</si>
  <si>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</si>
  <si>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</si>
  <si>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</si>
  <si>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</si>
  <si>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</si>
  <si>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</si>
  <si>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</si>
  <si>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</si>
  <si>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</si>
  <si>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</si>
  <si>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</si>
  <si>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</si>
  <si>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</si>
  <si>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</si>
  <si>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</si>
  <si>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</si>
  <si>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</si>
  <si>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</si>
  <si>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</si>
  <si>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</si>
  <si>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</si>
  <si>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</si>
  <si>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</si>
  <si>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</si>
  <si>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</si>
  <si>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</si>
  <si>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</si>
  <si>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</si>
  <si>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</si>
  <si>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</si>
  <si>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</si>
  <si>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</si>
  <si>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</si>
  <si>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</si>
  <si>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</si>
  <si>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</si>
  <si>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</si>
  <si>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</si>
  <si>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</si>
  <si>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</si>
  <si>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</si>
  <si>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</si>
  <si>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</si>
  <si>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</si>
  <si>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</si>
  <si>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</si>
  <si>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</si>
  <si>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</si>
  <si>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</si>
  <si>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</si>
  <si>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</si>
  <si>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</si>
  <si>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</si>
  <si>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</si>
  <si>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</si>
  <si>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</si>
  <si>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</si>
  <si>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</si>
  <si>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</si>
  <si>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</si>
  <si>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</si>
  <si>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</si>
  <si>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</si>
  <si>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</si>
  <si>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</si>
  <si>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</si>
  <si>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</si>
  <si>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</si>
  <si>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</si>
  <si>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</si>
  <si>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</si>
  <si>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</si>
  <si>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</si>
  <si>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</si>
  <si>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</si>
  <si>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</si>
  <si>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</si>
  <si>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</si>
  <si>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</si>
  <si>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</si>
  <si>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</si>
  <si>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</si>
  <si>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</si>
  <si>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</si>
  <si>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</si>
  <si>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</si>
  <si>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</si>
  <si>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</si>
  <si>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</si>
  <si>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</si>
  <si>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</si>
  <si>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</si>
  <si>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</si>
  <si>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</si>
  <si>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</si>
  <si>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</si>
  <si>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</si>
  <si>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</si>
  <si>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</si>
  <si>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</si>
  <si>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</si>
  <si>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</si>
  <si>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</si>
  <si>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</si>
  <si>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</si>
  <si>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</si>
  <si>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</si>
  <si>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</si>
  <si>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</si>
  <si>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</si>
  <si>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</si>
  <si>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</si>
  <si>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</si>
  <si>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</si>
  <si>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</si>
  <si>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</si>
  <si>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</si>
  <si>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</si>
  <si>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</si>
  <si>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</si>
  <si>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</si>
  <si>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</si>
  <si>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</si>
  <si>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</si>
  <si>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</si>
  <si>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</si>
  <si>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</si>
  <si>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</si>
  <si>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</si>
  <si>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</si>
  <si>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</si>
  <si>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</si>
  <si>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</si>
  <si>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</si>
  <si>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</si>
  <si>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</si>
  <si>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</si>
  <si>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</si>
  <si>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</si>
  <si>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</si>
  <si>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</si>
  <si>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</si>
  <si>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</si>
  <si>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</si>
  <si>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</si>
  <si>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</si>
  <si>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</si>
  <si>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</si>
  <si>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</si>
  <si>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</si>
  <si>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</si>
  <si>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</si>
  <si>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</si>
  <si>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</si>
  <si>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</si>
  <si>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</si>
  <si>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</si>
  <si>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</si>
  <si>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</si>
  <si>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</si>
  <si>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</si>
  <si>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</si>
  <si>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</si>
  <si>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</si>
  <si>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</si>
  <si>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</si>
  <si>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</si>
  <si>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</si>
  <si>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</si>
  <si>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</si>
  <si>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</si>
  <si>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</si>
  <si>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</si>
  <si>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</si>
  <si>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</si>
  <si>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</si>
  <si>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</si>
  <si>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</si>
  <si>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</si>
  <si>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</si>
  <si>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</si>
  <si>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</si>
  <si>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</si>
  <si>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</si>
  <si>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</si>
  <si>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</si>
  <si>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</si>
  <si>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</si>
  <si>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</si>
  <si>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</si>
  <si>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</si>
  <si>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</si>
  <si>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</si>
  <si>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</si>
  <si>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</si>
  <si>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</si>
  <si>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</si>
  <si>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</si>
  <si>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</si>
  <si>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</si>
  <si>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</si>
  <si>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</si>
  <si>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</si>
  <si>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</si>
  <si>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</si>
  <si>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</si>
  <si>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</si>
  <si>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</si>
  <si>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</si>
  <si>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</si>
  <si>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</si>
  <si>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</si>
  <si>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</si>
  <si>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</si>
  <si>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</si>
  <si>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</si>
  <si>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</si>
  <si>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</si>
  <si>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</si>
  <si>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</si>
  <si>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</si>
  <si>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</si>
  <si>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</si>
  <si>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</si>
  <si>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</si>
  <si>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</si>
  <si>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</si>
  <si>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</si>
  <si>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</si>
  <si>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</si>
  <si>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</si>
  <si>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</si>
  <si>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</si>
  <si>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</si>
  <si>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</si>
  <si>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</si>
  <si>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</si>
  <si>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</si>
  <si>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</si>
  <si>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</si>
  <si>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</si>
  <si>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</si>
  <si>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</si>
  <si>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</si>
  <si>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</si>
  <si>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</si>
  <si>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</si>
  <si>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</si>
  <si>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</si>
  <si>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</si>
  <si>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</si>
  <si>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</si>
  <si>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</si>
  <si>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</si>
  <si>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</si>
  <si>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</si>
  <si>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</si>
  <si>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</si>
  <si>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</si>
  <si>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</si>
  <si>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</si>
  <si>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</si>
  <si>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</si>
  <si>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</si>
  <si>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</si>
  <si>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</si>
  <si>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</si>
  <si>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</si>
  <si>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</si>
  <si>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</si>
  <si>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</si>
  <si>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</si>
  <si>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</si>
  <si>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</si>
  <si>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</si>
  <si>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</si>
  <si>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</si>
  <si>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</si>
  <si>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</si>
  <si>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</si>
  <si>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</si>
  <si>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</si>
  <si>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</si>
  <si>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</si>
  <si>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</si>
  <si>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</si>
  <si>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</si>
  <si>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</si>
  <si>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</si>
  <si>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</si>
  <si>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</si>
  <si>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</si>
  <si>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</si>
  <si>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</si>
  <si>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</si>
  <si>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</si>
  <si>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</si>
  <si>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</si>
  <si>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</si>
  <si>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</si>
  <si>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</si>
  <si>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</si>
  <si>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</si>
  <si>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</si>
  <si>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</si>
  <si>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</si>
  <si>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</si>
  <si>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</si>
  <si>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</si>
  <si>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</si>
  <si>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</si>
  <si>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</si>
  <si>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</si>
  <si>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</si>
  <si>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</si>
  <si>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</si>
  <si>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</si>
  <si>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</si>
  <si>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</si>
  <si>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</si>
  <si>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</si>
  <si>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</si>
  <si>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</si>
  <si>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</si>
  <si>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</si>
  <si>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</si>
  <si>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</si>
  <si>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</si>
  <si>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</si>
  <si>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</si>
  <si>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</si>
  <si>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</si>
  <si>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</si>
  <si>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</si>
  <si>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</si>
  <si>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</si>
  <si>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</si>
  <si>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</si>
  <si>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</si>
  <si>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</si>
  <si>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</si>
  <si>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</si>
  <si>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</si>
  <si>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</si>
  <si>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</si>
  <si>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</si>
  <si>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</si>
  <si>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</si>
  <si>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</si>
  <si>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</si>
  <si>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</si>
  <si>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</si>
  <si>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</si>
  <si>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</si>
  <si>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</si>
  <si>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</si>
  <si>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</si>
  <si>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</si>
  <si>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</si>
  <si>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</si>
  <si>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</si>
  <si>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</si>
  <si>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</si>
  <si>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</si>
  <si>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</si>
  <si>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</si>
  <si>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</si>
  <si>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</si>
  <si>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</si>
  <si>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</si>
  <si>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</si>
  <si>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</si>
  <si>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</si>
  <si>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</si>
  <si>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</si>
  <si>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</si>
  <si>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</si>
  <si>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</si>
  <si>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</si>
  <si>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</si>
  <si>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</si>
  <si>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</si>
  <si>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</si>
  <si>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</si>
  <si>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</si>
  <si>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</si>
  <si>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</si>
  <si>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</si>
  <si>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</si>
  <si>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</si>
  <si>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</si>
  <si>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</si>
  <si>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</si>
  <si>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</si>
  <si>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</si>
  <si>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</si>
  <si>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</si>
  <si>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</si>
  <si>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</si>
  <si>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</si>
  <si>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</si>
  <si>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</si>
  <si>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</si>
  <si>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</si>
  <si>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</si>
  <si>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</si>
  <si>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</si>
  <si>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</si>
  <si>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</si>
  <si>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</si>
  <si>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</si>
  <si>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</si>
  <si>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</si>
  <si>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</si>
  <si>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</si>
  <si>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</si>
  <si>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</si>
  <si>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</si>
  <si>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</si>
  <si>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</si>
  <si>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</si>
  <si>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</si>
  <si>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</si>
  <si>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</si>
  <si>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</si>
  <si>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</si>
  <si>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</si>
  <si>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</si>
  <si>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</si>
  <si>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</si>
  <si>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</si>
  <si>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</si>
  <si>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</si>
  <si>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</si>
  <si>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</si>
  <si>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</si>
  <si>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</si>
  <si>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</si>
  <si>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</si>
  <si>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</si>
  <si>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</si>
  <si>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</si>
  <si>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</si>
  <si>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</si>
  <si>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</si>
  <si>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</si>
  <si>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</si>
  <si>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</si>
  <si>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</si>
  <si>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</si>
  <si>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</si>
  <si>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</si>
  <si>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</si>
  <si>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</si>
  <si>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</si>
  <si>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</si>
  <si>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</si>
  <si>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</si>
  <si>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</si>
  <si>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</si>
  <si>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</si>
  <si>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</si>
  <si>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</si>
  <si>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</si>
  <si>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</si>
  <si>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</si>
  <si>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</si>
  <si>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</si>
  <si>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</si>
  <si>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</si>
  <si>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</si>
  <si>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</si>
  <si>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</si>
  <si>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</si>
  <si>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</si>
  <si>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</si>
  <si>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</si>
  <si>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</si>
  <si>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</si>
  <si>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</si>
  <si>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</si>
  <si>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</si>
  <si>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</si>
  <si>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</si>
  <si>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</si>
  <si>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</si>
  <si>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</si>
  <si>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</si>
  <si>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</si>
  <si>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</si>
  <si>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</si>
  <si>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</si>
  <si>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</si>
  <si>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</si>
  <si>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</si>
  <si>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</si>
  <si>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</si>
  <si>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</si>
  <si>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</si>
  <si>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</si>
  <si>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</si>
  <si>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</si>
  <si>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</si>
  <si>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</si>
  <si>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</si>
  <si>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</si>
  <si>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</si>
  <si>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</si>
  <si>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</si>
  <si>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</si>
  <si>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</si>
  <si>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</si>
  <si>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</si>
  <si>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</si>
  <si>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</si>
  <si>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</si>
  <si>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</si>
  <si>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</si>
  <si>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</si>
  <si>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</si>
  <si>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</si>
  <si>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</si>
  <si>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</si>
  <si>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</si>
  <si>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</si>
  <si>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</si>
  <si>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</si>
  <si>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</si>
  <si>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</si>
  <si>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</si>
  <si>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</si>
  <si>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</si>
  <si>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</si>
  <si>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</si>
  <si>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</si>
  <si>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</si>
  <si>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</si>
  <si>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</si>
  <si>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</si>
  <si>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</si>
  <si>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</si>
  <si>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</si>
  <si>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</si>
  <si>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</si>
  <si>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</si>
  <si>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</si>
  <si>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</si>
  <si>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</si>
  <si>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</si>
  <si>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</si>
  <si>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</si>
  <si>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</si>
  <si>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</si>
  <si>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</si>
  <si>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</si>
  <si>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</si>
  <si>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</si>
  <si>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</si>
  <si>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</si>
  <si>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</si>
  <si>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</si>
  <si>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</si>
  <si>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</si>
  <si>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</si>
  <si>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</si>
  <si>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</si>
  <si>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</si>
  <si>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</si>
  <si>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</si>
  <si>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</si>
  <si>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</si>
  <si>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</si>
  <si>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</si>
  <si>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</si>
  <si>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</si>
  <si>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</si>
  <si>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</si>
  <si>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</si>
  <si>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</si>
  <si>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</si>
  <si>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</si>
  <si>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</si>
  <si>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</si>
  <si>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</si>
  <si>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</si>
  <si>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</si>
  <si>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</si>
  <si>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</si>
  <si>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</si>
  <si>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</si>
  <si>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</si>
  <si>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</si>
  <si>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</si>
  <si>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</si>
  <si>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</si>
  <si>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</si>
  <si>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</si>
  <si>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</si>
  <si>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</si>
  <si>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</si>
  <si>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</si>
  <si>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</si>
  <si>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</si>
  <si>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</si>
  <si>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</si>
  <si>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</si>
  <si>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</si>
  <si>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</si>
  <si>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</si>
  <si>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</si>
  <si>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</si>
  <si>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</si>
  <si>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</si>
  <si>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</si>
  <si>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</si>
  <si>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</si>
  <si>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</si>
  <si>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</si>
  <si>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</si>
  <si>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</si>
  <si>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</si>
  <si>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</si>
  <si>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</si>
  <si>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</si>
  <si>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</si>
  <si>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</si>
  <si>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</si>
  <si>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</si>
  <si>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</si>
  <si>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</si>
  <si>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</si>
  <si>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</si>
  <si>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</si>
  <si>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</si>
  <si>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</si>
  <si>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</si>
  <si>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</si>
  <si>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</si>
  <si>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</si>
  <si>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</si>
  <si>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</si>
  <si>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</si>
  <si>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</si>
  <si>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</si>
  <si>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</si>
  <si>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</si>
  <si>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</si>
  <si>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</si>
  <si>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</si>
  <si>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</si>
  <si>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</si>
  <si>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</si>
  <si>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</si>
  <si>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</si>
  <si>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</si>
  <si>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</si>
  <si>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</si>
  <si>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</si>
  <si>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</si>
  <si>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</si>
  <si>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</si>
  <si>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</si>
  <si>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</si>
  <si>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</si>
  <si>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</si>
  <si>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</si>
  <si>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</si>
  <si>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</si>
  <si>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</si>
  <si>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</si>
  <si>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</si>
  <si>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</si>
  <si>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</si>
  <si>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</si>
  <si>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</si>
  <si>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</si>
  <si>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</si>
  <si>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</si>
  <si>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</si>
  <si>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</si>
  <si>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</si>
  <si>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</si>
  <si>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</si>
  <si>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</si>
  <si>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</si>
  <si>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</si>
  <si>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</si>
  <si>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</si>
  <si>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</si>
  <si>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</si>
  <si>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</si>
  <si>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</si>
  <si>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</si>
  <si>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</si>
  <si>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</si>
  <si>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</si>
  <si>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</si>
  <si>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</si>
  <si>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</si>
  <si>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</si>
  <si>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</si>
  <si>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</si>
  <si>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</si>
  <si>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</si>
  <si>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</si>
  <si>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</si>
  <si>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</si>
  <si>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</si>
  <si>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</si>
  <si>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</si>
  <si>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</si>
  <si>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</si>
  <si>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</si>
  <si>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</si>
  <si>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</si>
  <si>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</si>
  <si>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</si>
  <si>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</si>
  <si>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</si>
  <si>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</si>
  <si>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</si>
  <si>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</si>
  <si>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</si>
  <si>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</si>
  <si>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</si>
  <si>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</si>
  <si>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</si>
  <si>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</si>
  <si>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</si>
  <si>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</si>
  <si>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</si>
  <si>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</si>
  <si>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</si>
  <si>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</si>
  <si>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</si>
  <si>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</si>
  <si>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</si>
  <si>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</si>
  <si>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</si>
  <si>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</si>
  <si>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</si>
  <si>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</si>
  <si>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</si>
  <si>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</si>
  <si>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</si>
  <si>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</si>
  <si>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</si>
  <si>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</si>
  <si>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</si>
  <si>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</si>
  <si>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</si>
  <si>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</si>
  <si>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</si>
  <si>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</si>
  <si>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</si>
  <si>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</si>
  <si>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</si>
  <si>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</si>
  <si>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</si>
  <si>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</si>
  <si>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</si>
  <si>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</si>
  <si>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</si>
  <si>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</si>
  <si>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</si>
  <si>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</si>
  <si>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</si>
  <si>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</si>
  <si>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</si>
  <si>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</si>
  <si>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</si>
  <si>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</si>
  <si>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</si>
  <si>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</si>
  <si>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</si>
  <si>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</si>
  <si>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</si>
  <si>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</si>
  <si>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</si>
  <si>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</si>
  <si>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</si>
  <si>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</si>
  <si>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</si>
  <si>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</si>
  <si>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</si>
  <si>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</si>
  <si>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</si>
  <si>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</si>
  <si>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</si>
  <si>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</si>
  <si>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</si>
  <si>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</si>
  <si>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</si>
  <si>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</si>
  <si>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</si>
  <si>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</si>
  <si>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</si>
  <si>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</si>
  <si>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</si>
  <si>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</si>
  <si>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</si>
  <si>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</si>
  <si>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</si>
  <si>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</si>
  <si>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</si>
  <si>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</si>
  <si>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</si>
  <si>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</si>
  <si>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</si>
  <si>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</si>
  <si>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</si>
  <si>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</si>
  <si>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</si>
  <si>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</si>
  <si>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</si>
  <si>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</si>
  <si>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</si>
  <si>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</si>
  <si>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</si>
  <si>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</si>
  <si>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</si>
  <si>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</si>
  <si>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</si>
  <si>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</si>
  <si>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</si>
  <si>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</si>
  <si>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</si>
  <si>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</si>
  <si>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</si>
  <si>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</si>
  <si>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</si>
  <si>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</si>
  <si>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</si>
  <si>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</si>
  <si>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</si>
  <si>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</si>
  <si>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</si>
  <si>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</si>
  <si>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</si>
  <si>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</si>
  <si>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</si>
  <si>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</si>
  <si>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</si>
  <si>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</si>
  <si>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</si>
  <si>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</si>
  <si>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</si>
  <si>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</si>
  <si>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</si>
  <si>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</si>
  <si>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</si>
  <si>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</si>
  <si>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</si>
  <si>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</si>
  <si>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</si>
  <si>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</si>
  <si>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</si>
  <si>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</si>
  <si>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</si>
  <si>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</si>
  <si>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</si>
  <si>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</si>
  <si>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</si>
  <si>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</si>
  <si>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</si>
  <si>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</si>
  <si>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</si>
  <si>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</si>
  <si>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</si>
  <si>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</si>
  <si>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</si>
  <si>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</si>
  <si>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</si>
  <si>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</si>
  <si>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</si>
  <si>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</si>
  <si>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</si>
  <si>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</si>
  <si>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</si>
  <si>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</si>
  <si>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</si>
  <si>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</si>
  <si>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</si>
  <si>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</si>
  <si>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</si>
  <si>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</si>
  <si>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</si>
  <si>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</si>
  <si>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</si>
  <si>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</si>
  <si>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</si>
  <si>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</si>
  <si>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</si>
  <si>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</si>
  <si>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</si>
  <si>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</si>
  <si>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</si>
  <si>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</si>
  <si>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</si>
  <si>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</si>
  <si>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</si>
  <si>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</si>
  <si>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</si>
  <si>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</si>
  <si>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</si>
  <si>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</si>
  <si>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</si>
  <si>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</si>
  <si>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</si>
  <si>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</si>
  <si>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</si>
  <si>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</si>
  <si>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</si>
  <si>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</si>
  <si>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</si>
  <si>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</si>
  <si>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</si>
  <si>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</si>
  <si>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</si>
  <si>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</si>
  <si>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</si>
  <si>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</si>
  <si>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</si>
  <si>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</si>
  <si>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</si>
  <si>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</si>
  <si>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</si>
  <si>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</si>
  <si>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</si>
  <si>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</si>
  <si>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</si>
  <si>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</si>
  <si>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</si>
  <si>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</si>
  <si>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</si>
  <si>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</si>
  <si>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</si>
  <si>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</si>
  <si>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</si>
  <si>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</si>
  <si>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</si>
  <si>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</si>
  <si>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</si>
  <si>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</si>
  <si>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</si>
  <si>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</si>
  <si>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</si>
  <si>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</si>
  <si>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</si>
  <si>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</si>
  <si>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</si>
  <si>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</si>
  <si>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</si>
  <si>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</si>
  <si>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</si>
  <si>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</si>
  <si>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</si>
  <si>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</si>
  <si>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</si>
  <si>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</si>
  <si>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</si>
  <si>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</si>
  <si>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</si>
  <si>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</si>
  <si>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</si>
  <si>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</si>
  <si>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</si>
  <si>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</si>
  <si>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</si>
  <si>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</si>
  <si>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</si>
  <si>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</si>
  <si>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</si>
  <si>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</si>
  <si>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</si>
  <si>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</si>
  <si>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</si>
  <si>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</si>
  <si>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</si>
  <si>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</si>
  <si>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</si>
  <si>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</si>
  <si>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</si>
  <si>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</si>
  <si>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</si>
  <si>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</si>
  <si>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</si>
  <si>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</si>
  <si>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</si>
  <si>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</si>
  <si>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</si>
  <si>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</si>
  <si>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</si>
  <si>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</si>
  <si>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</si>
  <si>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</si>
  <si>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</si>
  <si>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</si>
  <si>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</si>
  <si>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</si>
  <si>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</si>
  <si>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</si>
  <si>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</si>
  <si>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</si>
  <si>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</si>
  <si>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</si>
  <si>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</si>
  <si>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</si>
  <si>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</si>
  <si>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</si>
  <si>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</si>
  <si>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</si>
  <si>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</si>
  <si>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</si>
  <si>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</si>
  <si>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</si>
  <si>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</si>
  <si>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</si>
  <si>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</si>
  <si>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</si>
  <si>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</si>
  <si>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</si>
  <si>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</si>
  <si>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</si>
  <si>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</si>
  <si>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</si>
  <si>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</si>
  <si>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</si>
  <si>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</si>
  <si>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</si>
  <si>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</si>
  <si>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</si>
  <si>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</si>
  <si>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</si>
  <si>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</si>
  <si>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</si>
  <si>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</si>
  <si>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</si>
  <si>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</si>
  <si>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</si>
  <si>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2030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</si>
  <si>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</si>
  <si>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</si>
  <si>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</si>
  <si>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</si>
  <si>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</si>
  <si>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</si>
  <si>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</si>
  <si>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</si>
  <si>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</si>
  <si>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</si>
  <si>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</si>
  <si>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</si>
  <si>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</si>
  <si>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</si>
  <si>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</si>
  <si>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</si>
  <si>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</si>
  <si>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</si>
  <si>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</si>
  <si>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</si>
  <si>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</si>
  <si>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</si>
  <si>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</si>
  <si>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</si>
  <si>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</si>
  <si>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</si>
  <si>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</si>
  <si>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</si>
  <si>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</si>
  <si>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</si>
  <si>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</si>
  <si>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</si>
  <si>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</si>
  <si>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</si>
  <si>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</si>
  <si>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</si>
  <si>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</si>
  <si>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</si>
  <si>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</si>
  <si>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</si>
  <si>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</si>
  <si>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</si>
  <si>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</si>
  <si>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</si>
  <si>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</si>
  <si>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</si>
  <si>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</si>
  <si>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</si>
  <si>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</si>
  <si>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</si>
  <si>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</si>
  <si>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</si>
  <si>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</si>
  <si>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</si>
  <si>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</si>
  <si>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</si>
  <si>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</si>
  <si>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</si>
  <si>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</si>
  <si>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</si>
  <si>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</si>
  <si>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</si>
  <si>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</si>
  <si>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</si>
  <si>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</si>
  <si>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</si>
  <si>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</si>
  <si>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</si>
  <si>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</si>
  <si>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</si>
  <si>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</si>
  <si>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</si>
  <si>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</si>
  <si>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</si>
  <si>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</si>
  <si>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</si>
  <si>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</si>
  <si>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</si>
  <si>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</si>
  <si>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</si>
  <si>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</si>
  <si>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</si>
  <si>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</si>
  <si>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</si>
  <si>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</si>
  <si>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</si>
  <si>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</si>
  <si>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</si>
  <si>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</si>
  <si>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</si>
  <si>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</si>
  <si>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</si>
  <si>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</si>
  <si>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</si>
  <si>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</si>
  <si>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</si>
  <si>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</si>
  <si>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</si>
  <si>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</si>
  <si>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</si>
  <si>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</si>
  <si>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</si>
  <si>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</si>
  <si>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</si>
  <si>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</si>
  <si>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</si>
  <si>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</si>
  <si>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</si>
  <si>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</si>
  <si>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</si>
  <si>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</si>
  <si>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</si>
  <si>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</si>
  <si>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</si>
  <si>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</si>
  <si>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</si>
  <si>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</si>
  <si>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</si>
  <si>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</si>
  <si>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</si>
  <si>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</si>
  <si>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</si>
  <si>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</si>
  <si>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</si>
  <si>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</si>
  <si>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</si>
  <si>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</si>
  <si>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</si>
  <si>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</si>
  <si>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</si>
  <si>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</si>
  <si>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</si>
  <si>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</si>
  <si>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</si>
  <si>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</si>
  <si>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</si>
  <si>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</si>
  <si>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</si>
  <si>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</si>
  <si>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</si>
  <si>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</si>
  <si>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</si>
  <si>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</si>
  <si>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</si>
  <si>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</si>
  <si>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</si>
  <si>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</si>
  <si>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</si>
  <si>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</si>
  <si>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</si>
  <si>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</si>
  <si>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</si>
  <si>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</si>
  <si>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</si>
  <si>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</si>
  <si>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</si>
  <si>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</si>
  <si>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</si>
  <si>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</si>
  <si>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</si>
  <si>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</si>
  <si>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</si>
  <si>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</si>
  <si>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</si>
  <si>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</si>
  <si>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</si>
  <si>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</si>
  <si>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</si>
  <si>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</si>
  <si>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</si>
  <si>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</si>
  <si>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</si>
  <si>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</si>
  <si>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</si>
  <si>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</si>
  <si>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</si>
  <si>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</si>
  <si>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</si>
  <si>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</si>
  <si>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</si>
  <si>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</si>
  <si>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</si>
  <si>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</si>
  <si>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</si>
  <si>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</si>
  <si>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</si>
  <si>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</si>
  <si>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</si>
  <si>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</si>
  <si>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</si>
  <si>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</si>
  <si>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</si>
  <si>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</si>
  <si>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</si>
  <si>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</si>
  <si>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</si>
  <si>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</si>
  <si>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</si>
  <si>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</si>
  <si>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</si>
  <si>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</si>
  <si>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</si>
  <si>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</si>
  <si>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</si>
  <si>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</si>
  <si>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</si>
  <si>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</si>
  <si>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</si>
  <si>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</si>
  <si>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</si>
  <si>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</si>
  <si>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</si>
  <si>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</si>
  <si>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</si>
  <si>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</si>
  <si>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</si>
  <si>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</si>
  <si>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</si>
  <si>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</si>
  <si>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</si>
  <si>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</si>
  <si>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</si>
  <si>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</si>
  <si>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</si>
  <si>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</si>
  <si>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</si>
  <si>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</si>
  <si>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</si>
  <si>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</si>
  <si>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</si>
  <si>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</si>
  <si>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</si>
  <si>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</si>
  <si>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</si>
  <si>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</si>
  <si>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</si>
  <si>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</si>
  <si>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</si>
  <si>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</si>
  <si>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</si>
  <si>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</si>
  <si>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</si>
  <si>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</si>
  <si>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</si>
  <si>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</si>
  <si>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</si>
  <si>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</si>
  <si>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</si>
  <si>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</si>
  <si>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</si>
  <si>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</si>
  <si>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</si>
  <si>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</si>
  <si>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</si>
  <si>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</si>
  <si>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</si>
  <si>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</si>
  <si>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</si>
  <si>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</si>
  <si>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</si>
  <si>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</si>
  <si>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</si>
  <si>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</si>
  <si>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</si>
  <si>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</si>
  <si>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</si>
  <si>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</si>
  <si>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</si>
  <si>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</si>
  <si>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</si>
  <si>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</si>
  <si>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</si>
  <si>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</si>
  <si>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</si>
  <si>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</si>
  <si>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</si>
  <si>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</si>
  <si>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</si>
  <si>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</si>
  <si>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</si>
  <si>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</si>
  <si>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</si>
  <si>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</si>
  <si>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</si>
  <si>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</si>
  <si>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</si>
  <si>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</si>
  <si>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</si>
  <si>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</si>
  <si>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</si>
  <si>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</si>
  <si>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</si>
  <si>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</si>
  <si>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</si>
  <si>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</si>
  <si>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</si>
  <si>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</si>
  <si>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</si>
  <si>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</si>
  <si>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</si>
  <si>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</si>
  <si>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</si>
  <si>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</si>
  <si>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</si>
  <si>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</si>
  <si>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</si>
  <si>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</si>
  <si>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</si>
  <si>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</si>
  <si>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</si>
  <si>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</si>
  <si>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</si>
  <si>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</si>
  <si>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</si>
  <si>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</si>
  <si>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</si>
  <si>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</si>
  <si>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</si>
  <si>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</si>
  <si>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</si>
  <si>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</si>
  <si>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</si>
  <si>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</si>
  <si>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</si>
  <si>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</si>
  <si>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</si>
  <si>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</si>
  <si>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</si>
  <si>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</si>
  <si>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</si>
  <si>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</si>
  <si>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</si>
  <si>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</si>
  <si>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</si>
  <si>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</si>
  <si>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</si>
  <si>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</si>
  <si>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</si>
  <si>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</si>
  <si>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</si>
  <si>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</si>
  <si>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</si>
  <si>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</si>
  <si>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</si>
  <si>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</si>
  <si>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</si>
  <si>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</si>
  <si>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</si>
  <si>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</si>
  <si>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</si>
  <si>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</si>
  <si>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</si>
  <si>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</si>
  <si>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</si>
  <si>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</si>
  <si>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</si>
  <si>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</si>
  <si>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</si>
  <si>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</si>
  <si>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</si>
  <si>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</si>
  <si>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</si>
  <si>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</si>
  <si>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</si>
  <si>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</si>
  <si>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</si>
  <si>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</si>
  <si>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</si>
  <si>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</si>
  <si>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</si>
  <si>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</si>
  <si>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</si>
  <si>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</si>
  <si>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</si>
  <si>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</si>
  <si>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</si>
  <si>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</si>
  <si>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</si>
  <si>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</si>
  <si>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</si>
  <si>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</si>
  <si>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</si>
  <si>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</si>
  <si>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</si>
  <si>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</si>
  <si>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</si>
  <si>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</si>
  <si>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</si>
  <si>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</si>
  <si>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</si>
  <si>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</si>
  <si>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</si>
  <si>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</si>
  <si>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</si>
  <si>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</si>
  <si>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</si>
  <si>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</si>
  <si>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</si>
  <si>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</si>
  <si>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</si>
  <si>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</si>
  <si>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</si>
  <si>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</si>
  <si>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</si>
  <si>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</si>
  <si>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</si>
  <si>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</si>
  <si>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</si>
  <si>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</si>
  <si>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</si>
  <si>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</si>
  <si>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</si>
  <si>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</si>
  <si>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</si>
  <si>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</si>
  <si>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</si>
  <si>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</si>
  <si>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</si>
  <si>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</si>
  <si>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</si>
  <si>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</si>
  <si>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</si>
  <si>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</si>
  <si>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</si>
  <si>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</si>
  <si>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</si>
  <si>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</si>
  <si>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</si>
  <si>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</si>
  <si>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</si>
  <si>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</si>
  <si>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</si>
  <si>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</si>
  <si>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</si>
  <si>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</si>
  <si>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</si>
  <si>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</si>
  <si>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</si>
  <si>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</si>
  <si>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</si>
  <si>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</si>
  <si>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</si>
  <si>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</si>
  <si>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</si>
  <si>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</si>
  <si>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</si>
  <si>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</si>
  <si>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</si>
  <si>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</si>
  <si>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</si>
  <si>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</si>
  <si>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</si>
  <si>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</si>
  <si>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</si>
  <si>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</si>
  <si>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</si>
  <si>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</si>
  <si>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</si>
  <si>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</si>
  <si>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</si>
  <si>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</si>
  <si>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</si>
  <si>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</si>
  <si>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</si>
  <si>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</si>
  <si>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</si>
  <si>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</si>
  <si>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</si>
  <si>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</si>
  <si>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</si>
  <si>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</si>
  <si>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</si>
  <si>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</si>
  <si>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</si>
  <si>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</si>
  <si>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</si>
  <si>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</si>
  <si>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</si>
  <si>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</si>
  <si>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</si>
  <si>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</si>
  <si>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</si>
  <si>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</si>
  <si>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</si>
  <si>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</si>
  <si>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</si>
  <si>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</si>
  <si>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</si>
  <si>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</si>
  <si>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</si>
  <si>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</si>
  <si>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</si>
  <si>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</si>
  <si>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</si>
  <si>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</si>
  <si>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</si>
  <si>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</si>
  <si>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</si>
  <si>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</si>
  <si>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</si>
  <si>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</si>
  <si>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</si>
  <si>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</si>
  <si>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</si>
  <si>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</si>
  <si>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</si>
  <si>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</si>
  <si>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</si>
  <si>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</si>
  <si>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</si>
  <si>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</si>
  <si>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</si>
  <si>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</si>
  <si>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</si>
  <si>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</si>
  <si>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</si>
  <si>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</si>
  <si>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</si>
  <si>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</si>
  <si>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</si>
  <si>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</si>
  <si>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</si>
  <si>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</si>
  <si>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</si>
  <si>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</si>
  <si>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</si>
  <si>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</si>
  <si>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</si>
  <si>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</si>
  <si>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</si>
  <si>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</si>
  <si>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</si>
  <si>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</si>
  <si>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</si>
  <si>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</si>
  <si>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</si>
  <si>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</si>
  <si>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</si>
  <si>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</si>
  <si>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</si>
  <si>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</si>
  <si>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</si>
  <si>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</si>
  <si>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</si>
  <si>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</si>
  <si>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</si>
  <si>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</si>
  <si>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</si>
  <si>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</si>
  <si>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</si>
  <si>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</si>
  <si>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</si>
  <si>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</si>
  <si>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</si>
  <si>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</si>
  <si>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</si>
  <si>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</si>
  <si>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</si>
  <si>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</si>
  <si>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</si>
  <si>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</si>
  <si>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</si>
  <si>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</si>
  <si>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</si>
  <si>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</si>
  <si>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</si>
  <si>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</si>
  <si>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</si>
  <si>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</si>
  <si>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</si>
  <si>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</si>
  <si>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</si>
  <si>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</si>
  <si>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</si>
  <si>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</si>
  <si>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</si>
  <si>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</si>
  <si>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</si>
  <si>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</si>
  <si>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</si>
  <si>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</si>
  <si>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</si>
  <si>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</si>
  <si>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</si>
  <si>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</si>
  <si>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</si>
  <si>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</si>
  <si>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</si>
  <si>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</si>
  <si>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</si>
  <si>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</si>
  <si>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</si>
  <si>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</si>
  <si>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</si>
  <si>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</si>
  <si>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</si>
  <si>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</si>
  <si>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</si>
  <si>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</si>
  <si>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</si>
  <si>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</si>
  <si>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</si>
  <si>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</si>
  <si>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</si>
  <si>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</si>
  <si>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</si>
  <si>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</si>
  <si>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</si>
  <si>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</si>
  <si>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</si>
  <si>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</si>
  <si>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</si>
  <si>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</si>
  <si>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</si>
  <si>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</si>
  <si>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</si>
  <si>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</si>
  <si>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</si>
  <si>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</si>
  <si>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</si>
  <si>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</si>
  <si>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</si>
  <si>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</si>
  <si>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</si>
  <si>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</si>
  <si>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</si>
  <si>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</si>
  <si>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</si>
  <si>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</si>
  <si>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</si>
  <si>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</si>
  <si>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</si>
  <si>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</si>
  <si>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</si>
  <si>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</si>
  <si>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</si>
  <si>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</si>
  <si>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</si>
  <si>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</si>
  <si>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</si>
  <si>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</si>
  <si>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</si>
  <si>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</si>
  <si>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</si>
  <si>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</si>
  <si>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</si>
  <si>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</si>
  <si>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</si>
  <si>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</si>
  <si>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</si>
  <si>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</si>
  <si>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</si>
  <si>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</si>
  <si>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</si>
  <si>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</si>
  <si>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</si>
  <si>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</si>
  <si>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</si>
  <si>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</si>
  <si>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</si>
  <si>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</si>
  <si>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</si>
  <si>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</si>
  <si>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</si>
  <si>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</si>
  <si>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</si>
  <si>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</si>
  <si>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</si>
  <si>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</si>
  <si>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</si>
  <si>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</si>
  <si>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</si>
  <si>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</si>
  <si>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</si>
  <si>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</si>
  <si>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</si>
  <si>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</si>
  <si>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</si>
  <si>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</si>
  <si>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</si>
  <si>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</si>
  <si>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</si>
  <si>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</si>
  <si>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</si>
  <si>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</si>
  <si>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</si>
  <si>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</si>
  <si>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</si>
  <si>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</si>
  <si>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</si>
  <si>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</si>
  <si>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</si>
  <si>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</si>
  <si>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</si>
  <si>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</si>
  <si>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</si>
  <si>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</si>
  <si>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</si>
  <si>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</si>
  <si>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</si>
  <si>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</si>
  <si>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</si>
  <si>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</si>
  <si>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</si>
  <si>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</si>
  <si>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</si>
  <si>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</si>
  <si>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</si>
  <si>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</si>
  <si>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</si>
  <si>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</si>
  <si>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</si>
  <si>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</si>
  <si>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</si>
  <si>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</si>
  <si>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</si>
  <si>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</si>
  <si>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</si>
  <si>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</si>
  <si>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</si>
  <si>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</si>
  <si>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</si>
  <si>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</si>
  <si>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</si>
  <si>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</si>
  <si>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</si>
  <si>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</si>
  <si>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</si>
  <si>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</si>
  <si>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</si>
  <si>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</si>
  <si>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</si>
  <si>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</si>
  <si>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</si>
  <si>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</si>
  <si>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</si>
  <si>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</si>
  <si>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</si>
  <si>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</si>
  <si>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</si>
  <si>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</si>
  <si>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</si>
  <si>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</si>
  <si>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</si>
  <si>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</si>
  <si>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</si>
  <si>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</si>
  <si>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</si>
  <si>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</si>
  <si>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</si>
  <si>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</si>
  <si>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</si>
  <si>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</si>
  <si>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</si>
  <si>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</si>
  <si>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</si>
  <si>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</si>
  <si>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</si>
  <si>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</si>
  <si>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</si>
  <si>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</si>
  <si>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</si>
  <si>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</si>
  <si>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</si>
  <si>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</si>
  <si>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</si>
  <si>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</si>
  <si>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</si>
  <si>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</si>
  <si>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</si>
  <si>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</si>
  <si>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</si>
  <si>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</si>
  <si>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</si>
  <si>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</si>
  <si>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</si>
  <si>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</si>
  <si>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</si>
  <si>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</si>
  <si>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</si>
  <si>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</si>
  <si>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</si>
  <si>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</si>
  <si>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</si>
  <si>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</si>
  <si>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</si>
  <si>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</si>
  <si>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</si>
  <si>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</si>
  <si>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</si>
  <si>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</si>
  <si>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</si>
  <si>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</si>
  <si>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</si>
  <si>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</si>
  <si>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</si>
  <si>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</si>
  <si>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</si>
  <si>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</si>
  <si>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</si>
  <si>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</si>
  <si>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</si>
  <si>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</si>
  <si>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</si>
  <si>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</si>
  <si>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</si>
  <si>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</si>
  <si>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</si>
  <si>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</si>
  <si>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</si>
  <si>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</si>
  <si>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</si>
  <si>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</si>
  <si>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</si>
  <si>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</si>
  <si>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</si>
  <si>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</si>
  <si>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</si>
  <si>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</si>
  <si>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</si>
  <si>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</si>
  <si>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</si>
  <si>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</si>
  <si>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</si>
  <si>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</si>
  <si>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</si>
  <si>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</si>
  <si>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</si>
  <si>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</si>
  <si>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</si>
  <si>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</si>
  <si>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</si>
  <si>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</si>
  <si>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</si>
  <si>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</si>
  <si>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</si>
  <si>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</si>
  <si>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</si>
  <si>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</si>
  <si>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</si>
  <si>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</si>
  <si>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</si>
  <si>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</si>
  <si>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</si>
  <si>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</si>
  <si>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</si>
  <si>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</si>
  <si>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</si>
  <si>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</si>
  <si>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</si>
  <si>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</si>
  <si>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</si>
  <si>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</si>
  <si>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</si>
  <si>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</si>
  <si>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</si>
  <si>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</si>
  <si>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</si>
  <si>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</si>
  <si>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</si>
  <si>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</si>
  <si>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</si>
  <si>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</si>
  <si>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</si>
  <si>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</si>
  <si>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</si>
  <si>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</si>
  <si>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</si>
  <si>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</si>
  <si>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</si>
  <si>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</si>
  <si>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</si>
  <si>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</si>
  <si>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</si>
  <si>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</si>
  <si>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</si>
  <si>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</si>
  <si>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</si>
  <si>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</si>
  <si>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</si>
  <si>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</si>
  <si>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</si>
  <si>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</si>
  <si>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</si>
  <si>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</si>
  <si>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</si>
  <si>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</si>
  <si>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</si>
  <si>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</si>
  <si>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</si>
  <si>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</si>
  <si>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</si>
  <si>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</si>
  <si>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</si>
  <si>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</si>
  <si>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</si>
  <si>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</si>
  <si>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</si>
  <si>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</si>
  <si>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</si>
  <si>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</si>
  <si>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</si>
  <si>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</si>
  <si>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</si>
  <si>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</si>
  <si>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</si>
  <si>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</si>
  <si>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</si>
  <si>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</si>
  <si>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</si>
  <si>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</si>
  <si>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</si>
  <si>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</si>
  <si>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</si>
  <si>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</si>
  <si>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</si>
  <si>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</si>
  <si>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</si>
  <si>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</si>
  <si>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</si>
  <si>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</si>
  <si>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</si>
  <si>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</si>
  <si>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</si>
  <si>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</si>
  <si>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</si>
  <si>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</si>
  <si>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</si>
  <si>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</si>
  <si>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</si>
  <si>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</si>
  <si>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</si>
  <si>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</si>
  <si>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</si>
  <si>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</si>
  <si>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</si>
  <si>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</si>
  <si>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</si>
  <si>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</si>
  <si>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</si>
  <si>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</si>
  <si>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</si>
  <si>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</si>
  <si>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</si>
  <si>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</si>
  <si>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</si>
  <si>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</si>
  <si>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</si>
  <si>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</si>
  <si>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</si>
  <si>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</si>
  <si>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</si>
  <si>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</si>
  <si>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</si>
  <si>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</si>
  <si>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</si>
  <si>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</si>
  <si>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</si>
  <si>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</si>
  <si>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</si>
  <si>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</si>
  <si>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</si>
  <si>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</si>
  <si>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</si>
  <si>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</si>
  <si>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</si>
  <si>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</si>
  <si>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</si>
  <si>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</si>
  <si>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</si>
  <si>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</si>
  <si>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</si>
  <si>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</si>
  <si>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</si>
  <si>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</si>
  <si>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</si>
  <si>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</si>
  <si>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</si>
  <si>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</si>
  <si>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</si>
  <si>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</si>
  <si>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</si>
  <si>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</si>
  <si>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</si>
  <si>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</si>
  <si>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</si>
  <si>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</si>
  <si>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</si>
  <si>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</si>
  <si>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</si>
  <si>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</si>
  <si>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</si>
  <si>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</si>
  <si>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</si>
  <si>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</si>
  <si>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</si>
  <si>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</si>
  <si>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</si>
  <si>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</si>
  <si>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</si>
  <si>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</si>
  <si>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</si>
  <si>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</si>
  <si>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</si>
  <si>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</si>
  <si>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</si>
  <si>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</si>
  <si>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</si>
  <si>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</si>
  <si>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</si>
  <si>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</si>
  <si>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</si>
  <si>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</si>
  <si>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</si>
  <si>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</si>
  <si>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</si>
  <si>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</si>
  <si>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</si>
  <si>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</si>
  <si>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</si>
  <si>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</si>
  <si>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</si>
  <si>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</si>
  <si>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</si>
  <si>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</si>
  <si>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</si>
  <si>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</si>
  <si>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</si>
  <si>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</si>
  <si>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</si>
  <si>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</si>
  <si>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</si>
  <si>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</si>
  <si>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</si>
  <si>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</si>
  <si>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</si>
  <si>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</si>
  <si>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</si>
  <si>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</si>
  <si>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</si>
  <si>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</si>
  <si>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</si>
  <si>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</si>
  <si>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</si>
  <si>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</si>
  <si>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</si>
  <si>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</si>
  <si>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</si>
  <si>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</si>
  <si>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</si>
  <si>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</si>
  <si>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</si>
  <si>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</si>
  <si>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</si>
  <si>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</si>
  <si>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</si>
  <si>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</si>
  <si>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</si>
  <si>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</si>
  <si>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</si>
  <si>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</si>
  <si>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</si>
  <si>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</si>
  <si>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</si>
  <si>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</si>
  <si>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</si>
  <si>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</si>
  <si>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</si>
  <si>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</si>
  <si>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</si>
  <si>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</si>
  <si>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</si>
  <si>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</si>
  <si>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</si>
  <si>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</si>
  <si>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</si>
  <si>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</si>
  <si>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</si>
  <si>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</si>
  <si>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</si>
  <si>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</si>
  <si>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</si>
  <si>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</si>
  <si>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</si>
  <si>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</si>
  <si>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</si>
  <si>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</si>
  <si>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</si>
  <si>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</si>
  <si>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</si>
  <si>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</si>
  <si>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</si>
  <si>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</si>
  <si>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</si>
  <si>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</si>
  <si>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</si>
  <si>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</si>
  <si>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</si>
  <si>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</si>
  <si>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</si>
  <si>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</si>
  <si>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</si>
  <si>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</si>
  <si>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</si>
  <si>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</si>
  <si>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</si>
  <si>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</si>
  <si>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</si>
  <si>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</si>
  <si>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</si>
  <si>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</si>
  <si>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</si>
  <si>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</si>
  <si>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</si>
  <si>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</si>
  <si>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</si>
  <si>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</si>
  <si>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</si>
  <si>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</si>
  <si>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</si>
  <si>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</si>
  <si>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</si>
  <si>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</si>
  <si>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</si>
  <si>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</si>
  <si>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</si>
  <si>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</si>
  <si>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</si>
  <si>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</si>
  <si>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</si>
  <si>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</si>
  <si>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</si>
  <si>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</si>
  <si>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</si>
  <si>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</si>
  <si>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</si>
  <si>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</si>
  <si>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</si>
  <si>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</si>
  <si>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</si>
  <si>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</si>
  <si>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</si>
  <si>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</si>
  <si>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</si>
  <si>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</si>
  <si>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</si>
  <si>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</si>
  <si>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</si>
  <si>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</si>
  <si>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</si>
  <si>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</si>
  <si>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</si>
  <si>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</si>
  <si>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</si>
  <si>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</si>
  <si>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</si>
  <si>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</si>
  <si>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</si>
  <si>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</si>
  <si>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</si>
  <si>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</si>
  <si>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</si>
  <si>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</si>
  <si>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</si>
  <si>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</si>
  <si>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</si>
  <si>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</si>
  <si>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</si>
  <si>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</si>
  <si>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</si>
  <si>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</si>
  <si>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</si>
  <si>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</si>
  <si>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</si>
  <si>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</si>
  <si>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</si>
  <si>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</si>
  <si>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</si>
  <si>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</si>
  <si>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</si>
  <si>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</si>
  <si>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</si>
  <si>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</si>
  <si>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</si>
  <si>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</si>
  <si>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</si>
  <si>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</si>
  <si>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</si>
  <si>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</si>
  <si>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</si>
  <si>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</si>
  <si>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</si>
  <si>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</si>
  <si>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</si>
  <si>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</si>
  <si>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</si>
  <si>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</si>
  <si>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</si>
  <si>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</si>
  <si>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</si>
  <si>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</si>
  <si>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</si>
  <si>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</si>
  <si>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</si>
  <si>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</si>
  <si>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</si>
  <si>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</si>
  <si>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</si>
  <si>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</si>
  <si>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</si>
  <si>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</si>
  <si>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</si>
  <si>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</si>
  <si>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</si>
  <si>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</si>
  <si>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</si>
  <si>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</si>
  <si>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</si>
  <si>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</si>
  <si>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</si>
  <si>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</si>
  <si>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</si>
  <si>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</si>
  <si>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</si>
  <si>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</si>
  <si>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</si>
  <si>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</si>
  <si>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</si>
  <si>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</si>
  <si>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</si>
  <si>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</si>
  <si>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</si>
  <si>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</si>
  <si>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</si>
  <si>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</si>
  <si>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</si>
  <si>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</si>
  <si>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</si>
  <si>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</si>
  <si>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</si>
  <si>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</si>
  <si>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</si>
  <si>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</si>
  <si>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</si>
  <si>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</si>
  <si>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</si>
  <si>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</si>
  <si>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</si>
  <si>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</si>
  <si>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</si>
  <si>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</si>
  <si>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</si>
  <si>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</si>
  <si>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</si>
  <si>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</si>
  <si>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</si>
  <si>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</si>
  <si>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</si>
  <si>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</si>
  <si>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</si>
  <si>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</si>
  <si>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</si>
  <si>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</si>
  <si>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</si>
  <si>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</si>
  <si>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</si>
  <si>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</si>
  <si>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</si>
  <si>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</si>
  <si>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</si>
  <si>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</si>
  <si>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</si>
  <si>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</si>
  <si>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</si>
  <si>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</si>
  <si>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</si>
  <si>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</si>
  <si>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</si>
  <si>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</si>
  <si>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</si>
  <si>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</si>
  <si>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</si>
  <si>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</si>
  <si>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</si>
  <si>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</si>
  <si>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</si>
  <si>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</si>
  <si>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</si>
  <si>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</si>
  <si>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</si>
  <si>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</si>
  <si>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</si>
  <si>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</si>
  <si>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</si>
  <si>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</si>
  <si>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</si>
  <si>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</si>
  <si>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</si>
  <si>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</si>
  <si>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</si>
  <si>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</si>
  <si>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</si>
  <si>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</si>
  <si>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</si>
  <si>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</si>
  <si>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</si>
  <si>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</si>
  <si>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</si>
  <si>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</si>
  <si>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</si>
  <si>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</si>
  <si>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</si>
  <si>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</si>
  <si>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</si>
  <si>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</si>
  <si>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</si>
  <si>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</si>
  <si>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</si>
  <si>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</si>
  <si>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</si>
  <si>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</si>
  <si>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</si>
  <si>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</si>
  <si>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</si>
  <si>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</si>
  <si>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</si>
  <si>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</si>
  <si>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</si>
  <si>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</si>
  <si>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</si>
  <si>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</si>
  <si>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</si>
  <si>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</si>
  <si>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</si>
  <si>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</si>
  <si>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</si>
  <si>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</si>
  <si>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</si>
  <si>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</si>
  <si>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</si>
  <si>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</si>
  <si>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</si>
  <si>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</si>
  <si>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</si>
  <si>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</si>
  <si>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</si>
  <si>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</si>
  <si>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</si>
  <si>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</si>
  <si>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</si>
  <si>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</si>
  <si>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</si>
  <si>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</si>
  <si>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</si>
  <si>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</si>
  <si>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</si>
  <si>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</si>
  <si>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</si>
  <si>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</si>
  <si>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</si>
  <si>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</si>
  <si>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</si>
  <si>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</si>
  <si>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</si>
  <si>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</si>
  <si>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</si>
  <si>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</si>
  <si>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</si>
  <si>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</si>
  <si>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</si>
  <si>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</si>
  <si>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</si>
  <si>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</si>
  <si>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</si>
  <si>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</si>
  <si>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</si>
  <si>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</si>
  <si>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</si>
  <si>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</si>
  <si>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</si>
  <si>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</si>
  <si>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</si>
  <si>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</si>
  <si>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</si>
  <si>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</si>
  <si>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</si>
  <si>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</si>
  <si>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</si>
  <si>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</si>
  <si>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</si>
  <si>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</si>
  <si>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</si>
  <si>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</si>
  <si>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</si>
  <si>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</si>
  <si>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</si>
  <si>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</si>
  <si>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</si>
  <si>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</si>
  <si>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</si>
  <si>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</si>
  <si>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</si>
  <si>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</si>
  <si>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</si>
  <si>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</si>
  <si>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</si>
  <si>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</si>
  <si>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</si>
  <si>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</si>
  <si>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</si>
  <si>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</si>
  <si>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</si>
  <si>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</si>
  <si>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</si>
  <si>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</si>
  <si>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</si>
  <si>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</si>
  <si>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</si>
  <si>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</si>
  <si>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</si>
  <si>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</si>
  <si>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</si>
  <si>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</si>
  <si>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</si>
  <si>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</si>
  <si>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</si>
  <si>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</si>
  <si>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</si>
  <si>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</si>
  <si>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</si>
  <si>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</si>
  <si>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</si>
  <si>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</si>
  <si>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</si>
  <si>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</si>
  <si>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</si>
  <si>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</si>
  <si>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</si>
  <si>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</si>
  <si>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</si>
  <si>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</si>
  <si>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</si>
  <si>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</si>
  <si>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</si>
  <si>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</si>
  <si>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</si>
  <si>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</si>
  <si>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</si>
  <si>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</si>
  <si>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</si>
  <si>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</si>
  <si>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</si>
  <si>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</si>
  <si>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</si>
  <si>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</si>
  <si>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</si>
  <si>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</si>
  <si>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</si>
  <si>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</si>
  <si>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</si>
  <si>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</si>
  <si>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</si>
  <si>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</si>
  <si>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</si>
  <si>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</si>
  <si>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</si>
  <si>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</si>
  <si>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</si>
  <si>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</si>
  <si>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</si>
  <si>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</si>
  <si>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</si>
  <si>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</si>
  <si>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</si>
  <si>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</si>
  <si>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</si>
  <si>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</si>
  <si>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</si>
  <si>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</si>
  <si>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</si>
  <si>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</si>
  <si>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</si>
  <si>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</si>
  <si>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</si>
  <si>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</si>
  <si>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</si>
  <si>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</si>
  <si>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</si>
  <si>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</si>
  <si>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</si>
  <si>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</si>
  <si>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</si>
  <si>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</si>
  <si>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</si>
  <si>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</si>
  <si>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</si>
  <si>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</si>
  <si>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</si>
  <si>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</si>
  <si>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</si>
  <si>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</si>
  <si>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</si>
  <si>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</si>
  <si>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</si>
  <si>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</si>
  <si>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</si>
  <si>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</si>
  <si>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</si>
  <si>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</si>
  <si>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</si>
  <si>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</si>
  <si>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</si>
  <si>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</si>
  <si>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</si>
  <si>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</si>
  <si>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</si>
  <si>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</si>
  <si>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</si>
  <si>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</si>
  <si>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</si>
  <si>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</si>
  <si>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</si>
  <si>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</si>
  <si>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</si>
  <si>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</si>
  <si>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</si>
  <si>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</si>
  <si>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</si>
  <si>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</si>
  <si>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</si>
  <si>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</si>
  <si>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</si>
  <si>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</si>
  <si>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</si>
  <si>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</si>
  <si>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</si>
  <si>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</si>
  <si>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</si>
  <si>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</si>
  <si>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</si>
  <si>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</si>
  <si>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</si>
  <si>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</si>
  <si>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</si>
  <si>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</si>
  <si>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</si>
  <si>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</si>
  <si>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</si>
  <si>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</si>
  <si>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</si>
  <si>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</si>
  <si>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</si>
  <si>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</si>
  <si>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</si>
  <si>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</si>
  <si>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</si>
  <si>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</si>
  <si>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</si>
  <si>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</si>
  <si>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</si>
  <si>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</si>
  <si>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</si>
  <si>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</si>
  <si>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</si>
  <si>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</si>
  <si>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</si>
  <si>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</si>
  <si>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</si>
  <si>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</si>
  <si>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</si>
  <si>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</si>
  <si>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</si>
  <si>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</si>
  <si>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</si>
  <si>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</si>
  <si>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</si>
  <si>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</si>
  <si>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</si>
  <si>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</si>
  <si>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</si>
  <si>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</si>
  <si>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</si>
  <si>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</si>
  <si>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</si>
  <si>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</si>
  <si>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</si>
  <si>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</si>
  <si>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</si>
  <si>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</si>
  <si>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</si>
  <si>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</si>
  <si>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</si>
  <si>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</si>
  <si>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</si>
  <si>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</si>
  <si>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</si>
  <si>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</si>
  <si>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</si>
  <si>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</si>
  <si>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</si>
  <si>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</si>
  <si>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</si>
  <si>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</si>
  <si>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</si>
  <si>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</si>
  <si>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</si>
  <si>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</si>
  <si>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</si>
  <si>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</si>
  <si>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</si>
  <si>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</si>
  <si>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</si>
  <si>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</si>
  <si>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</si>
  <si>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</si>
  <si>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</si>
  <si>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</si>
  <si>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</si>
  <si>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</si>
  <si>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</si>
  <si>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</si>
  <si>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</si>
  <si>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</si>
  <si>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</si>
  <si>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</si>
  <si>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</si>
  <si>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</si>
  <si>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</si>
  <si>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</si>
  <si>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</si>
  <si>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</si>
  <si>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</si>
  <si>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</si>
  <si>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</si>
  <si>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</si>
  <si>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</si>
  <si>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</si>
  <si>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</si>
  <si>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</si>
  <si>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</si>
  <si>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</si>
  <si>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</si>
  <si>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</si>
  <si>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</si>
  <si>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</si>
  <si>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</si>
  <si>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</si>
  <si>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</si>
  <si>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</si>
  <si>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</si>
  <si>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</si>
  <si>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</si>
  <si>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</si>
  <si>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</si>
  <si>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</si>
  <si>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</si>
  <si>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</si>
  <si>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</si>
  <si>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</si>
  <si>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</si>
  <si>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</si>
  <si>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</si>
  <si>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</si>
  <si>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</si>
  <si>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</si>
  <si>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</si>
  <si>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</si>
  <si>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</si>
  <si>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</si>
  <si>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</si>
  <si>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</si>
  <si>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</si>
  <si>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</si>
  <si>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</si>
  <si>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</si>
  <si>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</si>
  <si>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</si>
  <si>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</si>
  <si>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</si>
  <si>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</si>
  <si>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</si>
  <si>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</si>
  <si>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</si>
  <si>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</si>
  <si>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</si>
  <si>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</si>
  <si>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</si>
  <si>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</si>
  <si>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</si>
  <si>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</si>
  <si>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</si>
  <si>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</si>
  <si>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</si>
  <si>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</si>
  <si>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</si>
  <si>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</si>
  <si>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</si>
  <si>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</si>
  <si>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</si>
  <si>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</si>
  <si>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</si>
  <si>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</si>
  <si>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</si>
  <si>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</si>
  <si>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</si>
  <si>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</si>
  <si>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</si>
  <si>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</si>
  <si>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</si>
  <si>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</si>
  <si>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</si>
  <si>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</si>
  <si>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</si>
  <si>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</si>
  <si>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</si>
  <si>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</si>
  <si>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</si>
  <si>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</si>
  <si>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</si>
  <si>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</si>
  <si>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</si>
  <si>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</si>
  <si>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</si>
  <si>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</si>
  <si>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</si>
  <si>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</si>
  <si>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</si>
  <si>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</si>
  <si>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</si>
  <si>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</si>
  <si>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</si>
  <si>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</si>
  <si>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</si>
  <si>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</si>
  <si>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</si>
  <si>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</si>
  <si>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</si>
  <si>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</si>
  <si>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</si>
  <si>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</si>
  <si>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</si>
  <si>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</si>
  <si>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</si>
  <si>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</si>
  <si>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</si>
  <si>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</si>
  <si>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</si>
  <si>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</si>
  <si>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</si>
  <si>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</si>
  <si>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</si>
  <si>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</si>
  <si>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</si>
  <si>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</si>
  <si>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</si>
  <si>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</si>
  <si>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</si>
  <si>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</si>
  <si>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</si>
  <si>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</si>
  <si>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</si>
  <si>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</si>
  <si>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</si>
  <si>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</si>
  <si>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</si>
  <si>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</si>
  <si>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</si>
  <si>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</si>
  <si>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</si>
  <si>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</si>
  <si>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</si>
  <si>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</si>
  <si>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</si>
  <si>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</si>
  <si>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</si>
  <si>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</si>
  <si>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</si>
  <si>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</si>
  <si>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</si>
  <si>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</si>
  <si>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</si>
  <si>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</si>
  <si>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</si>
  <si>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</si>
  <si>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</si>
  <si>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</si>
  <si>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</si>
  <si>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</si>
  <si>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</si>
  <si>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</si>
  <si>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</si>
  <si>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</si>
  <si>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</si>
  <si>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</si>
  <si>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</si>
  <si>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</si>
  <si>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</si>
  <si>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</si>
  <si>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</si>
  <si>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</si>
  <si>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</si>
  <si>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</si>
  <si>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</si>
  <si>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</si>
  <si>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</si>
  <si>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</si>
  <si>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</si>
  <si>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</si>
  <si>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</si>
  <si>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</si>
  <si>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</si>
  <si>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</si>
  <si>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</si>
  <si>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</si>
  <si>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</si>
  <si>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</si>
  <si>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</si>
  <si>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</si>
  <si>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</si>
  <si>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</si>
  <si>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</si>
  <si>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</si>
  <si>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</si>
  <si>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</si>
  <si>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</si>
  <si>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</si>
  <si>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</si>
  <si>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</si>
  <si>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</si>
  <si>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</si>
  <si>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</si>
  <si>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</si>
  <si>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</si>
  <si>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</si>
  <si>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</si>
  <si>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</si>
  <si>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</si>
  <si>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</si>
  <si>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</si>
  <si>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</si>
  <si>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</si>
  <si>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</si>
  <si>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</si>
  <si>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</si>
  <si>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</si>
  <si>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</si>
  <si>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</si>
  <si>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</si>
  <si>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</si>
  <si>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</si>
  <si>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</si>
  <si>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</si>
  <si>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</si>
  <si>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</si>
  <si>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</si>
  <si>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</si>
  <si>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</si>
  <si>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</si>
  <si>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</si>
  <si>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</si>
  <si>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</si>
  <si>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</si>
  <si>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</si>
  <si>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</si>
  <si>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</si>
  <si>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</si>
  <si>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</si>
  <si>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</si>
  <si>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</si>
  <si>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</si>
  <si>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</si>
  <si>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</si>
  <si>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</si>
  <si>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</si>
  <si>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</si>
  <si>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</si>
  <si>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</si>
  <si>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</si>
  <si>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</si>
  <si>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</si>
  <si>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</si>
  <si>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</si>
  <si>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</si>
  <si>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</si>
  <si>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</si>
  <si>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</si>
  <si>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</si>
  <si>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</si>
  <si>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</si>
  <si>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</si>
  <si>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</si>
  <si>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</si>
  <si>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</si>
  <si>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</si>
  <si>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</si>
  <si>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</si>
  <si>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</si>
  <si>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</si>
  <si>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</si>
  <si>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</si>
  <si>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</si>
  <si>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</si>
  <si>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</si>
  <si>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</si>
  <si>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</si>
  <si>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</si>
  <si>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</si>
  <si>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</si>
  <si>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</si>
  <si>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</si>
  <si>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</si>
  <si>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</si>
  <si>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</si>
  <si>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</si>
  <si>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</si>
  <si>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</si>
  <si>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</si>
  <si>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</si>
  <si>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</si>
  <si>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</si>
  <si>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</si>
  <si>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</si>
  <si>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</si>
  <si>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</si>
  <si>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</si>
  <si>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</si>
  <si>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</si>
  <si>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</si>
  <si>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</si>
  <si>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</si>
  <si>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</si>
  <si>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</si>
  <si>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</si>
  <si>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</si>
  <si>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</si>
  <si>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</si>
  <si>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</si>
  <si>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</si>
  <si>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</si>
  <si>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</si>
  <si>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</si>
  <si>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</si>
  <si>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</si>
  <si>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</si>
  <si>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</si>
  <si>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</si>
  <si>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</si>
  <si>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</si>
  <si>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</si>
  <si>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</si>
  <si>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</si>
  <si>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</si>
  <si>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</si>
  <si>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</si>
  <si>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</si>
  <si>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</si>
  <si>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</si>
  <si>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</si>
  <si>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</si>
  <si>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</si>
  <si>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</si>
  <si>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</si>
  <si>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</si>
  <si>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</si>
  <si>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KRW/vehicle</t>
  </si>
  <si>
    <t>KRW/kWh</t>
  </si>
  <si>
    <t>KRW/metric ton CO2e</t>
  </si>
  <si>
    <t>In its updated Nationally Determined Contribution (NDC) to the U.N. Framework Convention on Climate Change, South Korea committed to reduce greenhouse gas emissions a 53–61% reduction from 2018 levels by 2035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</si>
</sst>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9">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family val="2"/>
      <scheme val="minor"/>
    </font>
    <font>
      <sz val="11"/>
      <name val="Calibri"/>
      <family val="2"/>
      <scheme val="minor"/>
    </font>
    <font>
      <sz val="11"/>
      <name val="Malgun Gothic"/>
      <family val="2"/>
    </font>
    <font>
      <sz val="11"/>
      <name val="Calibri"/>
      <family val="3"/>
      <charset val="129"/>
      <scheme val="minor"/>
    </font>
    <font>
      <b/>
      <sz val="12"/>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s>
  <borders count="106">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50" applyNumberFormat="0" applyAlignment="0" applyProtection="0"/>
    <xf numFmtId="0" fontId="3" fillId="48" borderId="0" applyNumberFormat="0" applyBorder="0" applyAlignment="0" applyProtection="0"/>
    <xf numFmtId="0" fontId="21" fillId="14" borderId="85">
      <alignment horizontal="right" vertical="center"/>
    </xf>
    <xf numFmtId="0" fontId="26" fillId="0" borderId="0"/>
    <xf numFmtId="0" fontId="25" fillId="9" borderId="0" applyBorder="0">
      <alignment horizontal="right" vertical="center"/>
    </xf>
    <xf numFmtId="0" fontId="25" fillId="9" borderId="53">
      <alignment horizontal="right" vertical="center"/>
    </xf>
    <xf numFmtId="0" fontId="21" fillId="14" borderId="84">
      <alignment horizontal="right" vertical="center"/>
    </xf>
    <xf numFmtId="0" fontId="25" fillId="0" borderId="87">
      <alignment horizontal="left" vertical="center" wrapText="1" indent="2"/>
    </xf>
    <xf numFmtId="0" fontId="25" fillId="0" borderId="0" applyBorder="0">
      <alignment horizontal="right" vertical="center"/>
    </xf>
    <xf numFmtId="0" fontId="21" fillId="14" borderId="85">
      <alignment horizontal="right" vertical="center"/>
    </xf>
    <xf numFmtId="0" fontId="74" fillId="86" borderId="81" applyNumberFormat="0" applyAlignment="0" applyProtection="0"/>
    <xf numFmtId="4" fontId="21" fillId="14" borderId="86">
      <alignment horizontal="right" vertical="center"/>
    </xf>
    <xf numFmtId="0" fontId="25" fillId="0" borderId="29" applyNumberFormat="0" applyFill="0" applyAlignment="0" applyProtection="0"/>
    <xf numFmtId="0" fontId="21" fillId="0" borderId="59">
      <alignment horizontal="left" vertical="top" wrapText="1"/>
    </xf>
    <xf numFmtId="0" fontId="21" fillId="14" borderId="29">
      <alignment horizontal="right" vertical="center"/>
    </xf>
    <xf numFmtId="0" fontId="21" fillId="14" borderId="29">
      <alignment horizontal="right" vertical="center"/>
    </xf>
    <xf numFmtId="0" fontId="25" fillId="0" borderId="92">
      <alignment horizontal="right" vertical="center"/>
    </xf>
    <xf numFmtId="0" fontId="21" fillId="14" borderId="56">
      <alignment horizontal="right" vertical="center"/>
    </xf>
    <xf numFmtId="0" fontId="25" fillId="0" borderId="29">
      <alignment horizontal="right" vertical="center"/>
    </xf>
    <xf numFmtId="0" fontId="93" fillId="0" borderId="82" applyNumberFormat="0" applyFill="0" applyAlignment="0" applyProtection="0"/>
    <xf numFmtId="0" fontId="64" fillId="9" borderId="29">
      <alignment horizontal="right" vertical="center"/>
    </xf>
    <xf numFmtId="0" fontId="25" fillId="16" borderId="29"/>
    <xf numFmtId="0" fontId="26" fillId="89" borderId="83" applyNumberFormat="0" applyFont="0" applyAlignment="0" applyProtection="0"/>
    <xf numFmtId="0" fontId="21" fillId="14" borderId="84">
      <alignment horizontal="right" vertical="center"/>
    </xf>
    <xf numFmtId="0" fontId="21" fillId="9" borderId="29">
      <alignment horizontal="right" vertical="center"/>
    </xf>
    <xf numFmtId="0" fontId="21" fillId="9" borderId="54">
      <alignment horizontal="right" vertical="center"/>
    </xf>
    <xf numFmtId="0" fontId="25" fillId="0" borderId="54">
      <alignment horizontal="right" vertical="center"/>
    </xf>
    <xf numFmtId="4" fontId="26" fillId="0" borderId="0"/>
    <xf numFmtId="0" fontId="21" fillId="14" borderId="57">
      <alignment horizontal="right" vertical="center"/>
    </xf>
    <xf numFmtId="0" fontId="21" fillId="14" borderId="54">
      <alignment horizontal="right" vertical="center"/>
    </xf>
    <xf numFmtId="0" fontId="21" fillId="14" borderId="55">
      <alignment horizontal="right" vertical="center"/>
    </xf>
    <xf numFmtId="4" fontId="21" fillId="14" borderId="56">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4">
      <alignment horizontal="right" vertical="center"/>
    </xf>
    <xf numFmtId="0" fontId="25" fillId="16" borderId="29"/>
    <xf numFmtId="0" fontId="21" fillId="14" borderId="56">
      <alignment horizontal="right" vertical="center"/>
    </xf>
    <xf numFmtId="0" fontId="25" fillId="0" borderId="92" applyNumberFormat="0" applyFill="0" applyAlignment="0" applyProtection="0"/>
    <xf numFmtId="4" fontId="25" fillId="16" borderId="84"/>
    <xf numFmtId="0" fontId="86" fillId="73" borderId="81" applyNumberFormat="0" applyAlignment="0" applyProtection="0"/>
    <xf numFmtId="0" fontId="93" fillId="0" borderId="82" applyNumberFormat="0" applyFill="0" applyAlignment="0" applyProtection="0"/>
    <xf numFmtId="0" fontId="64" fillId="9" borderId="84">
      <alignment horizontal="right" vertical="center"/>
    </xf>
    <xf numFmtId="0" fontId="58" fillId="46" borderId="51" applyNumberFormat="0" applyAlignment="0" applyProtection="0"/>
    <xf numFmtId="0" fontId="59" fillId="46" borderId="50"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9"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2"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1"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4"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6">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5">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5"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5">
      <alignment horizontal="right" vertical="center"/>
    </xf>
    <xf numFmtId="4" fontId="21" fillId="14" borderId="56">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1" applyNumberFormat="0" applyAlignment="0" applyProtection="0"/>
    <xf numFmtId="0" fontId="75" fillId="87" borderId="62"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5">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4" fontId="25" fillId="0" borderId="0" applyBorder="0">
      <alignment horizontal="right" vertical="center"/>
    </xf>
    <xf numFmtId="0" fontId="25" fillId="0" borderId="58">
      <alignment horizontal="right" vertical="center"/>
    </xf>
    <xf numFmtId="4" fontId="25" fillId="0" borderId="29">
      <alignment horizontal="right" vertical="center"/>
    </xf>
    <xf numFmtId="1" fontId="63" fillId="9" borderId="0" applyBorder="0">
      <alignment horizontal="right" vertical="center"/>
    </xf>
    <xf numFmtId="0" fontId="87" fillId="0" borderId="67"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4"/>
    <xf numFmtId="0" fontId="92" fillId="0" borderId="0" applyNumberFormat="0" applyFill="0" applyBorder="0" applyAlignment="0" applyProtection="0"/>
    <xf numFmtId="0" fontId="93" fillId="0" borderId="63" applyNumberFormat="0" applyFill="0" applyAlignment="0" applyProtection="0"/>
    <xf numFmtId="0" fontId="94" fillId="0" borderId="0" applyNumberFormat="0" applyFill="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0" fillId="0" borderId="0" applyNumberFormat="0" applyFill="0" applyBorder="0" applyAlignment="0" applyProtection="0"/>
    <xf numFmtId="0" fontId="101" fillId="87" borderId="62"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1" applyNumberFormat="0" applyAlignment="0" applyProtection="0"/>
    <xf numFmtId="0" fontId="75" fillId="87" borderId="62"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0" fontId="87" fillId="0" borderId="67" applyNumberFormat="0" applyFill="0" applyAlignment="0" applyProtection="0"/>
    <xf numFmtId="0" fontId="88" fillId="88" borderId="0" applyNumberFormat="0" applyBorder="0" applyAlignment="0" applyProtection="0"/>
    <xf numFmtId="0" fontId="26" fillId="0" borderId="0"/>
    <xf numFmtId="0" fontId="68" fillId="89" borderId="68" applyNumberFormat="0" applyFont="0" applyAlignment="0" applyProtection="0"/>
    <xf numFmtId="0" fontId="90" fillId="86" borderId="60" applyNumberFormat="0" applyAlignment="0" applyProtection="0"/>
    <xf numFmtId="0" fontId="92" fillId="0" borderId="0" applyNumberFormat="0" applyFill="0" applyBorder="0" applyAlignment="0" applyProtection="0"/>
    <xf numFmtId="0" fontId="93" fillId="0" borderId="63"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0" fillId="0" borderId="0" applyNumberFormat="0" applyFill="0" applyBorder="0" applyAlignment="0" applyProtection="0"/>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3" fillId="0" borderId="0"/>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50"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1" fillId="87" borderId="62" applyNumberFormat="0" applyAlignment="0" applyProtection="0"/>
    <xf numFmtId="0" fontId="67" fillId="0" borderId="0" applyNumberFormat="0" applyFill="0" applyBorder="0" applyAlignment="0" applyProtection="0"/>
    <xf numFmtId="0" fontId="3" fillId="0" borderId="0"/>
    <xf numFmtId="0" fontId="57" fillId="7" borderId="50"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5"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77" fillId="73" borderId="61"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2">
      <alignment horizontal="left" vertical="center" wrapText="1" indent="2"/>
    </xf>
    <xf numFmtId="0" fontId="25" fillId="0" borderId="72">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26" fillId="0" borderId="0"/>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25" fillId="0" borderId="72">
      <alignment horizontal="left" vertical="center" wrapText="1" indent="2"/>
    </xf>
    <xf numFmtId="0" fontId="71" fillId="86" borderId="60" applyNumberFormat="0" applyAlignment="0" applyProtection="0"/>
    <xf numFmtId="0" fontId="73" fillId="86" borderId="61" applyNumberFormat="0" applyAlignment="0" applyProtection="0"/>
    <xf numFmtId="0" fontId="74" fillId="86" borderId="61" applyNumberFormat="0" applyAlignment="0" applyProtection="0"/>
    <xf numFmtId="0" fontId="77" fillId="73" borderId="61" applyNumberFormat="0" applyAlignment="0" applyProtection="0"/>
    <xf numFmtId="0" fontId="78" fillId="0" borderId="63" applyNumberFormat="0" applyFill="0" applyAlignment="0" applyProtection="0"/>
    <xf numFmtId="0" fontId="86" fillId="73" borderId="61" applyNumberFormat="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74" fillId="86"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0" fontId="74" fillId="86" borderId="61"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86" fillId="73" borderId="61" applyNumberFormat="0" applyAlignment="0" applyProtection="0"/>
    <xf numFmtId="0" fontId="90" fillId="86" borderId="60" applyNumberFormat="0" applyAlignment="0" applyProtection="0"/>
    <xf numFmtId="0" fontId="93" fillId="0" borderId="63" applyNumberFormat="0" applyFill="0" applyAlignment="0" applyProtection="0"/>
    <xf numFmtId="49" fontId="25" fillId="0" borderId="55" applyNumberFormat="0" applyFont="0" applyFill="0" applyBorder="0" applyProtection="0">
      <alignment horizontal="left" vertical="center" indent="5"/>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77" fillId="73" borderId="61" applyNumberFormat="0" applyAlignment="0" applyProtection="0"/>
    <xf numFmtId="0" fontId="25" fillId="0" borderId="69">
      <alignment horizontal="right" vertical="center"/>
    </xf>
    <xf numFmtId="4" fontId="25" fillId="0" borderId="69">
      <alignment horizontal="right" vertical="center"/>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69" applyNumberFormat="0" applyFill="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3" fillId="0" borderId="0"/>
    <xf numFmtId="0" fontId="25" fillId="0" borderId="87">
      <alignment horizontal="left" vertical="center" wrapText="1" indent="2"/>
    </xf>
    <xf numFmtId="0" fontId="68" fillId="89" borderId="83" applyNumberFormat="0" applyFont="0" applyAlignment="0" applyProtection="0"/>
    <xf numFmtId="0" fontId="90" fillId="86" borderId="88" applyNumberFormat="0" applyAlignment="0" applyProtection="0"/>
    <xf numFmtId="0" fontId="86" fillId="73" borderId="81" applyNumberFormat="0" applyAlignment="0" applyProtection="0"/>
    <xf numFmtId="0" fontId="78" fillId="0" borderId="82" applyNumberFormat="0" applyFill="0" applyAlignment="0" applyProtection="0"/>
    <xf numFmtId="4" fontId="25" fillId="0" borderId="92" applyFill="0" applyBorder="0" applyProtection="0">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4" fontId="21" fillId="14" borderId="86">
      <alignment horizontal="right" vertical="center"/>
    </xf>
    <xf numFmtId="0" fontId="25" fillId="16" borderId="84"/>
    <xf numFmtId="0" fontId="61" fillId="0" borderId="0" applyNumberFormat="0" applyFill="0" applyBorder="0" applyAlignment="0" applyProtection="0"/>
    <xf numFmtId="0" fontId="77" fillId="73" borderId="81" applyNumberFormat="0" applyAlignment="0" applyProtection="0"/>
    <xf numFmtId="0" fontId="74" fillId="86" borderId="81" applyNumberFormat="0" applyAlignment="0" applyProtection="0"/>
    <xf numFmtId="0" fontId="21" fillId="14" borderId="84">
      <alignment horizontal="right" vertical="center"/>
    </xf>
    <xf numFmtId="0" fontId="21" fillId="14" borderId="84">
      <alignment horizontal="right" vertical="center"/>
    </xf>
    <xf numFmtId="4" fontId="25" fillId="0" borderId="92">
      <alignment horizontal="right" vertical="center"/>
    </xf>
    <xf numFmtId="0" fontId="68" fillId="89" borderId="83"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85" applyNumberFormat="0" applyFont="0" applyFill="0" applyBorder="0" applyProtection="0">
      <alignment horizontal="left" vertical="center" indent="5"/>
    </xf>
    <xf numFmtId="0" fontId="60" fillId="0" borderId="0" applyNumberFormat="0" applyFill="0" applyBorder="0" applyAlignment="0" applyProtection="0"/>
    <xf numFmtId="0" fontId="21" fillId="14" borderId="84">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8"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4"/>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2">
      <alignment horizontal="right" vertical="center"/>
    </xf>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0" fontId="71" fillId="86" borderId="88" applyNumberFormat="0" applyAlignment="0" applyProtection="0"/>
    <xf numFmtId="0" fontId="58" fillId="46" borderId="51" applyNumberFormat="0" applyAlignment="0" applyProtection="0"/>
    <xf numFmtId="0" fontId="86" fillId="73" borderId="81"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1" applyNumberFormat="0" applyAlignment="0" applyProtection="0"/>
    <xf numFmtId="0" fontId="73" fillId="86" borderId="89" applyNumberFormat="0" applyAlignment="0" applyProtection="0"/>
    <xf numFmtId="49" fontId="25" fillId="0" borderId="93" applyNumberFormat="0" applyFont="0" applyFill="0" applyBorder="0" applyProtection="0">
      <alignment horizontal="left" vertical="center" indent="5"/>
    </xf>
    <xf numFmtId="0" fontId="74" fillId="86" borderId="89" applyNumberFormat="0" applyAlignment="0" applyProtection="0"/>
    <xf numFmtId="4" fontId="21" fillId="14" borderId="86">
      <alignment horizontal="right" vertical="center"/>
    </xf>
    <xf numFmtId="49" fontId="25" fillId="0" borderId="85" applyNumberFormat="0" applyFont="0" applyFill="0" applyBorder="0" applyProtection="0">
      <alignment horizontal="left" vertical="center" indent="5"/>
    </xf>
    <xf numFmtId="0" fontId="3" fillId="60" borderId="0" applyNumberFormat="0" applyBorder="0" applyAlignment="0" applyProtection="0"/>
    <xf numFmtId="49" fontId="25" fillId="0" borderId="85" applyNumberFormat="0" applyFont="0" applyFill="0" applyBorder="0" applyProtection="0">
      <alignment horizontal="left" vertical="center" indent="5"/>
    </xf>
    <xf numFmtId="0" fontId="25" fillId="14" borderId="95">
      <alignment horizontal="left" vertical="center" wrapText="1" indent="2"/>
    </xf>
    <xf numFmtId="0" fontId="68" fillId="89" borderId="91" applyNumberFormat="0" applyFont="0" applyAlignment="0" applyProtection="0"/>
    <xf numFmtId="4" fontId="25" fillId="16" borderId="84"/>
    <xf numFmtId="4" fontId="21" fillId="14" borderId="84">
      <alignment horizontal="right" vertical="center"/>
    </xf>
    <xf numFmtId="4" fontId="21" fillId="14" borderId="84">
      <alignment horizontal="right" vertical="center"/>
    </xf>
    <xf numFmtId="4" fontId="25" fillId="0" borderId="84" applyFill="0" applyBorder="0" applyProtection="0">
      <alignment horizontal="right" vertical="center"/>
    </xf>
    <xf numFmtId="0" fontId="21" fillId="9" borderId="84">
      <alignment horizontal="right" vertical="center"/>
    </xf>
    <xf numFmtId="0" fontId="21" fillId="14" borderId="84">
      <alignment horizontal="right" vertical="center"/>
    </xf>
    <xf numFmtId="0" fontId="62" fillId="58" borderId="0" applyNumberFormat="0" applyBorder="0" applyAlignment="0" applyProtection="0"/>
    <xf numFmtId="0" fontId="25" fillId="9" borderId="85">
      <alignment horizontal="left" vertical="center"/>
    </xf>
    <xf numFmtId="0" fontId="25" fillId="0" borderId="84" applyNumberFormat="0" applyFill="0" applyAlignment="0" applyProtection="0"/>
    <xf numFmtId="0" fontId="77" fillId="73" borderId="81" applyNumberFormat="0" applyAlignment="0" applyProtection="0"/>
    <xf numFmtId="0" fontId="62" fillId="64" borderId="0" applyNumberFormat="0" applyBorder="0" applyAlignment="0" applyProtection="0"/>
    <xf numFmtId="0" fontId="74" fillId="86" borderId="81" applyNumberFormat="0" applyAlignment="0" applyProtection="0"/>
    <xf numFmtId="4" fontId="21" fillId="14" borderId="92">
      <alignment horizontal="right" vertical="center"/>
    </xf>
    <xf numFmtId="0" fontId="93" fillId="0" borderId="82" applyNumberFormat="0" applyFill="0" applyAlignment="0" applyProtection="0"/>
    <xf numFmtId="0" fontId="78" fillId="0" borderId="82" applyNumberFormat="0" applyFill="0" applyAlignment="0" applyProtection="0"/>
    <xf numFmtId="0" fontId="74" fillId="86" borderId="81" applyNumberFormat="0" applyAlignment="0" applyProtection="0"/>
    <xf numFmtId="0" fontId="86" fillId="73" borderId="81" applyNumberFormat="0" applyAlignment="0" applyProtection="0"/>
    <xf numFmtId="0" fontId="74" fillId="86" borderId="74" applyNumberFormat="0" applyAlignment="0" applyProtection="0"/>
    <xf numFmtId="4" fontId="21" fillId="14" borderId="84">
      <alignment horizontal="right" vertical="center"/>
    </xf>
    <xf numFmtId="0" fontId="68" fillId="89" borderId="83" applyNumberFormat="0" applyFont="0" applyAlignment="0" applyProtection="0"/>
    <xf numFmtId="0" fontId="25" fillId="0" borderId="84">
      <alignment horizontal="right" vertical="center"/>
    </xf>
    <xf numFmtId="0" fontId="25" fillId="9" borderId="85">
      <alignment horizontal="left" vertical="center"/>
    </xf>
    <xf numFmtId="0" fontId="25" fillId="14" borderId="87">
      <alignment horizontal="left" vertical="center" wrapText="1" indent="2"/>
    </xf>
    <xf numFmtId="0" fontId="3" fillId="47" borderId="0" applyNumberFormat="0" applyBorder="0" applyAlignment="0" applyProtection="0"/>
    <xf numFmtId="0" fontId="25" fillId="16" borderId="84"/>
    <xf numFmtId="4" fontId="64" fillId="9" borderId="84">
      <alignment horizontal="right" vertical="center"/>
    </xf>
    <xf numFmtId="4" fontId="21" fillId="14" borderId="85">
      <alignment horizontal="right" vertical="center"/>
    </xf>
    <xf numFmtId="4" fontId="21" fillId="14" borderId="86">
      <alignment horizontal="right" vertical="center"/>
    </xf>
    <xf numFmtId="0" fontId="86" fillId="73" borderId="74" applyNumberFormat="0" applyAlignment="0" applyProtection="0"/>
    <xf numFmtId="4" fontId="21" fillId="14" borderId="84">
      <alignment horizontal="right" vertical="center"/>
    </xf>
    <xf numFmtId="0" fontId="3" fillId="57" borderId="0" applyNumberFormat="0" applyBorder="0" applyAlignment="0" applyProtection="0"/>
    <xf numFmtId="0" fontId="25" fillId="0" borderId="87">
      <alignment horizontal="left" vertical="center" wrapText="1" indent="2"/>
    </xf>
    <xf numFmtId="49" fontId="25" fillId="0" borderId="84" applyNumberFormat="0" applyFont="0" applyFill="0" applyBorder="0" applyProtection="0">
      <alignment horizontal="left" vertical="center" indent="2"/>
    </xf>
    <xf numFmtId="0" fontId="21" fillId="9" borderId="84">
      <alignment horizontal="right" vertical="center"/>
    </xf>
    <xf numFmtId="175" fontId="25" fillId="90" borderId="84" applyNumberFormat="0" applyFont="0" applyBorder="0" applyAlignment="0" applyProtection="0">
      <alignment horizontal="right" vertical="center"/>
    </xf>
    <xf numFmtId="0" fontId="74" fillId="86" borderId="81" applyNumberFormat="0" applyAlignment="0" applyProtection="0"/>
    <xf numFmtId="0" fontId="73" fillId="86" borderId="81" applyNumberFormat="0" applyAlignment="0" applyProtection="0"/>
    <xf numFmtId="4" fontId="25" fillId="16" borderId="84"/>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87">
      <alignment horizontal="left" vertical="center" wrapText="1" indent="2"/>
    </xf>
    <xf numFmtId="0" fontId="78" fillId="0" borderId="82" applyNumberFormat="0" applyFill="0" applyAlignment="0" applyProtection="0"/>
    <xf numFmtId="0" fontId="78" fillId="0" borderId="82" applyNumberFormat="0" applyFill="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49" fontId="25" fillId="0" borderId="85" applyNumberFormat="0" applyFont="0" applyFill="0" applyBorder="0" applyProtection="0">
      <alignment horizontal="left" vertical="center" indent="5"/>
    </xf>
    <xf numFmtId="0" fontId="26" fillId="89" borderId="91" applyNumberFormat="0" applyFont="0" applyAlignment="0" applyProtection="0"/>
    <xf numFmtId="4" fontId="21" fillId="9" borderId="84">
      <alignment horizontal="right" vertical="center"/>
    </xf>
    <xf numFmtId="0" fontId="93" fillId="0" borderId="82" applyNumberFormat="0" applyFill="0" applyAlignment="0" applyProtection="0"/>
    <xf numFmtId="0" fontId="25" fillId="0" borderId="87">
      <alignment horizontal="left" vertical="center" wrapText="1" indent="2"/>
    </xf>
    <xf numFmtId="0" fontId="93" fillId="0" borderId="75" applyNumberFormat="0" applyFill="0" applyAlignment="0" applyProtection="0"/>
    <xf numFmtId="0" fontId="25" fillId="14" borderId="87">
      <alignment horizontal="left" vertical="center" wrapText="1" indent="2"/>
    </xf>
    <xf numFmtId="0" fontId="86" fillId="73" borderId="81" applyNumberFormat="0" applyAlignment="0" applyProtection="0"/>
    <xf numFmtId="4" fontId="25" fillId="0" borderId="84">
      <alignment horizontal="right" vertical="center"/>
    </xf>
    <xf numFmtId="0" fontId="26" fillId="89" borderId="83" applyNumberFormat="0" applyFont="0" applyAlignment="0" applyProtection="0"/>
    <xf numFmtId="0" fontId="73" fillId="86" borderId="81" applyNumberFormat="0" applyAlignment="0" applyProtection="0"/>
    <xf numFmtId="0" fontId="25" fillId="16" borderId="84"/>
    <xf numFmtId="0" fontId="3" fillId="47" borderId="0" applyNumberFormat="0" applyBorder="0" applyAlignment="0" applyProtection="0"/>
    <xf numFmtId="0" fontId="25" fillId="14" borderId="87">
      <alignment horizontal="left" vertical="center" wrapText="1" indent="2"/>
    </xf>
    <xf numFmtId="0" fontId="71" fillId="86" borderId="88" applyNumberFormat="0" applyAlignment="0" applyProtection="0"/>
    <xf numFmtId="49" fontId="25" fillId="0" borderId="84" applyNumberFormat="0" applyFont="0" applyFill="0" applyBorder="0" applyProtection="0">
      <alignment horizontal="left" vertical="center" indent="2"/>
    </xf>
    <xf numFmtId="0" fontId="21" fillId="14" borderId="84">
      <alignment horizontal="right" vertical="center"/>
    </xf>
    <xf numFmtId="0" fontId="25" fillId="14" borderId="87">
      <alignment horizontal="left" vertical="center" wrapText="1" indent="2"/>
    </xf>
    <xf numFmtId="4" fontId="21" fillId="14" borderId="86">
      <alignment horizontal="right" vertical="center"/>
    </xf>
    <xf numFmtId="0" fontId="3" fillId="47" borderId="0" applyNumberFormat="0" applyBorder="0" applyAlignment="0" applyProtection="0"/>
    <xf numFmtId="0" fontId="86" fillId="73" borderId="81" applyNumberFormat="0" applyAlignment="0" applyProtection="0"/>
    <xf numFmtId="4" fontId="21" fillId="9" borderId="84">
      <alignment horizontal="right" vertical="center"/>
    </xf>
    <xf numFmtId="0" fontId="77" fillId="73" borderId="81" applyNumberFormat="0" applyAlignment="0" applyProtection="0"/>
    <xf numFmtId="4" fontId="64" fillId="9" borderId="92">
      <alignment horizontal="right" vertical="center"/>
    </xf>
    <xf numFmtId="0" fontId="25" fillId="16" borderId="84"/>
    <xf numFmtId="0" fontId="64" fillId="9" borderId="84">
      <alignment horizontal="right" vertical="center"/>
    </xf>
    <xf numFmtId="0" fontId="21" fillId="14" borderId="84">
      <alignment horizontal="right" vertical="center"/>
    </xf>
    <xf numFmtId="0" fontId="25" fillId="14" borderId="87">
      <alignment horizontal="left" vertical="center" wrapText="1" indent="2"/>
    </xf>
    <xf numFmtId="4" fontId="21" fillId="14" borderId="85">
      <alignment horizontal="right" vertical="center"/>
    </xf>
    <xf numFmtId="0" fontId="93" fillId="0" borderId="82" applyNumberFormat="0" applyFill="0" applyAlignment="0" applyProtection="0"/>
    <xf numFmtId="0" fontId="25" fillId="0" borderId="87">
      <alignment horizontal="left" vertical="center" wrapText="1" indent="2"/>
    </xf>
    <xf numFmtId="4" fontId="25" fillId="0" borderId="84" applyFill="0" applyBorder="0" applyProtection="0">
      <alignment horizontal="right" vertical="center"/>
    </xf>
    <xf numFmtId="0" fontId="74" fillId="86" borderId="74" applyNumberFormat="0" applyAlignment="0" applyProtection="0"/>
    <xf numFmtId="0" fontId="64" fillId="9" borderId="84">
      <alignment horizontal="right" vertical="center"/>
    </xf>
    <xf numFmtId="0" fontId="77" fillId="73" borderId="89" applyNumberFormat="0" applyAlignment="0" applyProtection="0"/>
    <xf numFmtId="4" fontId="21" fillId="14" borderId="84">
      <alignment horizontal="right" vertical="center"/>
    </xf>
    <xf numFmtId="0" fontId="86" fillId="73" borderId="74" applyNumberFormat="0" applyAlignment="0" applyProtection="0"/>
    <xf numFmtId="4" fontId="64" fillId="9" borderId="84">
      <alignment horizontal="right" vertical="center"/>
    </xf>
    <xf numFmtId="0" fontId="25" fillId="9" borderId="85">
      <alignment horizontal="left" vertical="center"/>
    </xf>
    <xf numFmtId="0" fontId="68" fillId="89" borderId="76" applyNumberFormat="0" applyFont="0" applyAlignment="0" applyProtection="0"/>
    <xf numFmtId="0" fontId="90" fillId="86" borderId="73" applyNumberFormat="0" applyAlignment="0" applyProtection="0"/>
    <xf numFmtId="0" fontId="61" fillId="0" borderId="0" applyNumberFormat="0" applyFill="0" applyBorder="0" applyAlignment="0" applyProtection="0"/>
    <xf numFmtId="0" fontId="93" fillId="0" borderId="75"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1" applyNumberFormat="0" applyAlignment="0" applyProtection="0"/>
    <xf numFmtId="0" fontId="21" fillId="9" borderId="84">
      <alignment horizontal="right" vertical="center"/>
    </xf>
    <xf numFmtId="0" fontId="86" fillId="73" borderId="81" applyNumberFormat="0" applyAlignment="0" applyProtection="0"/>
    <xf numFmtId="0" fontId="25" fillId="0" borderId="87">
      <alignment horizontal="left" vertical="center" wrapText="1" indent="2"/>
    </xf>
    <xf numFmtId="0" fontId="21" fillId="14" borderId="86">
      <alignment horizontal="right" vertical="center"/>
    </xf>
    <xf numFmtId="0" fontId="68" fillId="89" borderId="83" applyNumberFormat="0" applyFont="0" applyAlignment="0" applyProtection="0"/>
    <xf numFmtId="0" fontId="62" fillId="64" borderId="0" applyNumberFormat="0" applyBorder="0" applyAlignment="0" applyProtection="0"/>
    <xf numFmtId="49" fontId="23" fillId="0" borderId="84" applyNumberFormat="0" applyFill="0" applyBorder="0" applyProtection="0">
      <alignment horizontal="left" vertical="center"/>
    </xf>
    <xf numFmtId="0" fontId="26" fillId="89" borderId="83" applyNumberFormat="0" applyFont="0" applyAlignment="0" applyProtection="0"/>
    <xf numFmtId="0" fontId="62" fillId="61" borderId="0" applyNumberFormat="0" applyBorder="0" applyAlignment="0" applyProtection="0"/>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4" fontId="25" fillId="0" borderId="84" applyFill="0" applyBorder="0" applyProtection="0">
      <alignment horizontal="righ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49" fontId="25" fillId="0" borderId="84" applyNumberFormat="0" applyFont="0" applyFill="0" applyBorder="0" applyProtection="0">
      <alignment horizontal="left" vertical="center" indent="2"/>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71" fillId="86" borderId="88"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5">
      <alignment horizontal="right" vertical="center"/>
    </xf>
    <xf numFmtId="0" fontId="93" fillId="0" borderId="82" applyNumberFormat="0" applyFill="0" applyAlignment="0" applyProtection="0"/>
    <xf numFmtId="0" fontId="59" fillId="46" borderId="50" applyNumberFormat="0" applyAlignment="0" applyProtection="0"/>
    <xf numFmtId="0" fontId="68" fillId="89" borderId="83" applyNumberFormat="0" applyFont="0" applyAlignment="0" applyProtection="0"/>
    <xf numFmtId="4" fontId="25" fillId="0" borderId="84"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6">
      <alignment horizontal="right" vertical="center"/>
    </xf>
    <xf numFmtId="0" fontId="3" fillId="51" borderId="0" applyNumberFormat="0" applyBorder="0" applyAlignment="0" applyProtection="0"/>
    <xf numFmtId="0" fontId="21" fillId="14" borderId="84">
      <alignment horizontal="right" vertical="center"/>
    </xf>
    <xf numFmtId="0" fontId="90" fillId="86" borderId="88" applyNumberFormat="0" applyAlignment="0" applyProtection="0"/>
    <xf numFmtId="0" fontId="3" fillId="50" borderId="0" applyNumberFormat="0" applyBorder="0" applyAlignment="0" applyProtection="0"/>
    <xf numFmtId="0" fontId="73" fillId="86" borderId="81" applyNumberFormat="0" applyAlignment="0" applyProtection="0"/>
    <xf numFmtId="0" fontId="93" fillId="0" borderId="82" applyNumberFormat="0" applyFill="0" applyAlignment="0" applyProtection="0"/>
    <xf numFmtId="4" fontId="21" fillId="14" borderId="84">
      <alignment horizontal="right" vertical="center"/>
    </xf>
    <xf numFmtId="0" fontId="62" fillId="55" borderId="0" applyNumberFormat="0" applyBorder="0" applyAlignment="0" applyProtection="0"/>
    <xf numFmtId="0" fontId="25" fillId="0" borderId="84" applyNumberFormat="0" applyFill="0" applyAlignment="0" applyProtection="0"/>
    <xf numFmtId="0" fontId="3" fillId="56" borderId="0" applyNumberFormat="0" applyBorder="0" applyAlignment="0" applyProtection="0"/>
    <xf numFmtId="0" fontId="93" fillId="0" borderId="82" applyNumberFormat="0" applyFill="0" applyAlignment="0" applyProtection="0"/>
    <xf numFmtId="4" fontId="25" fillId="0" borderId="84">
      <alignment horizontal="right" vertical="center"/>
    </xf>
    <xf numFmtId="4" fontId="21" fillId="14" borderId="86">
      <alignment horizontal="right" vertical="center"/>
    </xf>
    <xf numFmtId="0" fontId="64" fillId="9" borderId="84">
      <alignment horizontal="right" vertical="center"/>
    </xf>
    <xf numFmtId="0" fontId="26" fillId="89" borderId="83" applyNumberFormat="0" applyFont="0" applyAlignment="0" applyProtection="0"/>
    <xf numFmtId="0" fontId="3" fillId="59" borderId="0" applyNumberFormat="0" applyBorder="0" applyAlignment="0" applyProtection="0"/>
    <xf numFmtId="0" fontId="86" fillId="73" borderId="81" applyNumberFormat="0" applyAlignment="0" applyProtection="0"/>
    <xf numFmtId="4" fontId="64" fillId="9" borderId="84">
      <alignment horizontal="right" vertical="center"/>
    </xf>
    <xf numFmtId="0" fontId="25" fillId="0" borderId="87">
      <alignment horizontal="left" vertical="center" wrapText="1" indent="2"/>
    </xf>
    <xf numFmtId="0" fontId="90" fillId="86" borderId="88" applyNumberFormat="0" applyAlignment="0" applyProtection="0"/>
    <xf numFmtId="0" fontId="68" fillId="89" borderId="83" applyNumberFormat="0" applyFont="0" applyAlignment="0" applyProtection="0"/>
    <xf numFmtId="0" fontId="77" fillId="73" borderId="81" applyNumberFormat="0" applyAlignment="0" applyProtection="0"/>
    <xf numFmtId="49" fontId="23" fillId="0" borderId="84" applyNumberFormat="0" applyFill="0" applyBorder="0" applyProtection="0">
      <alignment horizontal="left" vertical="center"/>
    </xf>
    <xf numFmtId="4" fontId="21" fillId="9" borderId="84">
      <alignment horizontal="right" vertical="center"/>
    </xf>
    <xf numFmtId="0" fontId="93" fillId="0" borderId="82" applyNumberFormat="0" applyFill="0" applyAlignment="0" applyProtection="0"/>
    <xf numFmtId="0" fontId="3" fillId="53" borderId="0" applyNumberFormat="0" applyBorder="0" applyAlignment="0" applyProtection="0"/>
    <xf numFmtId="0" fontId="90" fillId="86" borderId="88" applyNumberFormat="0" applyAlignment="0" applyProtection="0"/>
    <xf numFmtId="0" fontId="86" fillId="73" borderId="81"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4" applyNumberFormat="0" applyFill="0" applyBorder="0" applyProtection="0">
      <alignment horizontal="left" vertical="center"/>
    </xf>
    <xf numFmtId="0" fontId="93" fillId="0" borderId="82" applyNumberFormat="0" applyFill="0" applyAlignment="0" applyProtection="0"/>
    <xf numFmtId="0" fontId="62" fillId="52" borderId="0" applyNumberFormat="0" applyBorder="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0" fontId="86" fillId="73" borderId="81" applyNumberFormat="0" applyAlignment="0" applyProtection="0"/>
    <xf numFmtId="0" fontId="25" fillId="9" borderId="85">
      <alignment horizontal="left" vertical="center"/>
    </xf>
    <xf numFmtId="0" fontId="74" fillId="86" borderId="81" applyNumberFormat="0" applyAlignment="0" applyProtection="0"/>
    <xf numFmtId="0" fontId="93" fillId="0" borderId="82" applyNumberFormat="0" applyFill="0" applyAlignment="0" applyProtection="0"/>
    <xf numFmtId="4" fontId="21" fillId="14" borderId="85">
      <alignment horizontal="right" vertical="center"/>
    </xf>
    <xf numFmtId="0" fontId="26" fillId="89" borderId="83" applyNumberFormat="0" applyFont="0" applyAlignment="0" applyProtection="0"/>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4" fontId="21" fillId="14" borderId="86">
      <alignment horizontal="right" vertical="center"/>
    </xf>
    <xf numFmtId="0" fontId="62" fillId="64" borderId="0" applyNumberFormat="0" applyBorder="0" applyAlignment="0" applyProtection="0"/>
    <xf numFmtId="0" fontId="93" fillId="0" borderId="82" applyNumberFormat="0" applyFill="0" applyAlignment="0" applyProtection="0"/>
    <xf numFmtId="0" fontId="77" fillId="73" borderId="81"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93" fillId="0" borderId="82" applyNumberFormat="0" applyFill="0" applyAlignment="0" applyProtection="0"/>
    <xf numFmtId="0" fontId="62" fillId="55" borderId="0" applyNumberFormat="0" applyBorder="0" applyAlignment="0" applyProtection="0"/>
    <xf numFmtId="0" fontId="68" fillId="89" borderId="83" applyNumberFormat="0" applyFont="0" applyAlignment="0" applyProtection="0"/>
    <xf numFmtId="0" fontId="25" fillId="0" borderId="84" applyNumberFormat="0" applyFill="0" applyAlignment="0" applyProtection="0"/>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4" fontId="25" fillId="0" borderId="84">
      <alignment horizontal="right" vertical="center"/>
    </xf>
    <xf numFmtId="4" fontId="25" fillId="0" borderId="84">
      <alignment horizontal="right" vertical="center"/>
    </xf>
    <xf numFmtId="0" fontId="21" fillId="14" borderId="84">
      <alignment horizontal="right" vertical="center"/>
    </xf>
    <xf numFmtId="0" fontId="25" fillId="14" borderId="87">
      <alignment horizontal="left" vertical="center" wrapText="1" indent="2"/>
    </xf>
    <xf numFmtId="0" fontId="86" fillId="73" borderId="81" applyNumberFormat="0" applyAlignment="0" applyProtection="0"/>
    <xf numFmtId="0" fontId="25" fillId="0" borderId="84">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175" fontId="25" fillId="90" borderId="84" applyNumberFormat="0" applyFont="0" applyBorder="0" applyAlignment="0" applyProtection="0">
      <alignment horizontal="right" vertical="center"/>
    </xf>
    <xf numFmtId="0" fontId="58" fillId="46" borderId="51" applyNumberFormat="0" applyAlignment="0" applyProtection="0"/>
    <xf numFmtId="0" fontId="21" fillId="14" borderId="86">
      <alignment horizontal="right" vertical="center"/>
    </xf>
    <xf numFmtId="0" fontId="74" fillId="86" borderId="81" applyNumberFormat="0" applyAlignment="0" applyProtection="0"/>
    <xf numFmtId="0" fontId="73" fillId="86" borderId="81" applyNumberFormat="0" applyAlignment="0" applyProtection="0"/>
    <xf numFmtId="0" fontId="93" fillId="0" borderId="82" applyNumberFormat="0" applyFill="0" applyAlignment="0" applyProtection="0"/>
    <xf numFmtId="0" fontId="93" fillId="0" borderId="82" applyNumberFormat="0" applyFill="0" applyAlignment="0" applyProtection="0"/>
    <xf numFmtId="0" fontId="26" fillId="89" borderId="83" applyNumberFormat="0" applyFont="0" applyAlignment="0" applyProtection="0"/>
    <xf numFmtId="0" fontId="62" fillId="61" borderId="0" applyNumberFormat="0" applyBorder="0" applyAlignment="0" applyProtection="0"/>
    <xf numFmtId="0" fontId="21" fillId="14" borderId="86">
      <alignment horizontal="right" vertical="center"/>
    </xf>
    <xf numFmtId="0" fontId="3" fillId="59" borderId="0" applyNumberFormat="0" applyBorder="0" applyAlignment="0" applyProtection="0"/>
    <xf numFmtId="0" fontId="21" fillId="14" borderId="85">
      <alignment horizontal="right" vertical="center"/>
    </xf>
    <xf numFmtId="0" fontId="68" fillId="89" borderId="91" applyNumberFormat="0" applyFont="0" applyAlignment="0" applyProtection="0"/>
    <xf numFmtId="4" fontId="21" fillId="9" borderId="84">
      <alignment horizontal="right" vertical="center"/>
    </xf>
    <xf numFmtId="4" fontId="21" fillId="14" borderId="84">
      <alignment horizontal="right" vertical="center"/>
    </xf>
    <xf numFmtId="0" fontId="60" fillId="0" borderId="0" applyNumberFormat="0" applyFill="0" applyBorder="0" applyAlignment="0" applyProtection="0"/>
    <xf numFmtId="4" fontId="21" fillId="14" borderId="84">
      <alignment horizontal="right" vertical="center"/>
    </xf>
    <xf numFmtId="0" fontId="77" fillId="73" borderId="74" applyNumberFormat="0" applyAlignment="0" applyProtection="0"/>
    <xf numFmtId="0" fontId="21" fillId="14" borderId="84">
      <alignment horizontal="right" vertical="center"/>
    </xf>
    <xf numFmtId="4" fontId="21" fillId="14" borderId="84">
      <alignment horizontal="right" vertical="center"/>
    </xf>
    <xf numFmtId="0" fontId="90" fillId="86" borderId="88" applyNumberFormat="0" applyAlignment="0" applyProtection="0"/>
    <xf numFmtId="4" fontId="21" fillId="14" borderId="84">
      <alignment horizontal="right" vertical="center"/>
    </xf>
    <xf numFmtId="0" fontId="25" fillId="0" borderId="84">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7">
      <alignment horizontal="left" vertical="center" wrapText="1" indent="2"/>
    </xf>
    <xf numFmtId="0" fontId="25" fillId="16" borderId="84"/>
    <xf numFmtId="4" fontId="25" fillId="0" borderId="84" applyFill="0" applyBorder="0" applyProtection="0">
      <alignment horizontal="right" vertical="center"/>
    </xf>
    <xf numFmtId="0" fontId="74" fillId="86" borderId="81" applyNumberFormat="0" applyAlignment="0" applyProtection="0"/>
    <xf numFmtId="0" fontId="25" fillId="14" borderId="80">
      <alignment horizontal="left" vertical="center" wrapText="1" indent="2"/>
    </xf>
    <xf numFmtId="0" fontId="25" fillId="0" borderId="80">
      <alignment horizontal="left" vertical="center" wrapText="1" indent="2"/>
    </xf>
    <xf numFmtId="0" fontId="78" fillId="0" borderId="82" applyNumberFormat="0" applyFill="0" applyAlignment="0" applyProtection="0"/>
    <xf numFmtId="0" fontId="86" fillId="73" borderId="81" applyNumberFormat="0" applyAlignment="0" applyProtection="0"/>
    <xf numFmtId="0" fontId="25" fillId="0" borderId="84">
      <alignment horizontal="right" vertical="center"/>
    </xf>
    <xf numFmtId="49" fontId="25" fillId="0" borderId="84" applyNumberFormat="0" applyFont="0" applyFill="0" applyBorder="0" applyProtection="0">
      <alignment horizontal="left" vertical="center" indent="2"/>
    </xf>
    <xf numFmtId="0" fontId="73" fillId="86" borderId="81" applyNumberFormat="0" applyAlignment="0" applyProtection="0"/>
    <xf numFmtId="0" fontId="25" fillId="0" borderId="84">
      <alignment horizontal="right" vertical="center"/>
    </xf>
    <xf numFmtId="0" fontId="21" fillId="9" borderId="84">
      <alignment horizontal="right" vertical="center"/>
    </xf>
    <xf numFmtId="4" fontId="21" fillId="14" borderId="93">
      <alignment horizontal="right" vertical="center"/>
    </xf>
    <xf numFmtId="0" fontId="62" fillId="52" borderId="0" applyNumberFormat="0" applyBorder="0" applyAlignment="0" applyProtection="0"/>
    <xf numFmtId="4" fontId="25" fillId="0" borderId="84">
      <alignment horizontal="right" vertical="center"/>
    </xf>
    <xf numFmtId="175" fontId="25" fillId="90" borderId="84" applyNumberFormat="0" applyFont="0" applyBorder="0" applyAlignment="0" applyProtection="0">
      <alignment horizontal="right" vertical="center"/>
    </xf>
    <xf numFmtId="4" fontId="64" fillId="9" borderId="84">
      <alignment horizontal="right" vertical="center"/>
    </xf>
    <xf numFmtId="4" fontId="21" fillId="14" borderId="85">
      <alignment horizontal="right" vertical="center"/>
    </xf>
    <xf numFmtId="4" fontId="21" fillId="9" borderId="84">
      <alignment horizontal="right" vertical="center"/>
    </xf>
    <xf numFmtId="0" fontId="78" fillId="0" borderId="82" applyNumberFormat="0" applyFill="0" applyAlignment="0" applyProtection="0"/>
    <xf numFmtId="0" fontId="86" fillId="73" borderId="81" applyNumberFormat="0" applyAlignment="0" applyProtection="0"/>
    <xf numFmtId="0" fontId="25" fillId="16" borderId="84"/>
    <xf numFmtId="49" fontId="25" fillId="0" borderId="84" applyNumberFormat="0" applyFont="0" applyFill="0" applyBorder="0" applyProtection="0">
      <alignment horizontal="left" vertical="center" indent="2"/>
    </xf>
    <xf numFmtId="4" fontId="64" fillId="9" borderId="84">
      <alignment horizontal="right" vertical="center"/>
    </xf>
    <xf numFmtId="0" fontId="90" fillId="86" borderId="88" applyNumberFormat="0" applyAlignment="0" applyProtection="0"/>
    <xf numFmtId="0" fontId="86" fillId="73" borderId="89" applyNumberFormat="0" applyAlignment="0" applyProtection="0"/>
    <xf numFmtId="0" fontId="3" fillId="6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4">
      <alignment horizontal="right" vertical="center"/>
    </xf>
    <xf numFmtId="0" fontId="62" fillId="49" borderId="0" applyNumberFormat="0" applyBorder="0" applyAlignment="0" applyProtection="0"/>
    <xf numFmtId="0" fontId="25" fillId="14" borderId="95">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2" applyNumberFormat="0" applyFill="0" applyAlignment="0" applyProtection="0"/>
    <xf numFmtId="0" fontId="25" fillId="14" borderId="87">
      <alignment horizontal="left" vertical="center" wrapText="1" indent="2"/>
    </xf>
    <xf numFmtId="0" fontId="71" fillId="86" borderId="88" applyNumberFormat="0" applyAlignment="0" applyProtection="0"/>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81" applyNumberFormat="0" applyAlignment="0" applyProtection="0"/>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25" fillId="0" borderId="80">
      <alignment horizontal="left" vertical="center" wrapText="1" indent="2"/>
    </xf>
    <xf numFmtId="0" fontId="71" fillId="86" borderId="73" applyNumberFormat="0" applyAlignment="0" applyProtection="0"/>
    <xf numFmtId="0" fontId="73" fillId="86" borderId="74" applyNumberFormat="0" applyAlignment="0" applyProtection="0"/>
    <xf numFmtId="0" fontId="74" fillId="86" borderId="74" applyNumberFormat="0" applyAlignment="0" applyProtection="0"/>
    <xf numFmtId="0" fontId="77" fillId="73" borderId="74" applyNumberFormat="0" applyAlignment="0" applyProtection="0"/>
    <xf numFmtId="0" fontId="78" fillId="0" borderId="75" applyNumberFormat="0" applyFill="0" applyAlignment="0" applyProtection="0"/>
    <xf numFmtId="0" fontId="86" fillId="73" borderId="74" applyNumberFormat="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90" fillId="86" borderId="73" applyNumberFormat="0" applyAlignment="0" applyProtection="0"/>
    <xf numFmtId="0" fontId="93" fillId="0" borderId="75" applyNumberFormat="0" applyFill="0" applyAlignment="0" applyProtection="0"/>
    <xf numFmtId="0" fontId="3" fillId="53" borderId="0" applyNumberFormat="0" applyBorder="0" applyAlignment="0" applyProtection="0"/>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77" fillId="73" borderId="74" applyNumberFormat="0" applyAlignment="0" applyProtection="0"/>
    <xf numFmtId="0" fontId="25" fillId="0" borderId="77">
      <alignment horizontal="right" vertical="center"/>
    </xf>
    <xf numFmtId="4" fontId="25" fillId="0" borderId="77">
      <alignment horizontal="right" vertical="center"/>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77" applyNumberFormat="0" applyFill="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71" fillId="86" borderId="88" applyNumberFormat="0" applyAlignment="0" applyProtection="0"/>
    <xf numFmtId="0" fontId="90" fillId="86" borderId="88" applyNumberFormat="0" applyAlignment="0" applyProtection="0"/>
    <xf numFmtId="0" fontId="21" fillId="14" borderId="86">
      <alignment horizontal="right" vertical="center"/>
    </xf>
    <xf numFmtId="0" fontId="73" fillId="86" borderId="81" applyNumberFormat="0" applyAlignment="0" applyProtection="0"/>
    <xf numFmtId="4" fontId="21" fillId="14" borderId="84">
      <alignment horizontal="right" vertical="center"/>
    </xf>
    <xf numFmtId="4" fontId="25" fillId="16" borderId="84"/>
    <xf numFmtId="4" fontId="25" fillId="16" borderId="84"/>
    <xf numFmtId="0" fontId="21" fillId="14" borderId="84">
      <alignment horizontal="right" vertical="center"/>
    </xf>
    <xf numFmtId="0" fontId="21" fillId="14" borderId="84">
      <alignment horizontal="right" vertical="center"/>
    </xf>
    <xf numFmtId="0" fontId="25" fillId="16" borderId="84"/>
    <xf numFmtId="0" fontId="21" fillId="14" borderId="86">
      <alignment horizontal="right" vertical="center"/>
    </xf>
    <xf numFmtId="0" fontId="21" fillId="14" borderId="86">
      <alignment horizontal="right" vertical="center"/>
    </xf>
    <xf numFmtId="0" fontId="73" fillId="86" borderId="81" applyNumberFormat="0" applyAlignment="0" applyProtection="0"/>
    <xf numFmtId="0" fontId="21" fillId="14" borderId="85">
      <alignment horizontal="right" vertical="center"/>
    </xf>
    <xf numFmtId="0" fontId="25" fillId="0" borderId="84">
      <alignment horizontal="right" vertical="center"/>
    </xf>
    <xf numFmtId="4" fontId="25" fillId="0" borderId="84">
      <alignment horizontal="right" vertical="center"/>
    </xf>
    <xf numFmtId="0" fontId="93" fillId="0" borderId="82" applyNumberFormat="0" applyFill="0" applyAlignment="0" applyProtection="0"/>
    <xf numFmtId="0" fontId="74" fillId="86" borderId="81" applyNumberFormat="0" applyAlignment="0" applyProtection="0"/>
    <xf numFmtId="0" fontId="93" fillId="0" borderId="82" applyNumberFormat="0" applyFill="0" applyAlignment="0" applyProtection="0"/>
    <xf numFmtId="0" fontId="74" fillId="86" borderId="81" applyNumberFormat="0" applyAlignment="0" applyProtection="0"/>
    <xf numFmtId="49" fontId="23" fillId="0" borderId="84" applyNumberFormat="0" applyFill="0" applyBorder="0" applyProtection="0">
      <alignment horizontal="left" vertical="center"/>
    </xf>
    <xf numFmtId="0" fontId="68" fillId="89" borderId="83" applyNumberFormat="0" applyFont="0" applyAlignment="0" applyProtection="0"/>
    <xf numFmtId="0" fontId="21" fillId="9" borderId="84">
      <alignment horizontal="right" vertical="center"/>
    </xf>
    <xf numFmtId="0" fontId="21" fillId="14" borderId="84">
      <alignment horizontal="right" vertical="center"/>
    </xf>
    <xf numFmtId="0" fontId="74" fillId="86" borderId="81" applyNumberFormat="0" applyAlignment="0" applyProtection="0"/>
    <xf numFmtId="0" fontId="78" fillId="0" borderId="82" applyNumberFormat="0" applyFill="0" applyAlignment="0" applyProtection="0"/>
    <xf numFmtId="4" fontId="25" fillId="0" borderId="84" applyFill="0" applyBorder="0" applyProtection="0">
      <alignment horizontal="right" vertical="center"/>
    </xf>
    <xf numFmtId="0" fontId="86" fillId="73" borderId="89" applyNumberFormat="0" applyAlignment="0" applyProtection="0"/>
    <xf numFmtId="0" fontId="4" fillId="0" borderId="52" applyNumberFormat="0" applyFill="0" applyAlignment="0" applyProtection="0"/>
    <xf numFmtId="0" fontId="25" fillId="14" borderId="87">
      <alignment horizontal="left" vertical="center" wrapText="1" indent="2"/>
    </xf>
    <xf numFmtId="0" fontId="4" fillId="0" borderId="52" applyNumberFormat="0" applyFill="0" applyAlignment="0" applyProtection="0"/>
    <xf numFmtId="0" fontId="3" fillId="59" borderId="0" applyNumberFormat="0" applyBorder="0" applyAlignment="0" applyProtection="0"/>
    <xf numFmtId="49" fontId="25" fillId="0" borderId="92" applyNumberFormat="0" applyFont="0" applyFill="0" applyBorder="0" applyProtection="0">
      <alignment horizontal="left" vertical="center" indent="2"/>
    </xf>
    <xf numFmtId="0" fontId="62" fillId="64" borderId="0" applyNumberFormat="0" applyBorder="0" applyAlignment="0" applyProtection="0"/>
    <xf numFmtId="4" fontId="21" fillId="14" borderId="84">
      <alignment horizontal="right" vertical="center"/>
    </xf>
    <xf numFmtId="0" fontId="86" fillId="73" borderId="81" applyNumberFormat="0" applyAlignment="0" applyProtection="0"/>
    <xf numFmtId="0" fontId="74" fillId="86" borderId="81" applyNumberFormat="0" applyAlignment="0" applyProtection="0"/>
    <xf numFmtId="0" fontId="73" fillId="86" borderId="81" applyNumberFormat="0" applyAlignment="0" applyProtection="0"/>
    <xf numFmtId="0" fontId="25" fillId="9" borderId="85">
      <alignment horizontal="left" vertical="center"/>
    </xf>
    <xf numFmtId="0" fontId="3" fillId="53" borderId="0" applyNumberFormat="0" applyBorder="0" applyAlignment="0" applyProtection="0"/>
    <xf numFmtId="0" fontId="21" fillId="14" borderId="84">
      <alignment horizontal="right" vertical="center"/>
    </xf>
    <xf numFmtId="0" fontId="61" fillId="0" borderId="0" applyNumberFormat="0" applyFill="0" applyBorder="0" applyAlignment="0" applyProtection="0"/>
    <xf numFmtId="175" fontId="25" fillId="90" borderId="92" applyNumberFormat="0" applyFont="0" applyBorder="0" applyAlignment="0" applyProtection="0">
      <alignment horizontal="right" vertical="center"/>
    </xf>
    <xf numFmtId="0" fontId="62" fillId="49" borderId="0" applyNumberFormat="0" applyBorder="0" applyAlignment="0" applyProtection="0"/>
    <xf numFmtId="175" fontId="25" fillId="90" borderId="84"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87">
      <alignment horizontal="left" vertical="center" wrapText="1" indent="2"/>
    </xf>
    <xf numFmtId="175" fontId="25" fillId="90" borderId="84" applyNumberFormat="0" applyFont="0" applyBorder="0" applyAlignment="0" applyProtection="0">
      <alignment horizontal="right" vertical="center"/>
    </xf>
    <xf numFmtId="4" fontId="25" fillId="0" borderId="84" applyFill="0" applyBorder="0" applyProtection="0">
      <alignment horizontal="right" vertical="center"/>
    </xf>
    <xf numFmtId="0" fontId="61" fillId="0" borderId="0" applyNumberFormat="0" applyFill="0" applyBorder="0" applyAlignment="0" applyProtection="0"/>
    <xf numFmtId="0" fontId="86" fillId="73" borderId="81" applyNumberFormat="0" applyAlignment="0" applyProtection="0"/>
    <xf numFmtId="0" fontId="25" fillId="0" borderId="87">
      <alignment horizontal="left" vertical="center" wrapText="1" indent="2"/>
    </xf>
    <xf numFmtId="0" fontId="25" fillId="16" borderId="84"/>
    <xf numFmtId="0" fontId="93" fillId="0" borderId="90" applyNumberFormat="0" applyFill="0" applyAlignment="0" applyProtection="0"/>
    <xf numFmtId="0" fontId="25" fillId="0" borderId="84">
      <alignment horizontal="right" vertical="center"/>
    </xf>
    <xf numFmtId="0" fontId="25" fillId="16" borderId="84"/>
    <xf numFmtId="0" fontId="68" fillId="89" borderId="83" applyNumberFormat="0" applyFont="0" applyAlignment="0" applyProtection="0"/>
    <xf numFmtId="49" fontId="23" fillId="0" borderId="84" applyNumberFormat="0" applyFill="0" applyBorder="0" applyProtection="0">
      <alignment horizontal="left" vertical="center"/>
    </xf>
    <xf numFmtId="0" fontId="25" fillId="0" borderId="87">
      <alignment horizontal="left" vertical="center" wrapText="1" indent="2"/>
    </xf>
    <xf numFmtId="0" fontId="74" fillId="86" borderId="81" applyNumberFormat="0" applyAlignment="0" applyProtection="0"/>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90" fillId="86" borderId="88" applyNumberFormat="0" applyAlignment="0" applyProtection="0"/>
    <xf numFmtId="0" fontId="3" fillId="50" borderId="0" applyNumberFormat="0" applyBorder="0" applyAlignment="0" applyProtection="0"/>
    <xf numFmtId="0" fontId="4" fillId="0" borderId="52" applyNumberFormat="0" applyFill="0" applyAlignment="0" applyProtection="0"/>
    <xf numFmtId="0" fontId="64" fillId="9" borderId="84">
      <alignment horizontal="right" vertical="center"/>
    </xf>
    <xf numFmtId="0" fontId="3" fillId="63" borderId="0" applyNumberFormat="0" applyBorder="0" applyAlignment="0" applyProtection="0"/>
    <xf numFmtId="0" fontId="77" fillId="73" borderId="81" applyNumberFormat="0" applyAlignment="0" applyProtection="0"/>
    <xf numFmtId="4" fontId="64" fillId="9" borderId="84">
      <alignment horizontal="right" vertical="center"/>
    </xf>
    <xf numFmtId="0" fontId="77" fillId="73" borderId="81" applyNumberFormat="0" applyAlignment="0" applyProtection="0"/>
    <xf numFmtId="0" fontId="62" fillId="58" borderId="0" applyNumberFormat="0" applyBorder="0" applyAlignment="0" applyProtection="0"/>
    <xf numFmtId="0" fontId="73" fillId="86" borderId="81" applyNumberFormat="0" applyAlignment="0" applyProtection="0"/>
    <xf numFmtId="0" fontId="71" fillId="86" borderId="88" applyNumberFormat="0" applyAlignment="0" applyProtection="0"/>
    <xf numFmtId="0" fontId="3" fillId="54" borderId="0" applyNumberFormat="0" applyBorder="0" applyAlignment="0" applyProtection="0"/>
    <xf numFmtId="0" fontId="25" fillId="16" borderId="84"/>
    <xf numFmtId="0" fontId="21" fillId="14" borderId="84">
      <alignment horizontal="right" vertical="center"/>
    </xf>
    <xf numFmtId="0" fontId="64" fillId="9" borderId="84">
      <alignment horizontal="right" vertical="center"/>
    </xf>
    <xf numFmtId="0" fontId="90" fillId="86" borderId="88" applyNumberFormat="0" applyAlignment="0" applyProtection="0"/>
    <xf numFmtId="0" fontId="78" fillId="0" borderId="90" applyNumberFormat="0" applyFill="0" applyAlignment="0" applyProtection="0"/>
    <xf numFmtId="4" fontId="21" fillId="9" borderId="84">
      <alignment horizontal="right" vertical="center"/>
    </xf>
    <xf numFmtId="0" fontId="3" fillId="63" borderId="0" applyNumberFormat="0" applyBorder="0" applyAlignment="0" applyProtection="0"/>
    <xf numFmtId="0" fontId="78" fillId="0" borderId="82" applyNumberFormat="0" applyFill="0" applyAlignment="0" applyProtection="0"/>
    <xf numFmtId="0" fontId="78" fillId="0" borderId="82" applyNumberFormat="0" applyFill="0" applyAlignment="0" applyProtection="0"/>
    <xf numFmtId="0" fontId="90" fillId="86" borderId="88" applyNumberFormat="0" applyAlignment="0" applyProtection="0"/>
    <xf numFmtId="4" fontId="25" fillId="16" borderId="84"/>
    <xf numFmtId="0" fontId="62" fillId="52" borderId="0" applyNumberFormat="0" applyBorder="0" applyAlignment="0" applyProtection="0"/>
    <xf numFmtId="0" fontId="3" fillId="50" borderId="0" applyNumberFormat="0" applyBorder="0" applyAlignment="0" applyProtection="0"/>
    <xf numFmtId="0" fontId="21" fillId="14" borderId="86">
      <alignment horizontal="right" vertical="center"/>
    </xf>
    <xf numFmtId="0" fontId="60" fillId="0" borderId="0" applyNumberFormat="0" applyFill="0" applyBorder="0" applyAlignment="0" applyProtection="0"/>
    <xf numFmtId="0" fontId="71" fillId="86" borderId="88" applyNumberFormat="0" applyAlignment="0" applyProtection="0"/>
    <xf numFmtId="0" fontId="21" fillId="9" borderId="84">
      <alignment horizontal="right" vertical="center"/>
    </xf>
    <xf numFmtId="4" fontId="25" fillId="0" borderId="84">
      <alignment horizontal="right" vertical="center"/>
    </xf>
    <xf numFmtId="0" fontId="3" fillId="57" borderId="0" applyNumberFormat="0" applyBorder="0" applyAlignment="0" applyProtection="0"/>
    <xf numFmtId="0" fontId="25" fillId="0" borderId="95">
      <alignment horizontal="left" vertical="center" wrapText="1" indent="2"/>
    </xf>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21" fillId="14" borderId="85">
      <alignment horizontal="right" vertical="center"/>
    </xf>
    <xf numFmtId="4" fontId="25" fillId="16" borderId="84"/>
    <xf numFmtId="0" fontId="68" fillId="89" borderId="83" applyNumberFormat="0" applyFont="0" applyAlignment="0" applyProtection="0"/>
    <xf numFmtId="0" fontId="62" fillId="55" borderId="0" applyNumberFormat="0" applyBorder="0" applyAlignment="0" applyProtection="0"/>
    <xf numFmtId="4" fontId="21" fillId="14" borderId="84">
      <alignment horizontal="right" vertical="center"/>
    </xf>
    <xf numFmtId="0" fontId="62" fillId="49" borderId="0" applyNumberFormat="0" applyBorder="0" applyAlignment="0" applyProtection="0"/>
    <xf numFmtId="0" fontId="86" fillId="73" borderId="81" applyNumberFormat="0" applyAlignment="0" applyProtection="0"/>
    <xf numFmtId="0" fontId="71" fillId="86" borderId="88" applyNumberFormat="0" applyAlignment="0" applyProtection="0"/>
    <xf numFmtId="0" fontId="93" fillId="0" borderId="82" applyNumberFormat="0" applyFill="0" applyAlignment="0" applyProtection="0"/>
    <xf numFmtId="4" fontId="21" fillId="14" borderId="85">
      <alignment horizontal="right" vertical="center"/>
    </xf>
    <xf numFmtId="0" fontId="3" fillId="51" borderId="0" applyNumberFormat="0" applyBorder="0" applyAlignment="0" applyProtection="0"/>
    <xf numFmtId="4" fontId="64" fillId="9" borderId="84">
      <alignment horizontal="right" vertical="center"/>
    </xf>
    <xf numFmtId="0" fontId="21" fillId="14" borderId="84">
      <alignment horizontal="right" vertical="center"/>
    </xf>
    <xf numFmtId="0" fontId="62" fillId="52" borderId="0" applyNumberFormat="0" applyBorder="0" applyAlignment="0" applyProtection="0"/>
    <xf numFmtId="0" fontId="86" fillId="73" borderId="89"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1" applyNumberFormat="0" applyAlignment="0" applyProtection="0"/>
    <xf numFmtId="0" fontId="62" fillId="58" borderId="0" applyNumberFormat="0" applyBorder="0" applyAlignment="0" applyProtection="0"/>
    <xf numFmtId="0" fontId="21" fillId="9" borderId="84">
      <alignment horizontal="right" vertical="center"/>
    </xf>
    <xf numFmtId="0" fontId="74" fillId="86" borderId="81" applyNumberFormat="0" applyAlignment="0" applyProtection="0"/>
    <xf numFmtId="4" fontId="25" fillId="0" borderId="84" applyFill="0" applyBorder="0" applyProtection="0">
      <alignment horizontal="right" vertical="center"/>
    </xf>
    <xf numFmtId="0" fontId="25" fillId="14" borderId="87">
      <alignment horizontal="left" vertical="center" wrapText="1" indent="2"/>
    </xf>
    <xf numFmtId="4" fontId="25" fillId="16" borderId="84"/>
    <xf numFmtId="0" fontId="58" fillId="46" borderId="51" applyNumberFormat="0" applyAlignment="0" applyProtection="0"/>
    <xf numFmtId="0" fontId="74" fillId="86" borderId="81" applyNumberFormat="0" applyAlignment="0" applyProtection="0"/>
    <xf numFmtId="0" fontId="74" fillId="86" borderId="81" applyNumberFormat="0" applyAlignment="0" applyProtection="0"/>
    <xf numFmtId="0" fontId="3" fillId="48" borderId="0" applyNumberFormat="0" applyBorder="0" applyAlignment="0" applyProtection="0"/>
    <xf numFmtId="0" fontId="77" fillId="73" borderId="81" applyNumberFormat="0" applyAlignment="0" applyProtection="0"/>
    <xf numFmtId="4" fontId="25" fillId="16" borderId="92"/>
    <xf numFmtId="49" fontId="23" fillId="0" borderId="84" applyNumberFormat="0" applyFill="0" applyBorder="0" applyProtection="0">
      <alignment horizontal="left" vertical="center"/>
    </xf>
    <xf numFmtId="0" fontId="93" fillId="0" borderId="90" applyNumberFormat="0" applyFill="0" applyAlignment="0" applyProtection="0"/>
    <xf numFmtId="0" fontId="25" fillId="0" borderId="87">
      <alignment horizontal="left" vertical="center" wrapText="1" indent="2"/>
    </xf>
    <xf numFmtId="0" fontId="25" fillId="14" borderId="87">
      <alignment horizontal="left" vertical="center" wrapText="1" indent="2"/>
    </xf>
    <xf numFmtId="0" fontId="68" fillId="89" borderId="83" applyNumberFormat="0" applyFont="0" applyAlignment="0" applyProtection="0"/>
    <xf numFmtId="0" fontId="21" fillId="14" borderId="84">
      <alignment horizontal="right" vertical="center"/>
    </xf>
    <xf numFmtId="0" fontId="21" fillId="14" borderId="84">
      <alignment horizontal="right" vertical="center"/>
    </xf>
    <xf numFmtId="0" fontId="74" fillId="86" borderId="81" applyNumberFormat="0" applyAlignment="0" applyProtection="0"/>
    <xf numFmtId="0" fontId="62" fillId="55" borderId="0" applyNumberFormat="0" applyBorder="0" applyAlignment="0" applyProtection="0"/>
    <xf numFmtId="175" fontId="25" fillId="90" borderId="84" applyNumberFormat="0" applyFont="0" applyBorder="0" applyAlignment="0" applyProtection="0">
      <alignment horizontal="right" vertical="center"/>
    </xf>
    <xf numFmtId="0" fontId="3" fillId="60" borderId="0" applyNumberFormat="0" applyBorder="0" applyAlignment="0" applyProtection="0"/>
    <xf numFmtId="0" fontId="74" fillId="86" borderId="81" applyNumberFormat="0" applyAlignment="0" applyProtection="0"/>
    <xf numFmtId="0" fontId="90" fillId="86" borderId="88" applyNumberFormat="0" applyAlignment="0" applyProtection="0"/>
    <xf numFmtId="0" fontId="93" fillId="0" borderId="90" applyNumberFormat="0" applyFill="0" applyAlignment="0" applyProtection="0"/>
    <xf numFmtId="0" fontId="93" fillId="0" borderId="82" applyNumberFormat="0" applyFill="0" applyAlignment="0" applyProtection="0"/>
    <xf numFmtId="0" fontId="86" fillId="73" borderId="81" applyNumberFormat="0" applyAlignment="0" applyProtection="0"/>
    <xf numFmtId="0" fontId="21" fillId="9" borderId="84">
      <alignment horizontal="right" vertical="center"/>
    </xf>
    <xf numFmtId="0" fontId="25" fillId="0" borderId="95">
      <alignment horizontal="left" vertical="center" wrapText="1" indent="2"/>
    </xf>
    <xf numFmtId="0" fontId="62" fillId="49" borderId="0" applyNumberFormat="0" applyBorder="0" applyAlignment="0" applyProtection="0"/>
    <xf numFmtId="0" fontId="90" fillId="86" borderId="88" applyNumberFormat="0" applyAlignment="0" applyProtection="0"/>
    <xf numFmtId="0" fontId="3" fillId="54" borderId="0" applyNumberFormat="0" applyBorder="0" applyAlignment="0" applyProtection="0"/>
    <xf numFmtId="4" fontId="64" fillId="9" borderId="84">
      <alignment horizontal="right" vertical="center"/>
    </xf>
    <xf numFmtId="4" fontId="21" fillId="9" borderId="84">
      <alignment horizontal="right" vertical="center"/>
    </xf>
    <xf numFmtId="0" fontId="21" fillId="14" borderId="92">
      <alignment horizontal="right" vertical="center"/>
    </xf>
    <xf numFmtId="0" fontId="25" fillId="0" borderId="84" applyNumberFormat="0" applyFill="0" applyAlignment="0" applyProtection="0"/>
    <xf numFmtId="4" fontId="21" fillId="9" borderId="84">
      <alignment horizontal="right" vertical="center"/>
    </xf>
    <xf numFmtId="0" fontId="4" fillId="0" borderId="52" applyNumberFormat="0" applyFill="0" applyAlignment="0" applyProtection="0"/>
    <xf numFmtId="0" fontId="74" fillId="86" borderId="81"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4" applyNumberFormat="0" applyFill="0" applyAlignment="0" applyProtection="0"/>
    <xf numFmtId="4" fontId="21" fillId="14" borderId="84">
      <alignment horizontal="right" vertical="center"/>
    </xf>
    <xf numFmtId="0" fontId="68" fillId="89" borderId="83" applyNumberFormat="0" applyFont="0" applyAlignment="0" applyProtection="0"/>
    <xf numFmtId="4" fontId="21" fillId="14" borderId="84">
      <alignment horizontal="right" vertical="center"/>
    </xf>
    <xf numFmtId="4" fontId="21" fillId="14" borderId="84">
      <alignment horizontal="right" vertical="center"/>
    </xf>
    <xf numFmtId="0" fontId="25" fillId="0" borderId="84">
      <alignment horizontal="right" vertical="center"/>
    </xf>
    <xf numFmtId="4" fontId="25" fillId="0" borderId="84">
      <alignment horizontal="right" vertical="center"/>
    </xf>
    <xf numFmtId="0" fontId="21" fillId="14" borderId="94">
      <alignment horizontal="right" vertical="center"/>
    </xf>
    <xf numFmtId="0" fontId="78" fillId="0" borderId="82" applyNumberFormat="0" applyFill="0" applyAlignment="0" applyProtection="0"/>
    <xf numFmtId="0" fontId="68" fillId="89" borderId="83" applyNumberFormat="0" applyFont="0" applyAlignment="0" applyProtection="0"/>
    <xf numFmtId="0" fontId="25" fillId="0" borderId="84" applyNumberFormat="0" applyFill="0" applyAlignment="0" applyProtection="0"/>
    <xf numFmtId="0" fontId="21" fillId="14" borderId="86">
      <alignment horizontal="right" vertical="center"/>
    </xf>
    <xf numFmtId="49" fontId="23" fillId="0" borderId="92" applyNumberFormat="0" applyFill="0" applyBorder="0" applyProtection="0">
      <alignment horizontal="left" vertical="center"/>
    </xf>
    <xf numFmtId="4" fontId="21" fillId="14" borderId="84">
      <alignment horizontal="right" vertical="center"/>
    </xf>
    <xf numFmtId="0" fontId="74" fillId="86" borderId="81" applyNumberFormat="0" applyAlignment="0" applyProtection="0"/>
    <xf numFmtId="0" fontId="21" fillId="14" borderId="84">
      <alignment horizontal="right" vertical="center"/>
    </xf>
    <xf numFmtId="0" fontId="25" fillId="16" borderId="92"/>
    <xf numFmtId="4" fontId="25" fillId="16" borderId="84"/>
    <xf numFmtId="0" fontId="77" fillId="73" borderId="81" applyNumberFormat="0" applyAlignment="0" applyProtection="0"/>
    <xf numFmtId="0" fontId="74" fillId="86" borderId="81" applyNumberFormat="0" applyAlignment="0" applyProtection="0"/>
    <xf numFmtId="0" fontId="93" fillId="0" borderId="82" applyNumberFormat="0" applyFill="0" applyAlignment="0" applyProtection="0"/>
    <xf numFmtId="0" fontId="25" fillId="9" borderId="85">
      <alignment horizontal="left" vertical="center"/>
    </xf>
    <xf numFmtId="0" fontId="77" fillId="73" borderId="81" applyNumberFormat="0" applyAlignment="0" applyProtection="0"/>
    <xf numFmtId="0" fontId="25" fillId="0" borderId="84" applyNumberFormat="0" applyFill="0" applyAlignment="0" applyProtection="0"/>
    <xf numFmtId="0" fontId="3" fillId="63" borderId="0" applyNumberFormat="0" applyBorder="0" applyAlignment="0" applyProtection="0"/>
    <xf numFmtId="0" fontId="25" fillId="0" borderId="84">
      <alignment horizontal="right" vertical="center"/>
    </xf>
    <xf numFmtId="0" fontId="25" fillId="9" borderId="85">
      <alignment horizontal="left" vertical="center"/>
    </xf>
    <xf numFmtId="4" fontId="21" fillId="14" borderId="86">
      <alignment horizontal="right" vertical="center"/>
    </xf>
    <xf numFmtId="49" fontId="23" fillId="0" borderId="84" applyNumberFormat="0" applyFill="0" applyBorder="0" applyProtection="0">
      <alignment horizontal="left" vertical="center"/>
    </xf>
    <xf numFmtId="0" fontId="90" fillId="86" borderId="88"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1" applyNumberFormat="0" applyAlignment="0" applyProtection="0"/>
    <xf numFmtId="0" fontId="86" fillId="73" borderId="81" applyNumberFormat="0" applyAlignment="0" applyProtection="0"/>
    <xf numFmtId="4" fontId="64" fillId="9" borderId="84">
      <alignment horizontal="right" vertical="center"/>
    </xf>
    <xf numFmtId="0" fontId="3" fillId="57" borderId="0" applyNumberFormat="0" applyBorder="0" applyAlignment="0" applyProtection="0"/>
    <xf numFmtId="0" fontId="21" fillId="14" borderId="85">
      <alignment horizontal="right" vertical="center"/>
    </xf>
    <xf numFmtId="0" fontId="25" fillId="14" borderId="87">
      <alignment horizontal="left" vertical="center" wrapText="1" indent="2"/>
    </xf>
    <xf numFmtId="0" fontId="73" fillId="86" borderId="81" applyNumberFormat="0" applyAlignment="0" applyProtection="0"/>
    <xf numFmtId="0" fontId="3" fillId="63" borderId="0" applyNumberFormat="0" applyBorder="0" applyAlignment="0" applyProtection="0"/>
    <xf numFmtId="0" fontId="21" fillId="14" borderId="93">
      <alignment horizontal="right" vertical="center"/>
    </xf>
    <xf numFmtId="4" fontId="21" fillId="14" borderId="85">
      <alignment horizontal="right" vertical="center"/>
    </xf>
    <xf numFmtId="0" fontId="26" fillId="89" borderId="83" applyNumberFormat="0" applyFont="0" applyAlignment="0" applyProtection="0"/>
    <xf numFmtId="0" fontId="3" fillId="62" borderId="0" applyNumberFormat="0" applyBorder="0" applyAlignment="0" applyProtection="0"/>
    <xf numFmtId="0" fontId="21" fillId="9" borderId="84">
      <alignment horizontal="right" vertical="center"/>
    </xf>
    <xf numFmtId="0" fontId="21" fillId="9" borderId="92">
      <alignment horizontal="right" vertical="center"/>
    </xf>
    <xf numFmtId="0" fontId="3" fillId="56" borderId="0" applyNumberFormat="0" applyBorder="0" applyAlignment="0" applyProtection="0"/>
    <xf numFmtId="0" fontId="86" fillId="73" borderId="81" applyNumberFormat="0" applyAlignment="0" applyProtection="0"/>
    <xf numFmtId="4" fontId="21" fillId="14" borderId="94">
      <alignment horizontal="right" vertical="center"/>
    </xf>
    <xf numFmtId="4" fontId="21" fillId="14" borderId="85">
      <alignment horizontal="right" vertical="center"/>
    </xf>
    <xf numFmtId="4" fontId="21" fillId="14" borderId="92">
      <alignment horizontal="right" vertical="center"/>
    </xf>
    <xf numFmtId="4" fontId="21" fillId="14" borderId="84">
      <alignment horizontal="right" vertical="center"/>
    </xf>
    <xf numFmtId="0" fontId="21" fillId="9" borderId="84">
      <alignment horizontal="right" vertical="center"/>
    </xf>
    <xf numFmtId="0" fontId="77" fillId="73" borderId="81" applyNumberFormat="0" applyAlignment="0" applyProtection="0"/>
    <xf numFmtId="0" fontId="3" fillId="54" borderId="0" applyNumberFormat="0" applyBorder="0" applyAlignment="0" applyProtection="0"/>
    <xf numFmtId="0" fontId="59" fillId="46" borderId="50" applyNumberFormat="0" applyAlignment="0" applyProtection="0"/>
    <xf numFmtId="0" fontId="78" fillId="0" borderId="82" applyNumberFormat="0" applyFill="0" applyAlignment="0" applyProtection="0"/>
    <xf numFmtId="0" fontId="64" fillId="9" borderId="84">
      <alignment horizontal="right" vertical="center"/>
    </xf>
    <xf numFmtId="0" fontId="90" fillId="86" borderId="88" applyNumberFormat="0" applyAlignment="0" applyProtection="0"/>
    <xf numFmtId="0" fontId="93" fillId="0" borderId="82" applyNumberFormat="0" applyFill="0" applyAlignment="0" applyProtection="0"/>
    <xf numFmtId="0" fontId="3" fillId="53" borderId="0" applyNumberFormat="0" applyBorder="0" applyAlignment="0" applyProtection="0"/>
    <xf numFmtId="175" fontId="25" fillId="90" borderId="84" applyNumberFormat="0" applyFont="0" applyBorder="0" applyAlignment="0" applyProtection="0">
      <alignment horizontal="right" vertical="center"/>
    </xf>
    <xf numFmtId="0" fontId="3" fillId="51" borderId="0" applyNumberFormat="0" applyBorder="0" applyAlignment="0" applyProtection="0"/>
    <xf numFmtId="0" fontId="74" fillId="86" borderId="89"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2" applyNumberFormat="0" applyFill="0" applyAlignment="0" applyProtection="0"/>
    <xf numFmtId="0" fontId="25" fillId="0" borderId="84">
      <alignment horizontal="right" vertical="center"/>
    </xf>
    <xf numFmtId="0" fontId="26" fillId="89" borderId="83" applyNumberFormat="0" applyFont="0" applyAlignment="0" applyProtection="0"/>
    <xf numFmtId="0" fontId="74" fillId="86" borderId="81" applyNumberFormat="0" applyAlignment="0" applyProtection="0"/>
    <xf numFmtId="0" fontId="93" fillId="0" borderId="82" applyNumberFormat="0" applyFill="0" applyAlignment="0" applyProtection="0"/>
    <xf numFmtId="0" fontId="3" fillId="48" borderId="0" applyNumberFormat="0" applyBorder="0" applyAlignment="0" applyProtection="0"/>
    <xf numFmtId="0" fontId="68" fillId="89" borderId="83" applyNumberFormat="0" applyFont="0" applyAlignment="0" applyProtection="0"/>
    <xf numFmtId="0" fontId="62" fillId="58" borderId="0" applyNumberFormat="0" applyBorder="0" applyAlignment="0" applyProtection="0"/>
    <xf numFmtId="0" fontId="25" fillId="0" borderId="84" applyNumberFormat="0" applyFill="0" applyAlignment="0" applyProtection="0"/>
    <xf numFmtId="0" fontId="3" fillId="57" borderId="0" applyNumberFormat="0" applyBorder="0" applyAlignment="0" applyProtection="0"/>
    <xf numFmtId="4" fontId="25" fillId="0" borderId="84" applyFill="0" applyBorder="0" applyProtection="0">
      <alignment horizontal="right" vertical="center"/>
    </xf>
    <xf numFmtId="0" fontId="3" fillId="47" borderId="0" applyNumberFormat="0" applyBorder="0" applyAlignment="0" applyProtection="0"/>
    <xf numFmtId="0" fontId="93" fillId="0" borderId="82" applyNumberFormat="0" applyFill="0" applyAlignment="0" applyProtection="0"/>
    <xf numFmtId="0" fontId="64" fillId="9" borderId="92">
      <alignment horizontal="right" vertical="center"/>
    </xf>
    <xf numFmtId="0" fontId="3" fillId="60" borderId="0" applyNumberFormat="0" applyBorder="0" applyAlignment="0" applyProtection="0"/>
    <xf numFmtId="0" fontId="25" fillId="9" borderId="93">
      <alignment horizontal="left" vertical="center"/>
    </xf>
    <xf numFmtId="0" fontId="64" fillId="9" borderId="84">
      <alignment horizontal="right" vertical="center"/>
    </xf>
    <xf numFmtId="0" fontId="77" fillId="73" borderId="81" applyNumberFormat="0" applyAlignment="0" applyProtection="0"/>
    <xf numFmtId="175" fontId="25" fillId="90" borderId="84" applyNumberFormat="0" applyFont="0" applyBorder="0" applyAlignment="0" applyProtection="0">
      <alignment horizontal="right" vertical="center"/>
    </xf>
    <xf numFmtId="0" fontId="77" fillId="73" borderId="81" applyNumberFormat="0" applyAlignment="0" applyProtection="0"/>
    <xf numFmtId="4" fontId="25" fillId="0" borderId="84">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0" fontId="86" fillId="73" borderId="81" applyNumberFormat="0" applyAlignment="0" applyProtection="0"/>
    <xf numFmtId="49" fontId="23" fillId="0" borderId="84" applyNumberFormat="0" applyFill="0" applyBorder="0" applyProtection="0">
      <alignment horizontal="left" vertical="center"/>
    </xf>
    <xf numFmtId="4" fontId="21" fillId="14" borderId="84">
      <alignment horizontal="right" vertical="center"/>
    </xf>
    <xf numFmtId="0" fontId="77" fillId="73" borderId="81" applyNumberFormat="0" applyAlignment="0" applyProtection="0"/>
    <xf numFmtId="0" fontId="74" fillId="86" borderId="81" applyNumberFormat="0" applyAlignment="0" applyProtection="0"/>
    <xf numFmtId="4" fontId="25" fillId="0" borderId="84">
      <alignment horizontal="right" vertical="center"/>
    </xf>
    <xf numFmtId="0" fontId="25" fillId="14" borderId="87">
      <alignment horizontal="left" vertical="center" wrapText="1" indent="2"/>
    </xf>
    <xf numFmtId="0" fontId="25" fillId="0" borderId="87">
      <alignment horizontal="left" vertical="center" wrapText="1" indent="2"/>
    </xf>
    <xf numFmtId="0" fontId="90" fillId="86" borderId="88" applyNumberFormat="0" applyAlignment="0" applyProtection="0"/>
    <xf numFmtId="0" fontId="86" fillId="73" borderId="81" applyNumberFormat="0" applyAlignment="0" applyProtection="0"/>
    <xf numFmtId="0" fontId="73" fillId="86" borderId="81" applyNumberFormat="0" applyAlignment="0" applyProtection="0"/>
    <xf numFmtId="0" fontId="71" fillId="86" borderId="88" applyNumberFormat="0" applyAlignment="0" applyProtection="0"/>
    <xf numFmtId="0" fontId="21" fillId="14" borderId="86">
      <alignment horizontal="right" vertical="center"/>
    </xf>
    <xf numFmtId="0" fontId="64" fillId="9" borderId="84">
      <alignment horizontal="right" vertical="center"/>
    </xf>
    <xf numFmtId="4" fontId="21" fillId="9" borderId="84">
      <alignment horizontal="right" vertical="center"/>
    </xf>
    <xf numFmtId="4" fontId="21" fillId="14" borderId="84">
      <alignment horizontal="right" vertical="center"/>
    </xf>
    <xf numFmtId="49" fontId="25" fillId="0" borderId="85" applyNumberFormat="0" applyFont="0" applyFill="0" applyBorder="0" applyProtection="0">
      <alignment horizontal="left" vertical="center" indent="5"/>
    </xf>
    <xf numFmtId="4" fontId="25" fillId="0" borderId="84" applyFill="0" applyBorder="0" applyProtection="0">
      <alignment horizontal="right" vertical="center"/>
    </xf>
    <xf numFmtId="4" fontId="21" fillId="9" borderId="84">
      <alignment horizontal="right" vertical="center"/>
    </xf>
    <xf numFmtId="0" fontId="86" fillId="73" borderId="81" applyNumberFormat="0" applyAlignment="0" applyProtection="0"/>
    <xf numFmtId="0" fontId="77" fillId="73" borderId="81" applyNumberFormat="0" applyAlignment="0" applyProtection="0"/>
    <xf numFmtId="0" fontId="73" fillId="86" borderId="81" applyNumberFormat="0" applyAlignment="0" applyProtection="0"/>
    <xf numFmtId="0" fontId="25" fillId="14" borderId="87">
      <alignment horizontal="left" vertical="center" wrapText="1" indent="2"/>
    </xf>
    <xf numFmtId="0" fontId="25" fillId="0" borderId="87">
      <alignment horizontal="left" vertical="center" wrapText="1" indent="2"/>
    </xf>
    <xf numFmtId="0" fontId="25" fillId="14" borderId="87">
      <alignment horizontal="left" vertical="center" wrapText="1" indent="2"/>
    </xf>
    <xf numFmtId="4" fontId="21" fillId="9" borderId="92">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50"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3">
      <alignment horizontal="right" vertical="center"/>
    </xf>
    <xf numFmtId="0" fontId="21" fillId="14" borderId="92">
      <alignment horizontal="right" vertical="center"/>
    </xf>
    <xf numFmtId="0" fontId="25" fillId="0" borderId="95">
      <alignment horizontal="left" vertical="center" wrapText="1" indent="2"/>
    </xf>
    <xf numFmtId="0" fontId="21" fillId="14" borderId="93">
      <alignment horizontal="right" vertical="center"/>
    </xf>
    <xf numFmtId="0" fontId="74" fillId="86" borderId="89" applyNumberFormat="0" applyAlignment="0" applyProtection="0"/>
    <xf numFmtId="4" fontId="21" fillId="14" borderId="94">
      <alignment horizontal="right" vertical="center"/>
    </xf>
    <xf numFmtId="0" fontId="93" fillId="0" borderId="90" applyNumberFormat="0" applyFill="0" applyAlignment="0" applyProtection="0"/>
    <xf numFmtId="0" fontId="26" fillId="89" borderId="91" applyNumberFormat="0" applyFont="0" applyAlignment="0" applyProtection="0"/>
    <xf numFmtId="0" fontId="21" fillId="14" borderId="92">
      <alignment horizontal="right" vertical="center"/>
    </xf>
    <xf numFmtId="0" fontId="2" fillId="0" borderId="0"/>
    <xf numFmtId="4" fontId="64" fillId="9" borderId="92">
      <alignment horizontal="right" vertical="center"/>
    </xf>
    <xf numFmtId="4" fontId="25" fillId="16" borderId="92"/>
    <xf numFmtId="0" fontId="86" fillId="73" borderId="89" applyNumberFormat="0" applyAlignment="0" applyProtection="0"/>
    <xf numFmtId="0" fontId="93" fillId="0" borderId="90" applyNumberFormat="0" applyFill="0" applyAlignment="0" applyProtection="0"/>
    <xf numFmtId="0" fontId="64" fillId="9" borderId="92">
      <alignment horizontal="right" vertical="center"/>
    </xf>
    <xf numFmtId="0" fontId="58" fillId="46" borderId="51" applyNumberFormat="0" applyAlignment="0" applyProtection="0"/>
    <xf numFmtId="0" fontId="59" fillId="46" borderId="50"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90"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9"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2"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2" applyNumberFormat="0" applyFill="0" applyAlignment="0" applyProtection="0"/>
    <xf numFmtId="0" fontId="21" fillId="14" borderId="92">
      <alignment horizontal="right" vertical="center"/>
    </xf>
    <xf numFmtId="0" fontId="21" fillId="14" borderId="92">
      <alignment horizontal="right" vertical="center"/>
    </xf>
    <xf numFmtId="0" fontId="25" fillId="0" borderId="92">
      <alignment horizontal="right" vertical="center"/>
    </xf>
    <xf numFmtId="0" fontId="64" fillId="9" borderId="92">
      <alignment horizontal="right" vertical="center"/>
    </xf>
    <xf numFmtId="0" fontId="25" fillId="16" borderId="92"/>
    <xf numFmtId="0" fontId="21" fillId="9" borderId="92">
      <alignment horizontal="right" vertical="center"/>
    </xf>
    <xf numFmtId="174" fontId="113" fillId="0" borderId="0" applyFont="0" applyFill="0" applyBorder="0" applyAlignment="0" applyProtection="0"/>
    <xf numFmtId="0" fontId="113" fillId="0" borderId="0"/>
    <xf numFmtId="0" fontId="2" fillId="0" borderId="0"/>
    <xf numFmtId="4" fontId="25" fillId="0" borderId="92"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5">
      <alignment horizontal="left" vertical="center" wrapText="1" indent="2"/>
    </xf>
    <xf numFmtId="0" fontId="68" fillId="89" borderId="91" applyNumberFormat="0" applyFont="0" applyAlignment="0" applyProtection="0"/>
    <xf numFmtId="0" fontId="90" fillId="86" borderId="96" applyNumberFormat="0" applyAlignment="0" applyProtection="0"/>
    <xf numFmtId="0" fontId="86" fillId="73"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4" fontId="21" fillId="14" borderId="94">
      <alignment horizontal="right" vertical="center"/>
    </xf>
    <xf numFmtId="0" fontId="25" fillId="16" borderId="92"/>
    <xf numFmtId="0" fontId="61" fillId="0" borderId="0" applyNumberFormat="0" applyFill="0" applyBorder="0" applyAlignment="0" applyProtection="0"/>
    <xf numFmtId="0" fontId="77" fillId="73" borderId="89" applyNumberFormat="0" applyAlignment="0" applyProtection="0"/>
    <xf numFmtId="0" fontId="74" fillId="86" borderId="89" applyNumberFormat="0" applyAlignment="0" applyProtection="0"/>
    <xf numFmtId="0" fontId="21" fillId="14" borderId="92">
      <alignment horizontal="right" vertical="center"/>
    </xf>
    <xf numFmtId="0" fontId="21" fillId="14" borderId="92">
      <alignment horizontal="right" vertical="center"/>
    </xf>
    <xf numFmtId="0" fontId="68" fillId="89" borderId="91"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93" applyNumberFormat="0" applyFont="0" applyFill="0" applyBorder="0" applyProtection="0">
      <alignment horizontal="left" vertical="center" indent="5"/>
    </xf>
    <xf numFmtId="0" fontId="60" fillId="0" borderId="0" applyNumberFormat="0" applyFill="0" applyBorder="0" applyAlignment="0" applyProtection="0"/>
    <xf numFmtId="0" fontId="21" fillId="14" borderId="92">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6"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2"/>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0" fontId="71" fillId="86" borderId="96" applyNumberFormat="0" applyAlignment="0" applyProtection="0"/>
    <xf numFmtId="0" fontId="58" fillId="46" borderId="51" applyNumberFormat="0" applyAlignment="0" applyProtection="0"/>
    <xf numFmtId="0" fontId="86" fillId="73" borderId="89"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9" applyNumberFormat="0" applyAlignment="0" applyProtection="0"/>
    <xf numFmtId="4" fontId="21" fillId="14" borderId="94">
      <alignment horizontal="right" vertical="center"/>
    </xf>
    <xf numFmtId="49" fontId="25" fillId="0" borderId="93" applyNumberFormat="0" applyFont="0" applyFill="0" applyBorder="0" applyProtection="0">
      <alignment horizontal="left" vertical="center" indent="5"/>
    </xf>
    <xf numFmtId="0" fontId="2" fillId="60" borderId="0" applyNumberFormat="0" applyBorder="0" applyAlignment="0" applyProtection="0"/>
    <xf numFmtId="49" fontId="25" fillId="0" borderId="93" applyNumberFormat="0" applyFont="0" applyFill="0" applyBorder="0" applyProtection="0">
      <alignment horizontal="left" vertical="center" indent="5"/>
    </xf>
    <xf numFmtId="4" fontId="25" fillId="16" borderId="92"/>
    <xf numFmtId="4" fontId="21" fillId="14" borderId="92">
      <alignment horizontal="right" vertical="center"/>
    </xf>
    <xf numFmtId="4" fontId="21" fillId="14" borderId="92">
      <alignment horizontal="right" vertical="center"/>
    </xf>
    <xf numFmtId="4" fontId="25" fillId="0" borderId="92" applyFill="0" applyBorder="0" applyProtection="0">
      <alignment horizontal="right" vertical="center"/>
    </xf>
    <xf numFmtId="0" fontId="21" fillId="9" borderId="92">
      <alignment horizontal="right" vertical="center"/>
    </xf>
    <xf numFmtId="0" fontId="21" fillId="14" borderId="92">
      <alignment horizontal="right" vertical="center"/>
    </xf>
    <xf numFmtId="0" fontId="62" fillId="58" borderId="0" applyNumberFormat="0" applyBorder="0" applyAlignment="0" applyProtection="0"/>
    <xf numFmtId="0" fontId="25" fillId="9" borderId="93">
      <alignment horizontal="left" vertical="center"/>
    </xf>
    <xf numFmtId="0" fontId="25" fillId="0" borderId="92" applyNumberFormat="0" applyFill="0" applyAlignment="0" applyProtection="0"/>
    <xf numFmtId="0" fontId="77" fillId="73" borderId="89" applyNumberFormat="0" applyAlignment="0" applyProtection="0"/>
    <xf numFmtId="0" fontId="62" fillId="64" borderId="0" applyNumberFormat="0" applyBorder="0" applyAlignment="0" applyProtection="0"/>
    <xf numFmtId="0" fontId="74" fillId="86" borderId="89" applyNumberFormat="0" applyAlignment="0" applyProtection="0"/>
    <xf numFmtId="0" fontId="93" fillId="0" borderId="90" applyNumberFormat="0" applyFill="0" applyAlignment="0" applyProtection="0"/>
    <xf numFmtId="0" fontId="78"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74" fillId="86" borderId="89" applyNumberFormat="0" applyAlignment="0" applyProtection="0"/>
    <xf numFmtId="4" fontId="21" fillId="14" borderId="92">
      <alignment horizontal="right" vertical="center"/>
    </xf>
    <xf numFmtId="0" fontId="68" fillId="89" borderId="91" applyNumberFormat="0" applyFont="0" applyAlignment="0" applyProtection="0"/>
    <xf numFmtId="0" fontId="25" fillId="0" borderId="92">
      <alignment horizontal="right" vertical="center"/>
    </xf>
    <xf numFmtId="0" fontId="25" fillId="9" borderId="93">
      <alignment horizontal="left" vertical="center"/>
    </xf>
    <xf numFmtId="0" fontId="25" fillId="14" borderId="95">
      <alignment horizontal="left" vertical="center" wrapText="1" indent="2"/>
    </xf>
    <xf numFmtId="0" fontId="2" fillId="47" borderId="0" applyNumberFormat="0" applyBorder="0" applyAlignment="0" applyProtection="0"/>
    <xf numFmtId="0" fontId="25" fillId="16" borderId="92"/>
    <xf numFmtId="4" fontId="64" fillId="9" borderId="92">
      <alignment horizontal="right" vertical="center"/>
    </xf>
    <xf numFmtId="4" fontId="21" fillId="14" borderId="93">
      <alignment horizontal="right" vertical="center"/>
    </xf>
    <xf numFmtId="4" fontId="21" fillId="14" borderId="94">
      <alignment horizontal="right" vertical="center"/>
    </xf>
    <xf numFmtId="0" fontId="86" fillId="73" borderId="89" applyNumberFormat="0" applyAlignment="0" applyProtection="0"/>
    <xf numFmtId="4" fontId="21" fillId="14" borderId="92">
      <alignment horizontal="right" vertical="center"/>
    </xf>
    <xf numFmtId="0" fontId="2" fillId="57" borderId="0" applyNumberFormat="0" applyBorder="0" applyAlignment="0" applyProtection="0"/>
    <xf numFmtId="0" fontId="25" fillId="0" borderId="95">
      <alignment horizontal="left" vertical="center" wrapText="1" indent="2"/>
    </xf>
    <xf numFmtId="49" fontId="25" fillId="0" borderId="92" applyNumberFormat="0" applyFont="0" applyFill="0" applyBorder="0" applyProtection="0">
      <alignment horizontal="left" vertical="center" indent="2"/>
    </xf>
    <xf numFmtId="0" fontId="21" fillId="9" borderId="92">
      <alignment horizontal="right" vertical="center"/>
    </xf>
    <xf numFmtId="175" fontId="25" fillId="90" borderId="92" applyNumberFormat="0" applyFont="0" applyBorder="0" applyAlignment="0" applyProtection="0">
      <alignment horizontal="right" vertical="center"/>
    </xf>
    <xf numFmtId="0" fontId="74" fillId="86" borderId="89" applyNumberFormat="0" applyAlignment="0" applyProtection="0"/>
    <xf numFmtId="0" fontId="73" fillId="86" borderId="89" applyNumberFormat="0" applyAlignment="0" applyProtection="0"/>
    <xf numFmtId="4" fontId="25" fillId="16" borderId="92"/>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95">
      <alignment horizontal="left" vertical="center" wrapText="1" indent="2"/>
    </xf>
    <xf numFmtId="0" fontId="78" fillId="0" borderId="90" applyNumberFormat="0" applyFill="0" applyAlignment="0" applyProtection="0"/>
    <xf numFmtId="0" fontId="78" fillId="0" borderId="90" applyNumberFormat="0" applyFill="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49" fontId="25" fillId="0" borderId="93" applyNumberFormat="0" applyFont="0" applyFill="0" applyBorder="0" applyProtection="0">
      <alignment horizontal="left" vertical="center" indent="5"/>
    </xf>
    <xf numFmtId="4" fontId="21" fillId="9" borderId="92">
      <alignment horizontal="right" vertical="center"/>
    </xf>
    <xf numFmtId="0" fontId="93" fillId="0" borderId="90" applyNumberFormat="0" applyFill="0" applyAlignment="0" applyProtection="0"/>
    <xf numFmtId="0" fontId="25" fillId="0" borderId="95">
      <alignment horizontal="left" vertical="center" wrapText="1" indent="2"/>
    </xf>
    <xf numFmtId="0" fontId="93" fillId="0" borderId="90" applyNumberFormat="0" applyFill="0" applyAlignment="0" applyProtection="0"/>
    <xf numFmtId="0" fontId="25" fillId="14" borderId="95">
      <alignment horizontal="left" vertical="center" wrapText="1" indent="2"/>
    </xf>
    <xf numFmtId="0" fontId="86" fillId="73" borderId="89" applyNumberFormat="0" applyAlignment="0" applyProtection="0"/>
    <xf numFmtId="4" fontId="25" fillId="0" borderId="92">
      <alignment horizontal="right" vertical="center"/>
    </xf>
    <xf numFmtId="0" fontId="26" fillId="89" borderId="91" applyNumberFormat="0" applyFont="0" applyAlignment="0" applyProtection="0"/>
    <xf numFmtId="0" fontId="73" fillId="86" borderId="89" applyNumberFormat="0" applyAlignment="0" applyProtection="0"/>
    <xf numFmtId="0" fontId="25" fillId="16" borderId="92"/>
    <xf numFmtId="0" fontId="2" fillId="47" borderId="0" applyNumberFormat="0" applyBorder="0" applyAlignment="0" applyProtection="0"/>
    <xf numFmtId="0" fontId="25" fillId="14" borderId="95">
      <alignment horizontal="left" vertical="center" wrapText="1" indent="2"/>
    </xf>
    <xf numFmtId="0" fontId="71" fillId="86" borderId="96" applyNumberFormat="0" applyAlignment="0" applyProtection="0"/>
    <xf numFmtId="49" fontId="25" fillId="0" borderId="92" applyNumberFormat="0" applyFont="0" applyFill="0" applyBorder="0" applyProtection="0">
      <alignment horizontal="left" vertical="center" indent="2"/>
    </xf>
    <xf numFmtId="0" fontId="21" fillId="14" borderId="92">
      <alignment horizontal="right" vertical="center"/>
    </xf>
    <xf numFmtId="0" fontId="25" fillId="14" borderId="95">
      <alignment horizontal="left" vertical="center" wrapText="1" indent="2"/>
    </xf>
    <xf numFmtId="4" fontId="21" fillId="14" borderId="94">
      <alignment horizontal="right" vertical="center"/>
    </xf>
    <xf numFmtId="0" fontId="2" fillId="47" borderId="0" applyNumberFormat="0" applyBorder="0" applyAlignment="0" applyProtection="0"/>
    <xf numFmtId="0" fontId="86" fillId="73" borderId="89" applyNumberFormat="0" applyAlignment="0" applyProtection="0"/>
    <xf numFmtId="4" fontId="21" fillId="9" borderId="92">
      <alignment horizontal="right" vertical="center"/>
    </xf>
    <xf numFmtId="0" fontId="77" fillId="73" borderId="89" applyNumberFormat="0" applyAlignment="0" applyProtection="0"/>
    <xf numFmtId="0" fontId="25" fillId="16" borderId="92"/>
    <xf numFmtId="0" fontId="64" fillId="9" borderId="92">
      <alignment horizontal="right" vertical="center"/>
    </xf>
    <xf numFmtId="0" fontId="21" fillId="14" borderId="92">
      <alignment horizontal="right" vertical="center"/>
    </xf>
    <xf numFmtId="0" fontId="25" fillId="14" borderId="95">
      <alignment horizontal="left" vertical="center" wrapText="1" indent="2"/>
    </xf>
    <xf numFmtId="4" fontId="21" fillId="14" borderId="93">
      <alignment horizontal="right" vertical="center"/>
    </xf>
    <xf numFmtId="0" fontId="93" fillId="0" borderId="90" applyNumberFormat="0" applyFill="0" applyAlignment="0" applyProtection="0"/>
    <xf numFmtId="0" fontId="25" fillId="0" borderId="95">
      <alignment horizontal="left" vertical="center" wrapText="1" indent="2"/>
    </xf>
    <xf numFmtId="4" fontId="25" fillId="0" borderId="92" applyFill="0" applyBorder="0" applyProtection="0">
      <alignment horizontal="right" vertical="center"/>
    </xf>
    <xf numFmtId="0" fontId="74" fillId="86" borderId="89" applyNumberFormat="0" applyAlignment="0" applyProtection="0"/>
    <xf numFmtId="0" fontId="64" fillId="9" borderId="92">
      <alignment horizontal="right" vertical="center"/>
    </xf>
    <xf numFmtId="4" fontId="21" fillId="14" borderId="92">
      <alignment horizontal="right" vertical="center"/>
    </xf>
    <xf numFmtId="0" fontId="86" fillId="73" borderId="89" applyNumberFormat="0" applyAlignment="0" applyProtection="0"/>
    <xf numFmtId="4" fontId="64" fillId="9" borderId="92">
      <alignment horizontal="right" vertical="center"/>
    </xf>
    <xf numFmtId="0" fontId="25" fillId="9" borderId="93">
      <alignment horizontal="left" vertical="center"/>
    </xf>
    <xf numFmtId="0" fontId="68" fillId="89" borderId="91" applyNumberFormat="0" applyFont="0" applyAlignment="0" applyProtection="0"/>
    <xf numFmtId="0" fontId="90" fillId="86" borderId="96" applyNumberFormat="0" applyAlignment="0" applyProtection="0"/>
    <xf numFmtId="0" fontId="61" fillId="0" borderId="0" applyNumberFormat="0" applyFill="0" applyBorder="0" applyAlignment="0" applyProtection="0"/>
    <xf numFmtId="0" fontId="93" fillId="0" borderId="90"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9" applyNumberFormat="0" applyAlignment="0" applyProtection="0"/>
    <xf numFmtId="0" fontId="21" fillId="9" borderId="92">
      <alignment horizontal="right" vertical="center"/>
    </xf>
    <xf numFmtId="0" fontId="86" fillId="73" borderId="89" applyNumberFormat="0" applyAlignment="0" applyProtection="0"/>
    <xf numFmtId="0" fontId="25" fillId="0" borderId="95">
      <alignment horizontal="left" vertical="center" wrapText="1" indent="2"/>
    </xf>
    <xf numFmtId="0" fontId="21" fillId="14" borderId="94">
      <alignment horizontal="right" vertical="center"/>
    </xf>
    <xf numFmtId="0" fontId="68" fillId="89" borderId="91" applyNumberFormat="0" applyFont="0" applyAlignment="0" applyProtection="0"/>
    <xf numFmtId="0" fontId="62" fillId="64" borderId="0" applyNumberFormat="0" applyBorder="0" applyAlignment="0" applyProtection="0"/>
    <xf numFmtId="49" fontId="23" fillId="0" borderId="92" applyNumberFormat="0" applyFill="0" applyBorder="0" applyProtection="0">
      <alignment horizontal="left" vertical="center"/>
    </xf>
    <xf numFmtId="0" fontId="26" fillId="89" borderId="91" applyNumberFormat="0" applyFont="0" applyAlignment="0" applyProtection="0"/>
    <xf numFmtId="0" fontId="62" fillId="61" borderId="0" applyNumberFormat="0" applyBorder="0" applyAlignment="0" applyProtection="0"/>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4" fontId="25" fillId="0" borderId="92" applyFill="0" applyBorder="0" applyProtection="0">
      <alignment horizontal="righ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49" fontId="25" fillId="0" borderId="92" applyNumberFormat="0" applyFont="0" applyFill="0" applyBorder="0" applyProtection="0">
      <alignment horizontal="left" vertical="center" indent="2"/>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71" fillId="86" borderId="96"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3">
      <alignment horizontal="right" vertical="center"/>
    </xf>
    <xf numFmtId="0" fontId="93" fillId="0" borderId="90" applyNumberFormat="0" applyFill="0" applyAlignment="0" applyProtection="0"/>
    <xf numFmtId="0" fontId="59" fillId="46" borderId="50" applyNumberFormat="0" applyAlignment="0" applyProtection="0"/>
    <xf numFmtId="0" fontId="68" fillId="89" borderId="91" applyNumberFormat="0" applyFont="0" applyAlignment="0" applyProtection="0"/>
    <xf numFmtId="4" fontId="25" fillId="0" borderId="92"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4">
      <alignment horizontal="right" vertical="center"/>
    </xf>
    <xf numFmtId="0" fontId="2" fillId="51" borderId="0" applyNumberFormat="0" applyBorder="0" applyAlignment="0" applyProtection="0"/>
    <xf numFmtId="0" fontId="21" fillId="14" borderId="92">
      <alignment horizontal="right" vertical="center"/>
    </xf>
    <xf numFmtId="0" fontId="90" fillId="86" borderId="96" applyNumberFormat="0" applyAlignment="0" applyProtection="0"/>
    <xf numFmtId="0" fontId="2" fillId="50" borderId="0" applyNumberFormat="0" applyBorder="0" applyAlignment="0" applyProtection="0"/>
    <xf numFmtId="0" fontId="73" fillId="86" borderId="89" applyNumberFormat="0" applyAlignment="0" applyProtection="0"/>
    <xf numFmtId="0" fontId="93" fillId="0" borderId="90" applyNumberFormat="0" applyFill="0" applyAlignment="0" applyProtection="0"/>
    <xf numFmtId="4" fontId="21" fillId="14" borderId="92">
      <alignment horizontal="right" vertical="center"/>
    </xf>
    <xf numFmtId="0" fontId="62" fillId="55" borderId="0" applyNumberFormat="0" applyBorder="0" applyAlignment="0" applyProtection="0"/>
    <xf numFmtId="0" fontId="25" fillId="0" borderId="92" applyNumberFormat="0" applyFill="0" applyAlignment="0" applyProtection="0"/>
    <xf numFmtId="0" fontId="2" fillId="56" borderId="0" applyNumberFormat="0" applyBorder="0" applyAlignment="0" applyProtection="0"/>
    <xf numFmtId="0" fontId="93" fillId="0" borderId="90" applyNumberFormat="0" applyFill="0" applyAlignment="0" applyProtection="0"/>
    <xf numFmtId="4" fontId="25" fillId="0" borderId="92">
      <alignment horizontal="right" vertical="center"/>
    </xf>
    <xf numFmtId="4" fontId="21" fillId="14" borderId="94">
      <alignment horizontal="right" vertical="center"/>
    </xf>
    <xf numFmtId="0" fontId="64" fillId="9" borderId="92">
      <alignment horizontal="right" vertical="center"/>
    </xf>
    <xf numFmtId="0" fontId="26" fillId="89" borderId="91" applyNumberFormat="0" applyFont="0" applyAlignment="0" applyProtection="0"/>
    <xf numFmtId="0" fontId="2" fillId="59" borderId="0" applyNumberFormat="0" applyBorder="0" applyAlignment="0" applyProtection="0"/>
    <xf numFmtId="0" fontId="86" fillId="73" borderId="89" applyNumberFormat="0" applyAlignment="0" applyProtection="0"/>
    <xf numFmtId="4" fontId="64" fillId="9" borderId="92">
      <alignment horizontal="right" vertical="center"/>
    </xf>
    <xf numFmtId="0" fontId="25" fillId="0" borderId="95">
      <alignment horizontal="left" vertical="center" wrapText="1" indent="2"/>
    </xf>
    <xf numFmtId="0" fontId="90" fillId="86" borderId="96" applyNumberFormat="0" applyAlignment="0" applyProtection="0"/>
    <xf numFmtId="0" fontId="68" fillId="89" borderId="91" applyNumberFormat="0" applyFont="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4" fontId="21" fillId="9" borderId="92">
      <alignment horizontal="right" vertical="center"/>
    </xf>
    <xf numFmtId="0" fontId="93" fillId="0" borderId="90" applyNumberFormat="0" applyFill="0" applyAlignment="0" applyProtection="0"/>
    <xf numFmtId="0" fontId="2" fillId="53" borderId="0" applyNumberFormat="0" applyBorder="0" applyAlignment="0" applyProtection="0"/>
    <xf numFmtId="0" fontId="90" fillId="86" borderId="96" applyNumberFormat="0" applyAlignment="0" applyProtection="0"/>
    <xf numFmtId="0" fontId="86" fillId="73" borderId="89"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2" applyNumberFormat="0" applyFill="0" applyBorder="0" applyProtection="0">
      <alignment horizontal="left" vertical="center"/>
    </xf>
    <xf numFmtId="0" fontId="93" fillId="0" borderId="90" applyNumberFormat="0" applyFill="0" applyAlignment="0" applyProtection="0"/>
    <xf numFmtId="0" fontId="62" fillId="52" borderId="0" applyNumberFormat="0" applyBorder="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0" fontId="86" fillId="73" borderId="89" applyNumberFormat="0" applyAlignment="0" applyProtection="0"/>
    <xf numFmtId="0" fontId="25" fillId="9" borderId="93">
      <alignment horizontal="left" vertical="center"/>
    </xf>
    <xf numFmtId="0" fontId="74" fillId="86" borderId="89" applyNumberFormat="0" applyAlignment="0" applyProtection="0"/>
    <xf numFmtId="0" fontId="93" fillId="0" borderId="90" applyNumberFormat="0" applyFill="0" applyAlignment="0" applyProtection="0"/>
    <xf numFmtId="4" fontId="21" fillId="14" borderId="93">
      <alignment horizontal="right" vertical="center"/>
    </xf>
    <xf numFmtId="0" fontId="26" fillId="89" borderId="91" applyNumberFormat="0" applyFont="0" applyAlignment="0" applyProtection="0"/>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4" fontId="21" fillId="14" borderId="94">
      <alignment horizontal="right" vertical="center"/>
    </xf>
    <xf numFmtId="0" fontId="62" fillId="64" borderId="0" applyNumberFormat="0" applyBorder="0" applyAlignment="0" applyProtection="0"/>
    <xf numFmtId="0" fontId="93" fillId="0" borderId="90" applyNumberFormat="0" applyFill="0" applyAlignment="0" applyProtection="0"/>
    <xf numFmtId="0" fontId="77" fillId="73"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93" fillId="0" borderId="90" applyNumberFormat="0" applyFill="0" applyAlignment="0" applyProtection="0"/>
    <xf numFmtId="0" fontId="62" fillId="55" borderId="0" applyNumberFormat="0" applyBorder="0" applyAlignment="0" applyProtection="0"/>
    <xf numFmtId="0" fontId="68" fillId="89" borderId="91" applyNumberFormat="0" applyFont="0" applyAlignment="0" applyProtection="0"/>
    <xf numFmtId="0" fontId="25" fillId="0" borderId="92" applyNumberFormat="0" applyFill="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4" fontId="25" fillId="0" borderId="92">
      <alignment horizontal="right" vertical="center"/>
    </xf>
    <xf numFmtId="4" fontId="25" fillId="0" borderId="92">
      <alignment horizontal="right" vertical="center"/>
    </xf>
    <xf numFmtId="0" fontId="21" fillId="14" borderId="92">
      <alignment horizontal="right" vertical="center"/>
    </xf>
    <xf numFmtId="0" fontId="25" fillId="14" borderId="95">
      <alignment horizontal="left" vertical="center" wrapText="1" indent="2"/>
    </xf>
    <xf numFmtId="0" fontId="86" fillId="73" borderId="89" applyNumberFormat="0" applyAlignment="0" applyProtection="0"/>
    <xf numFmtId="0" fontId="25" fillId="0"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175" fontId="25" fillId="90" borderId="92" applyNumberFormat="0" applyFont="0" applyBorder="0" applyAlignment="0" applyProtection="0">
      <alignment horizontal="right" vertical="center"/>
    </xf>
    <xf numFmtId="0" fontId="58" fillId="46" borderId="51" applyNumberFormat="0" applyAlignment="0" applyProtection="0"/>
    <xf numFmtId="0" fontId="21" fillId="14" borderId="94">
      <alignment horizontal="right" vertical="center"/>
    </xf>
    <xf numFmtId="0" fontId="74" fillId="86" borderId="89" applyNumberFormat="0" applyAlignment="0" applyProtection="0"/>
    <xf numFmtId="0" fontId="73" fillId="86" borderId="89" applyNumberFormat="0" applyAlignment="0" applyProtection="0"/>
    <xf numFmtId="0" fontId="93" fillId="0" borderId="90" applyNumberFormat="0" applyFill="0" applyAlignment="0" applyProtection="0"/>
    <xf numFmtId="0" fontId="93" fillId="0" borderId="90" applyNumberFormat="0" applyFill="0" applyAlignment="0" applyProtection="0"/>
    <xf numFmtId="0" fontId="26" fillId="89" borderId="91" applyNumberFormat="0" applyFont="0" applyAlignment="0" applyProtection="0"/>
    <xf numFmtId="0" fontId="62" fillId="61" borderId="0" applyNumberFormat="0" applyBorder="0" applyAlignment="0" applyProtection="0"/>
    <xf numFmtId="0" fontId="21" fillId="14" borderId="94">
      <alignment horizontal="right" vertical="center"/>
    </xf>
    <xf numFmtId="0" fontId="2" fillId="59" borderId="0" applyNumberFormat="0" applyBorder="0" applyAlignment="0" applyProtection="0"/>
    <xf numFmtId="0" fontId="21" fillId="14" borderId="93">
      <alignment horizontal="right" vertical="center"/>
    </xf>
    <xf numFmtId="4" fontId="21" fillId="9" borderId="92">
      <alignment horizontal="right" vertical="center"/>
    </xf>
    <xf numFmtId="4" fontId="21" fillId="14" borderId="92">
      <alignment horizontal="right" vertical="center"/>
    </xf>
    <xf numFmtId="0" fontId="60" fillId="0" borderId="0" applyNumberFormat="0" applyFill="0" applyBorder="0" applyAlignment="0" applyProtection="0"/>
    <xf numFmtId="4" fontId="21" fillId="14" borderId="92">
      <alignment horizontal="right" vertical="center"/>
    </xf>
    <xf numFmtId="0" fontId="77" fillId="73" borderId="89" applyNumberFormat="0" applyAlignment="0" applyProtection="0"/>
    <xf numFmtId="0" fontId="21" fillId="14" borderId="92">
      <alignment horizontal="right" vertical="center"/>
    </xf>
    <xf numFmtId="4" fontId="21" fillId="14" borderId="92">
      <alignment horizontal="right" vertical="center"/>
    </xf>
    <xf numFmtId="0" fontId="90" fillId="86" borderId="96" applyNumberFormat="0" applyAlignment="0" applyProtection="0"/>
    <xf numFmtId="4" fontId="21" fillId="14" borderId="92">
      <alignment horizontal="right" vertical="center"/>
    </xf>
    <xf numFmtId="0" fontId="25" fillId="0" borderId="92">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5">
      <alignment horizontal="left" vertical="center" wrapText="1" indent="2"/>
    </xf>
    <xf numFmtId="0" fontId="25" fillId="16" borderId="92"/>
    <xf numFmtId="4" fontId="25" fillId="0" borderId="92" applyFill="0" applyBorder="0" applyProtection="0">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78" fillId="0" borderId="90" applyNumberFormat="0" applyFill="0" applyAlignment="0" applyProtection="0"/>
    <xf numFmtId="0" fontId="86" fillId="73" borderId="89" applyNumberFormat="0" applyAlignment="0" applyProtection="0"/>
    <xf numFmtId="0" fontId="25" fillId="0" borderId="92">
      <alignment horizontal="right" vertical="center"/>
    </xf>
    <xf numFmtId="49" fontId="25" fillId="0" borderId="92" applyNumberFormat="0" applyFont="0" applyFill="0" applyBorder="0" applyProtection="0">
      <alignment horizontal="left" vertical="center" indent="2"/>
    </xf>
    <xf numFmtId="0" fontId="73" fillId="86" borderId="89" applyNumberFormat="0" applyAlignment="0" applyProtection="0"/>
    <xf numFmtId="0" fontId="25" fillId="0" borderId="92">
      <alignment horizontal="right" vertical="center"/>
    </xf>
    <xf numFmtId="0" fontId="21" fillId="9" borderId="92">
      <alignment horizontal="right" vertical="center"/>
    </xf>
    <xf numFmtId="0" fontId="62" fillId="52" borderId="0" applyNumberFormat="0" applyBorder="0" applyAlignment="0" applyProtection="0"/>
    <xf numFmtId="4" fontId="25" fillId="0" borderId="92">
      <alignment horizontal="right" vertical="center"/>
    </xf>
    <xf numFmtId="175" fontId="25" fillId="90" borderId="92" applyNumberFormat="0" applyFont="0" applyBorder="0" applyAlignment="0" applyProtection="0">
      <alignment horizontal="right" vertical="center"/>
    </xf>
    <xf numFmtId="4" fontId="64" fillId="9" borderId="92">
      <alignment horizontal="right" vertical="center"/>
    </xf>
    <xf numFmtId="4" fontId="21" fillId="14" borderId="93">
      <alignment horizontal="right" vertical="center"/>
    </xf>
    <xf numFmtId="4" fontId="21" fillId="9" borderId="92">
      <alignment horizontal="right" vertical="center"/>
    </xf>
    <xf numFmtId="0" fontId="78" fillId="0" borderId="90" applyNumberFormat="0" applyFill="0" applyAlignment="0" applyProtection="0"/>
    <xf numFmtId="0" fontId="86" fillId="73" borderId="89" applyNumberFormat="0" applyAlignment="0" applyProtection="0"/>
    <xf numFmtId="0" fontId="25" fillId="16" borderId="92"/>
    <xf numFmtId="49" fontId="25" fillId="0" borderId="92" applyNumberFormat="0" applyFont="0" applyFill="0" applyBorder="0" applyProtection="0">
      <alignment horizontal="left" vertical="center" indent="2"/>
    </xf>
    <xf numFmtId="4" fontId="64" fillId="9" borderId="92">
      <alignment horizontal="right" vertical="center"/>
    </xf>
    <xf numFmtId="0" fontId="90" fillId="86" borderId="96" applyNumberFormat="0" applyAlignment="0" applyProtection="0"/>
    <xf numFmtId="0" fontId="2" fillId="6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2">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90" applyNumberFormat="0" applyFill="0" applyAlignment="0" applyProtection="0"/>
    <xf numFmtId="0" fontId="25" fillId="14" borderId="95">
      <alignment horizontal="left" vertical="center" wrapText="1" indent="2"/>
    </xf>
    <xf numFmtId="0" fontId="71" fillId="86" borderId="96" applyNumberFormat="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71" fillId="86" borderId="96" applyNumberFormat="0" applyAlignment="0" applyProtection="0"/>
    <xf numFmtId="0" fontId="90" fillId="86" borderId="96" applyNumberFormat="0" applyAlignment="0" applyProtection="0"/>
    <xf numFmtId="0" fontId="21" fillId="14" borderId="94">
      <alignment horizontal="right" vertical="center"/>
    </xf>
    <xf numFmtId="0" fontId="73" fillId="86" borderId="89" applyNumberFormat="0" applyAlignment="0" applyProtection="0"/>
    <xf numFmtId="4" fontId="21" fillId="14" borderId="92">
      <alignment horizontal="right" vertical="center"/>
    </xf>
    <xf numFmtId="4" fontId="25" fillId="16" borderId="92"/>
    <xf numFmtId="4" fontId="25" fillId="16" borderId="92"/>
    <xf numFmtId="0" fontId="21" fillId="14" borderId="92">
      <alignment horizontal="right" vertical="center"/>
    </xf>
    <xf numFmtId="0" fontId="21" fillId="14" borderId="92">
      <alignment horizontal="right" vertical="center"/>
    </xf>
    <xf numFmtId="0" fontId="25" fillId="16" borderId="92"/>
    <xf numFmtId="0" fontId="21" fillId="14" borderId="94">
      <alignment horizontal="right" vertical="center"/>
    </xf>
    <xf numFmtId="0" fontId="21" fillId="14" borderId="94">
      <alignment horizontal="right" vertical="center"/>
    </xf>
    <xf numFmtId="0" fontId="73" fillId="86" borderId="89" applyNumberFormat="0" applyAlignment="0" applyProtection="0"/>
    <xf numFmtId="0" fontId="21" fillId="14" borderId="93">
      <alignment horizontal="right" vertical="center"/>
    </xf>
    <xf numFmtId="0" fontId="25" fillId="0" borderId="92">
      <alignment horizontal="right" vertical="center"/>
    </xf>
    <xf numFmtId="4" fontId="25" fillId="0" borderId="92">
      <alignment horizontal="right" vertical="center"/>
    </xf>
    <xf numFmtId="0" fontId="93" fillId="0" borderId="90" applyNumberFormat="0" applyFill="0" applyAlignment="0" applyProtection="0"/>
    <xf numFmtId="0" fontId="74" fillId="86" borderId="89" applyNumberFormat="0" applyAlignment="0" applyProtection="0"/>
    <xf numFmtId="0" fontId="93" fillId="0" borderId="90" applyNumberFormat="0" applyFill="0" applyAlignment="0" applyProtection="0"/>
    <xf numFmtId="0" fontId="74" fillId="86" borderId="89" applyNumberFormat="0" applyAlignment="0" applyProtection="0"/>
    <xf numFmtId="49" fontId="23" fillId="0" borderId="92" applyNumberFormat="0" applyFill="0" applyBorder="0" applyProtection="0">
      <alignment horizontal="left" vertical="center"/>
    </xf>
    <xf numFmtId="0" fontId="68" fillId="89" borderId="91" applyNumberFormat="0" applyFont="0" applyAlignment="0" applyProtection="0"/>
    <xf numFmtId="0" fontId="21" fillId="9" borderId="92">
      <alignment horizontal="right" vertical="center"/>
    </xf>
    <xf numFmtId="0" fontId="21" fillId="14" borderId="92">
      <alignment horizontal="right" vertical="center"/>
    </xf>
    <xf numFmtId="0" fontId="74" fillId="86" borderId="89" applyNumberFormat="0" applyAlignment="0" applyProtection="0"/>
    <xf numFmtId="0" fontId="78" fillId="0" borderId="90" applyNumberFormat="0" applyFill="0" applyAlignment="0" applyProtection="0"/>
    <xf numFmtId="4" fontId="25" fillId="0" borderId="92" applyFill="0" applyBorder="0" applyProtection="0">
      <alignment horizontal="right" vertical="center"/>
    </xf>
    <xf numFmtId="0" fontId="4" fillId="0" borderId="52" applyNumberFormat="0" applyFill="0" applyAlignment="0" applyProtection="0"/>
    <xf numFmtId="0" fontId="25" fillId="14" borderId="95">
      <alignment horizontal="left" vertical="center" wrapText="1" indent="2"/>
    </xf>
    <xf numFmtId="0" fontId="4" fillId="0" borderId="52"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2">
      <alignment horizontal="right" vertical="center"/>
    </xf>
    <xf numFmtId="0" fontId="86" fillId="73" borderId="89" applyNumberFormat="0" applyAlignment="0" applyProtection="0"/>
    <xf numFmtId="0" fontId="74" fillId="86" borderId="89" applyNumberFormat="0" applyAlignment="0" applyProtection="0"/>
    <xf numFmtId="0" fontId="73" fillId="86" borderId="89" applyNumberFormat="0" applyAlignment="0" applyProtection="0"/>
    <xf numFmtId="0" fontId="25" fillId="9" borderId="93">
      <alignment horizontal="left" vertical="center"/>
    </xf>
    <xf numFmtId="0" fontId="2" fillId="53" borderId="0" applyNumberFormat="0" applyBorder="0" applyAlignment="0" applyProtection="0"/>
    <xf numFmtId="0" fontId="21" fillId="14" borderId="92">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2"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95">
      <alignment horizontal="left" vertical="center" wrapText="1" indent="2"/>
    </xf>
    <xf numFmtId="175" fontId="25" fillId="90" borderId="92" applyNumberFormat="0" applyFont="0" applyBorder="0" applyAlignment="0" applyProtection="0">
      <alignment horizontal="right" vertical="center"/>
    </xf>
    <xf numFmtId="4" fontId="25" fillId="0" borderId="92" applyFill="0" applyBorder="0" applyProtection="0">
      <alignment horizontal="right" vertical="center"/>
    </xf>
    <xf numFmtId="0" fontId="61" fillId="0" borderId="0" applyNumberFormat="0" applyFill="0" applyBorder="0" applyAlignment="0" applyProtection="0"/>
    <xf numFmtId="0" fontId="86" fillId="73" borderId="89" applyNumberFormat="0" applyAlignment="0" applyProtection="0"/>
    <xf numFmtId="0" fontId="25" fillId="0" borderId="95">
      <alignment horizontal="left" vertical="center" wrapText="1" indent="2"/>
    </xf>
    <xf numFmtId="0" fontId="25" fillId="16" borderId="92"/>
    <xf numFmtId="0" fontId="25" fillId="0" borderId="92">
      <alignment horizontal="right" vertical="center"/>
    </xf>
    <xf numFmtId="0" fontId="25" fillId="16" borderId="92"/>
    <xf numFmtId="0" fontId="68" fillId="89" borderId="91" applyNumberFormat="0" applyFon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74" fillId="86" borderId="89" applyNumberFormat="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90" fillId="86" borderId="96" applyNumberFormat="0" applyAlignment="0" applyProtection="0"/>
    <xf numFmtId="0" fontId="2" fillId="50" borderId="0" applyNumberFormat="0" applyBorder="0" applyAlignment="0" applyProtection="0"/>
    <xf numFmtId="0" fontId="4" fillId="0" borderId="52" applyNumberFormat="0" applyFill="0" applyAlignment="0" applyProtection="0"/>
    <xf numFmtId="0" fontId="64" fillId="9" borderId="92">
      <alignment horizontal="right" vertical="center"/>
    </xf>
    <xf numFmtId="0" fontId="2" fillId="63" borderId="0" applyNumberFormat="0" applyBorder="0" applyAlignment="0" applyProtection="0"/>
    <xf numFmtId="0" fontId="77" fillId="73" borderId="89" applyNumberFormat="0" applyAlignment="0" applyProtection="0"/>
    <xf numFmtId="4" fontId="64" fillId="9" borderId="92">
      <alignment horizontal="right" vertical="center"/>
    </xf>
    <xf numFmtId="0" fontId="77" fillId="73" borderId="89" applyNumberFormat="0" applyAlignment="0" applyProtection="0"/>
    <xf numFmtId="0" fontId="62" fillId="58" borderId="0" applyNumberFormat="0" applyBorder="0" applyAlignment="0" applyProtection="0"/>
    <xf numFmtId="0" fontId="73" fillId="86" borderId="89" applyNumberFormat="0" applyAlignment="0" applyProtection="0"/>
    <xf numFmtId="0" fontId="71" fillId="86" borderId="96" applyNumberFormat="0" applyAlignment="0" applyProtection="0"/>
    <xf numFmtId="0" fontId="2" fillId="54" borderId="0" applyNumberFormat="0" applyBorder="0" applyAlignment="0" applyProtection="0"/>
    <xf numFmtId="0" fontId="25" fillId="16" borderId="92"/>
    <xf numFmtId="0" fontId="21" fillId="14" borderId="92">
      <alignment horizontal="right" vertical="center"/>
    </xf>
    <xf numFmtId="0" fontId="64" fillId="9" borderId="92">
      <alignment horizontal="right" vertical="center"/>
    </xf>
    <xf numFmtId="0" fontId="90" fillId="86" borderId="96" applyNumberFormat="0" applyAlignment="0" applyProtection="0"/>
    <xf numFmtId="4" fontId="21" fillId="9" borderId="92">
      <alignment horizontal="right" vertical="center"/>
    </xf>
    <xf numFmtId="0" fontId="2" fillId="63" borderId="0" applyNumberFormat="0" applyBorder="0" applyAlignment="0" applyProtection="0"/>
    <xf numFmtId="0" fontId="78" fillId="0" borderId="90" applyNumberFormat="0" applyFill="0" applyAlignment="0" applyProtection="0"/>
    <xf numFmtId="0" fontId="78" fillId="0" borderId="90" applyNumberFormat="0" applyFill="0" applyAlignment="0" applyProtection="0"/>
    <xf numFmtId="0" fontId="90" fillId="86" borderId="96" applyNumberFormat="0" applyAlignment="0" applyProtection="0"/>
    <xf numFmtId="4" fontId="25" fillId="16" borderId="92"/>
    <xf numFmtId="0" fontId="62" fillId="52" borderId="0" applyNumberFormat="0" applyBorder="0" applyAlignment="0" applyProtection="0"/>
    <xf numFmtId="0" fontId="2" fillId="50" borderId="0" applyNumberFormat="0" applyBorder="0" applyAlignment="0" applyProtection="0"/>
    <xf numFmtId="0" fontId="21" fillId="14" borderId="94">
      <alignment horizontal="right" vertical="center"/>
    </xf>
    <xf numFmtId="0" fontId="60" fillId="0" borderId="0" applyNumberFormat="0" applyFill="0" applyBorder="0" applyAlignment="0" applyProtection="0"/>
    <xf numFmtId="0" fontId="71" fillId="86" borderId="96" applyNumberFormat="0" applyAlignment="0" applyProtection="0"/>
    <xf numFmtId="0" fontId="21" fillId="9" borderId="92">
      <alignment horizontal="right" vertical="center"/>
    </xf>
    <xf numFmtId="4" fontId="25" fillId="0" borderId="92">
      <alignment horizontal="right" vertical="center"/>
    </xf>
    <xf numFmtId="0" fontId="2" fillId="57" borderId="0" applyNumberFormat="0" applyBorder="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21" fillId="14" borderId="93">
      <alignment horizontal="right" vertical="center"/>
    </xf>
    <xf numFmtId="4" fontId="25" fillId="16" borderId="92"/>
    <xf numFmtId="0" fontId="68" fillId="89" borderId="91" applyNumberFormat="0" applyFont="0" applyAlignment="0" applyProtection="0"/>
    <xf numFmtId="0" fontId="62" fillId="55" borderId="0" applyNumberFormat="0" applyBorder="0" applyAlignment="0" applyProtection="0"/>
    <xf numFmtId="4" fontId="21" fillId="14" borderId="92">
      <alignment horizontal="right" vertical="center"/>
    </xf>
    <xf numFmtId="0" fontId="62" fillId="49" borderId="0" applyNumberFormat="0" applyBorder="0" applyAlignment="0" applyProtection="0"/>
    <xf numFmtId="0" fontId="86" fillId="73" borderId="89" applyNumberFormat="0" applyAlignment="0" applyProtection="0"/>
    <xf numFmtId="0" fontId="71" fillId="86" borderId="96" applyNumberFormat="0" applyAlignment="0" applyProtection="0"/>
    <xf numFmtId="0" fontId="93" fillId="0" borderId="90" applyNumberFormat="0" applyFill="0" applyAlignment="0" applyProtection="0"/>
    <xf numFmtId="4" fontId="21" fillId="14" borderId="93">
      <alignment horizontal="right" vertical="center"/>
    </xf>
    <xf numFmtId="0" fontId="2" fillId="51" borderId="0" applyNumberFormat="0" applyBorder="0" applyAlignment="0" applyProtection="0"/>
    <xf numFmtId="4" fontId="64" fillId="9" borderId="92">
      <alignment horizontal="right" vertical="center"/>
    </xf>
    <xf numFmtId="0" fontId="21" fillId="14" borderId="92">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9" applyNumberFormat="0" applyAlignment="0" applyProtection="0"/>
    <xf numFmtId="0" fontId="62" fillId="58" borderId="0" applyNumberFormat="0" applyBorder="0" applyAlignment="0" applyProtection="0"/>
    <xf numFmtId="0" fontId="21" fillId="9" borderId="92">
      <alignment horizontal="right" vertical="center"/>
    </xf>
    <xf numFmtId="0" fontId="74" fillId="86" borderId="89" applyNumberFormat="0" applyAlignment="0" applyProtection="0"/>
    <xf numFmtId="4" fontId="25" fillId="0" borderId="92" applyFill="0" applyBorder="0" applyProtection="0">
      <alignment horizontal="right" vertical="center"/>
    </xf>
    <xf numFmtId="0" fontId="25" fillId="14" borderId="95">
      <alignment horizontal="left" vertical="center" wrapText="1" indent="2"/>
    </xf>
    <xf numFmtId="4" fontId="25" fillId="16" borderId="92"/>
    <xf numFmtId="0" fontId="58" fillId="46" borderId="51" applyNumberFormat="0" applyAlignment="0" applyProtection="0"/>
    <xf numFmtId="0" fontId="74" fillId="86" borderId="89" applyNumberFormat="0" applyAlignment="0" applyProtection="0"/>
    <xf numFmtId="0" fontId="74" fillId="86" borderId="89" applyNumberFormat="0" applyAlignment="0" applyProtection="0"/>
    <xf numFmtId="0" fontId="2" fillId="48" borderId="0" applyNumberFormat="0" applyBorder="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25" fillId="14" borderId="95">
      <alignment horizontal="left" vertical="center" wrapText="1" indent="2"/>
    </xf>
    <xf numFmtId="0" fontId="68" fillId="89" borderId="91" applyNumberFormat="0" applyFont="0" applyAlignment="0" applyProtection="0"/>
    <xf numFmtId="0" fontId="21" fillId="14" borderId="92">
      <alignment horizontal="right" vertical="center"/>
    </xf>
    <xf numFmtId="0" fontId="21" fillId="14" borderId="92">
      <alignment horizontal="right" vertical="center"/>
    </xf>
    <xf numFmtId="0" fontId="74" fillId="86" borderId="89" applyNumberFormat="0" applyAlignment="0" applyProtection="0"/>
    <xf numFmtId="0" fontId="62" fillId="55" borderId="0" applyNumberFormat="0" applyBorder="0" applyAlignment="0" applyProtection="0"/>
    <xf numFmtId="175" fontId="25" fillId="90" borderId="92" applyNumberFormat="0" applyFont="0" applyBorder="0" applyAlignment="0" applyProtection="0">
      <alignment horizontal="right" vertical="center"/>
    </xf>
    <xf numFmtId="0" fontId="2" fillId="60" borderId="0" applyNumberFormat="0" applyBorder="0" applyAlignment="0" applyProtection="0"/>
    <xf numFmtId="0" fontId="74" fillId="86"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86" fillId="73" borderId="89" applyNumberFormat="0" applyAlignment="0" applyProtection="0"/>
    <xf numFmtId="0" fontId="21" fillId="9" borderId="92">
      <alignment horizontal="right" vertical="center"/>
    </xf>
    <xf numFmtId="0" fontId="62" fillId="49" borderId="0" applyNumberFormat="0" applyBorder="0" applyAlignment="0" applyProtection="0"/>
    <xf numFmtId="0" fontId="90" fillId="86" borderId="96" applyNumberFormat="0" applyAlignment="0" applyProtection="0"/>
    <xf numFmtId="0" fontId="2" fillId="54" borderId="0" applyNumberFormat="0" applyBorder="0" applyAlignment="0" applyProtection="0"/>
    <xf numFmtId="4" fontId="64" fillId="9" borderId="92">
      <alignment horizontal="right" vertical="center"/>
    </xf>
    <xf numFmtId="4" fontId="21" fillId="9" borderId="92">
      <alignment horizontal="right" vertical="center"/>
    </xf>
    <xf numFmtId="0" fontId="25" fillId="0" borderId="92" applyNumberFormat="0" applyFill="0" applyAlignment="0" applyProtection="0"/>
    <xf numFmtId="4" fontId="21" fillId="9" borderId="92">
      <alignment horizontal="right" vertical="center"/>
    </xf>
    <xf numFmtId="0" fontId="4" fillId="0" borderId="52" applyNumberFormat="0" applyFill="0" applyAlignment="0" applyProtection="0"/>
    <xf numFmtId="0" fontId="74" fillId="86" borderId="89"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2" applyNumberFormat="0" applyFill="0" applyAlignment="0" applyProtection="0"/>
    <xf numFmtId="4" fontId="21" fillId="14" borderId="92">
      <alignment horizontal="right" vertical="center"/>
    </xf>
    <xf numFmtId="0" fontId="68" fillId="89" borderId="91" applyNumberFormat="0" applyFont="0" applyAlignment="0" applyProtection="0"/>
    <xf numFmtId="4" fontId="21" fillId="14" borderId="92">
      <alignment horizontal="right" vertical="center"/>
    </xf>
    <xf numFmtId="4" fontId="21" fillId="14" borderId="92">
      <alignment horizontal="right" vertical="center"/>
    </xf>
    <xf numFmtId="0" fontId="25" fillId="0" borderId="92">
      <alignment horizontal="right" vertical="center"/>
    </xf>
    <xf numFmtId="4" fontId="25" fillId="0" borderId="92">
      <alignment horizontal="right" vertical="center"/>
    </xf>
    <xf numFmtId="0" fontId="78" fillId="0" borderId="90" applyNumberFormat="0" applyFill="0" applyAlignment="0" applyProtection="0"/>
    <xf numFmtId="0" fontId="68" fillId="89" borderId="91" applyNumberFormat="0" applyFont="0" applyAlignment="0" applyProtection="0"/>
    <xf numFmtId="0" fontId="25" fillId="0" borderId="92" applyNumberFormat="0" applyFill="0" applyAlignment="0" applyProtection="0"/>
    <xf numFmtId="0" fontId="21" fillId="14" borderId="94">
      <alignment horizontal="right" vertical="center"/>
    </xf>
    <xf numFmtId="4" fontId="21" fillId="14" borderId="92">
      <alignment horizontal="right" vertical="center"/>
    </xf>
    <xf numFmtId="0" fontId="74" fillId="86" borderId="89" applyNumberFormat="0" applyAlignment="0" applyProtection="0"/>
    <xf numFmtId="0" fontId="21" fillId="14" borderId="92">
      <alignment horizontal="right" vertical="center"/>
    </xf>
    <xf numFmtId="4" fontId="25" fillId="16" borderId="92"/>
    <xf numFmtId="0" fontId="77" fillId="73" borderId="89" applyNumberFormat="0" applyAlignment="0" applyProtection="0"/>
    <xf numFmtId="0" fontId="74" fillId="86" borderId="89" applyNumberFormat="0" applyAlignment="0" applyProtection="0"/>
    <xf numFmtId="0" fontId="93" fillId="0" borderId="90" applyNumberFormat="0" applyFill="0" applyAlignment="0" applyProtection="0"/>
    <xf numFmtId="0" fontId="25" fillId="9" borderId="93">
      <alignment horizontal="left" vertical="center"/>
    </xf>
    <xf numFmtId="0" fontId="77" fillId="73" borderId="89" applyNumberFormat="0" applyAlignment="0" applyProtection="0"/>
    <xf numFmtId="0" fontId="25" fillId="0" borderId="92" applyNumberFormat="0" applyFill="0" applyAlignment="0" applyProtection="0"/>
    <xf numFmtId="0" fontId="2" fillId="63" borderId="0" applyNumberFormat="0" applyBorder="0" applyAlignment="0" applyProtection="0"/>
    <xf numFmtId="0" fontId="25" fillId="0" borderId="92">
      <alignment horizontal="right" vertical="center"/>
    </xf>
    <xf numFmtId="0" fontId="25" fillId="9" borderId="93">
      <alignment horizontal="left" vertical="center"/>
    </xf>
    <xf numFmtId="4" fontId="21" fillId="14" borderId="94">
      <alignment horizontal="right" vertical="center"/>
    </xf>
    <xf numFmtId="49" fontId="23" fillId="0" borderId="92" applyNumberFormat="0" applyFill="0" applyBorder="0" applyProtection="0">
      <alignment horizontal="left" vertical="center"/>
    </xf>
    <xf numFmtId="0" fontId="90" fillId="86" borderId="96"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9" applyNumberFormat="0" applyAlignment="0" applyProtection="0"/>
    <xf numFmtId="0" fontId="86" fillId="73" borderId="89" applyNumberFormat="0" applyAlignment="0" applyProtection="0"/>
    <xf numFmtId="4" fontId="64" fillId="9" borderId="92">
      <alignment horizontal="right" vertical="center"/>
    </xf>
    <xf numFmtId="0" fontId="2" fillId="57" borderId="0" applyNumberFormat="0" applyBorder="0" applyAlignment="0" applyProtection="0"/>
    <xf numFmtId="0" fontId="21" fillId="14" borderId="93">
      <alignment horizontal="right" vertical="center"/>
    </xf>
    <xf numFmtId="0" fontId="25" fillId="14" borderId="95">
      <alignment horizontal="left" vertical="center" wrapText="1" indent="2"/>
    </xf>
    <xf numFmtId="0" fontId="73" fillId="86" borderId="89" applyNumberFormat="0" applyAlignment="0" applyProtection="0"/>
    <xf numFmtId="0" fontId="2" fillId="63" borderId="0" applyNumberFormat="0" applyBorder="0" applyAlignment="0" applyProtection="0"/>
    <xf numFmtId="4" fontId="21" fillId="14" borderId="93">
      <alignment horizontal="right" vertical="center"/>
    </xf>
    <xf numFmtId="0" fontId="26" fillId="89" borderId="91" applyNumberFormat="0" applyFont="0" applyAlignment="0" applyProtection="0"/>
    <xf numFmtId="0" fontId="2" fillId="62" borderId="0" applyNumberFormat="0" applyBorder="0" applyAlignment="0" applyProtection="0"/>
    <xf numFmtId="0" fontId="21" fillId="9" borderId="92">
      <alignment horizontal="right" vertical="center"/>
    </xf>
    <xf numFmtId="0" fontId="2" fillId="56" borderId="0" applyNumberFormat="0" applyBorder="0" applyAlignment="0" applyProtection="0"/>
    <xf numFmtId="0" fontId="86" fillId="73" borderId="89" applyNumberFormat="0" applyAlignment="0" applyProtection="0"/>
    <xf numFmtId="4" fontId="21" fillId="14" borderId="93">
      <alignment horizontal="right" vertical="center"/>
    </xf>
    <xf numFmtId="4" fontId="21" fillId="14" borderId="92">
      <alignment horizontal="right" vertical="center"/>
    </xf>
    <xf numFmtId="0" fontId="21" fillId="9" borderId="92">
      <alignment horizontal="right" vertical="center"/>
    </xf>
    <xf numFmtId="0" fontId="77" fillId="73" borderId="89" applyNumberFormat="0" applyAlignment="0" applyProtection="0"/>
    <xf numFmtId="0" fontId="2" fillId="54" borderId="0" applyNumberFormat="0" applyBorder="0" applyAlignment="0" applyProtection="0"/>
    <xf numFmtId="0" fontId="59" fillId="46" borderId="50" applyNumberFormat="0" applyAlignment="0" applyProtection="0"/>
    <xf numFmtId="0" fontId="78" fillId="0" borderId="90" applyNumberFormat="0" applyFill="0" applyAlignment="0" applyProtection="0"/>
    <xf numFmtId="0" fontId="64" fillId="9" borderId="92">
      <alignment horizontal="right" vertical="center"/>
    </xf>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175" fontId="25" fillId="90" borderId="92"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90" applyNumberFormat="0" applyFill="0" applyAlignment="0" applyProtection="0"/>
    <xf numFmtId="0" fontId="25" fillId="0" borderId="92">
      <alignment horizontal="right" vertical="center"/>
    </xf>
    <xf numFmtId="0" fontId="26" fillId="89" borderId="91" applyNumberFormat="0" applyFont="0" applyAlignment="0" applyProtection="0"/>
    <xf numFmtId="0" fontId="74" fillId="86" borderId="89" applyNumberFormat="0" applyAlignment="0" applyProtection="0"/>
    <xf numFmtId="0" fontId="93" fillId="0" borderId="90" applyNumberFormat="0" applyFill="0" applyAlignment="0" applyProtection="0"/>
    <xf numFmtId="0" fontId="2" fillId="48" borderId="0" applyNumberFormat="0" applyBorder="0" applyAlignment="0" applyProtection="0"/>
    <xf numFmtId="0" fontId="68" fillId="89" borderId="91" applyNumberFormat="0" applyFont="0" applyAlignment="0" applyProtection="0"/>
    <xf numFmtId="0" fontId="62" fillId="58" borderId="0" applyNumberFormat="0" applyBorder="0" applyAlignment="0" applyProtection="0"/>
    <xf numFmtId="0" fontId="25" fillId="0" borderId="92" applyNumberFormat="0" applyFill="0" applyAlignment="0" applyProtection="0"/>
    <xf numFmtId="0" fontId="2" fillId="57" borderId="0" applyNumberFormat="0" applyBorder="0" applyAlignment="0" applyProtection="0"/>
    <xf numFmtId="4" fontId="25" fillId="0" borderId="92" applyFill="0" applyBorder="0" applyProtection="0">
      <alignment horizontal="right" vertical="center"/>
    </xf>
    <xf numFmtId="0" fontId="2" fillId="47" borderId="0" applyNumberFormat="0" applyBorder="0" applyAlignment="0" applyProtection="0"/>
    <xf numFmtId="0" fontId="93" fillId="0" borderId="90" applyNumberFormat="0" applyFill="0" applyAlignment="0" applyProtection="0"/>
    <xf numFmtId="0" fontId="2" fillId="60" borderId="0" applyNumberFormat="0" applyBorder="0" applyAlignment="0" applyProtection="0"/>
    <xf numFmtId="0" fontId="64" fillId="9" borderId="92">
      <alignment horizontal="right" vertical="center"/>
    </xf>
    <xf numFmtId="0" fontId="77" fillId="73" borderId="89" applyNumberFormat="0" applyAlignment="0" applyProtection="0"/>
    <xf numFmtId="175" fontId="25" fillId="90" borderId="92" applyNumberFormat="0" applyFont="0" applyBorder="0" applyAlignment="0" applyProtection="0">
      <alignment horizontal="right" vertical="center"/>
    </xf>
    <xf numFmtId="0" fontId="77" fillId="73" borderId="89" applyNumberFormat="0" applyAlignment="0" applyProtection="0"/>
    <xf numFmtId="4" fontId="25" fillId="0" borderId="92">
      <alignment horizontal="right" vertical="center"/>
    </xf>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0" fontId="86" fillId="73" borderId="89" applyNumberFormat="0" applyAlignment="0" applyProtection="0"/>
    <xf numFmtId="49" fontId="23" fillId="0" borderId="92" applyNumberFormat="0" applyFill="0" applyBorder="0" applyProtection="0">
      <alignment horizontal="left" vertical="center"/>
    </xf>
    <xf numFmtId="4" fontId="21" fillId="14"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50"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69">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0" fontId="6" fillId="0" borderId="0" xfId="0" applyFont="1" applyAlignment="1">
      <alignment wrapText="1"/>
    </xf>
    <xf numFmtId="1" fontId="0" fillId="0" borderId="0" xfId="0" applyNumberFormat="1" applyAlignment="1">
      <alignment wrapText="1"/>
    </xf>
    <xf numFmtId="49" fontId="5" fillId="0" borderId="0" xfId="0" applyNumberFormat="1" applyFon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49" fontId="0" fillId="0" borderId="0" xfId="0" applyNumberFormat="1" applyAlignment="1">
      <alignment wrapText="1"/>
    </xf>
    <xf numFmtId="49" fontId="6" fillId="0" borderId="0" xfId="0" applyNumberFormat="1" applyFont="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0" fontId="6" fillId="0" borderId="0" xfId="0" applyFont="1"/>
    <xf numFmtId="0" fontId="6" fillId="0" borderId="48" xfId="0" applyFont="1" applyBorder="1"/>
    <xf numFmtId="0" fontId="0" fillId="0" borderId="48" xfId="0" applyBorder="1" applyAlignment="1">
      <alignment horizontal="left" wrapText="1"/>
    </xf>
    <xf numFmtId="0" fontId="11" fillId="44" borderId="0" xfId="0" applyFont="1" applyFill="1" applyAlignment="1">
      <alignment wrapText="1"/>
    </xf>
    <xf numFmtId="0" fontId="11" fillId="44" borderId="0" xfId="0" applyFont="1" applyFill="1" applyAlignment="1">
      <alignment horizontal="left" wrapText="1"/>
    </xf>
    <xf numFmtId="0" fontId="11" fillId="45" borderId="0" xfId="0" applyFont="1" applyFill="1" applyAlignment="1">
      <alignment wrapText="1"/>
    </xf>
    <xf numFmtId="0" fontId="11" fillId="45" borderId="48" xfId="0" applyFont="1" applyFill="1" applyBorder="1" applyAlignment="1">
      <alignment horizontal="left" wrapText="1"/>
    </xf>
    <xf numFmtId="9" fontId="6" fillId="0" borderId="0" xfId="1" applyFont="1" applyAlignment="1"/>
    <xf numFmtId="0" fontId="6" fillId="0" borderId="49" xfId="0" applyFont="1" applyBorder="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5" fillId="0" borderId="0" xfId="0" applyNumberFormat="1" applyFont="1"/>
    <xf numFmtId="11" fontId="0" fillId="0" borderId="26" xfId="0" applyNumberFormat="1" applyBorder="1" applyAlignment="1">
      <alignment wrapText="1"/>
    </xf>
    <xf numFmtId="0" fontId="11" fillId="44" borderId="0" xfId="0" applyFont="1" applyFill="1"/>
    <xf numFmtId="0" fontId="5" fillId="0" borderId="0" xfId="0" applyFont="1"/>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11" fillId="45" borderId="49" xfId="0" applyFont="1" applyFill="1" applyBorder="1" applyAlignment="1">
      <alignment wrapText="1"/>
    </xf>
    <xf numFmtId="0" fontId="0" fillId="0" borderId="49" xfId="0" applyBorder="1" applyAlignment="1">
      <alignment wrapText="1"/>
    </xf>
    <xf numFmtId="0" fontId="11" fillId="44" borderId="49" xfId="0" applyFont="1" applyFill="1" applyBorder="1" applyAlignment="1">
      <alignment wrapText="1"/>
    </xf>
    <xf numFmtId="49" fontId="0" fillId="0" borderId="49" xfId="0" applyNumberFormat="1" applyBorder="1" applyAlignment="1">
      <alignment wrapText="1"/>
    </xf>
    <xf numFmtId="49" fontId="5" fillId="0" borderId="49" xfId="0" applyNumberFormat="1" applyFont="1" applyBorder="1" applyAlignment="1">
      <alignment wrapText="1"/>
    </xf>
    <xf numFmtId="0" fontId="6" fillId="0" borderId="49" xfId="0" applyFont="1" applyBorder="1" applyAlignment="1">
      <alignment wrapText="1"/>
    </xf>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9" fontId="6" fillId="0" borderId="0" xfId="0" applyNumberFormat="1" applyFont="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xf numFmtId="0" fontId="11" fillId="2" borderId="0" xfId="0" applyFont="1" applyFill="1" applyAlignment="1">
      <alignment horizontal="left"/>
    </xf>
    <xf numFmtId="0" fontId="11" fillId="2" borderId="0" xfId="0" applyFont="1" applyFill="1" applyAlignment="1">
      <alignment horizontal="right"/>
    </xf>
    <xf numFmtId="0" fontId="11" fillId="3" borderId="46" xfId="0" applyFont="1" applyFill="1" applyBorder="1"/>
    <xf numFmtId="0" fontId="11" fillId="3" borderId="0" xfId="0" applyFont="1" applyFill="1"/>
    <xf numFmtId="9" fontId="5" fillId="0" borderId="0" xfId="0" applyNumberFormat="1" applyFont="1"/>
    <xf numFmtId="49" fontId="5" fillId="0" borderId="0" xfId="1" applyNumberFormat="1" applyFont="1" applyFill="1" applyBorder="1" applyAlignment="1"/>
    <xf numFmtId="0" fontId="0" fillId="0" borderId="46" xfId="0" applyBorder="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49" fontId="0" fillId="0" borderId="46" xfId="0" applyNumberFormat="1" applyBorder="1"/>
    <xf numFmtId="49" fontId="5" fillId="0" borderId="46" xfId="0" applyNumberFormat="1" applyFont="1" applyBorder="1"/>
    <xf numFmtId="1" fontId="5" fillId="0" borderId="0" xfId="1" applyNumberFormat="1" applyFont="1" applyFill="1" applyBorder="1" applyAlignment="1"/>
    <xf numFmtId="49" fontId="9" fillId="0" borderId="46" xfId="0" applyNumberFormat="1" applyFont="1" applyBorder="1"/>
    <xf numFmtId="164" fontId="0" fillId="0" borderId="0" xfId="0" applyNumberFormat="1"/>
    <xf numFmtId="49" fontId="6" fillId="0" borderId="0" xfId="0" applyNumberFormat="1" applyFont="1"/>
    <xf numFmtId="9" fontId="6" fillId="0" borderId="0" xfId="1" applyFont="1" applyFill="1" applyBorder="1" applyAlignment="1"/>
    <xf numFmtId="9" fontId="5" fillId="0" borderId="0" xfId="1" applyFont="1"/>
    <xf numFmtId="9" fontId="6" fillId="0" borderId="0" xfId="1" applyFo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46" xfId="0" applyFont="1" applyBorder="1"/>
    <xf numFmtId="0" fontId="1" fillId="0" borderId="0" xfId="0" applyFont="1" applyAlignment="1">
      <alignment horizontal="left"/>
    </xf>
    <xf numFmtId="49" fontId="0" fillId="102" borderId="0" xfId="0" applyNumberFormat="1" applyFill="1" applyAlignment="1">
      <alignment wrapText="1"/>
    </xf>
    <xf numFmtId="49" fontId="114" fillId="102" borderId="0" xfId="0" applyNumberFormat="1" applyFont="1" applyFill="1" applyAlignment="1">
      <alignment wrapText="1"/>
    </xf>
    <xf numFmtId="49" fontId="0" fillId="102" borderId="47" xfId="0" applyNumberFormat="1" applyFill="1" applyBorder="1" applyAlignment="1">
      <alignment wrapText="1"/>
    </xf>
    <xf numFmtId="49" fontId="0" fillId="103" borderId="0" xfId="0" applyNumberFormat="1" applyFill="1" applyAlignment="1">
      <alignment wrapText="1"/>
    </xf>
    <xf numFmtId="49" fontId="115" fillId="103" borderId="0" xfId="0" applyNumberFormat="1" applyFont="1" applyFill="1" applyAlignment="1">
      <alignment wrapText="1"/>
    </xf>
    <xf numFmtId="41" fontId="115" fillId="102" borderId="0" xfId="3477" applyFont="1" applyFill="1" applyBorder="1" applyAlignment="1"/>
    <xf numFmtId="0" fontId="115" fillId="102" borderId="0" xfId="3477" applyNumberFormat="1" applyFont="1" applyFill="1" applyBorder="1" applyAlignment="1"/>
    <xf numFmtId="0" fontId="0" fillId="102" borderId="0" xfId="3477" applyNumberFormat="1" applyFont="1" applyFill="1" applyAlignment="1"/>
    <xf numFmtId="0" fontId="116" fillId="102" borderId="0" xfId="3477" applyNumberFormat="1" applyFont="1" applyFill="1" applyAlignment="1"/>
    <xf numFmtId="0" fontId="115" fillId="102" borderId="0" xfId="3477" applyNumberFormat="1" applyFont="1" applyFill="1" applyAlignment="1"/>
    <xf numFmtId="0" fontId="23" fillId="9" borderId="97" xfId="9" applyNumberFormat="1" applyFill="1" applyBorder="1" applyAlignment="1">
      <alignment horizontal="left" vertical="center" indent="1"/>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102" xfId="9" applyNumberFormat="1" applyFill="1" applyBorder="1" applyAlignment="1">
      <alignment horizontal="center" vertical="center"/>
    </xf>
    <xf numFmtId="2" fontId="23" fillId="10" borderId="102" xfId="0" applyNumberFormat="1" applyFont="1" applyFill="1" applyBorder="1" applyAlignment="1">
      <alignment horizontal="right"/>
    </xf>
    <xf numFmtId="0" fontId="23" fillId="9" borderId="102" xfId="9" applyNumberFormat="1" applyFill="1" applyBorder="1" applyAlignment="1">
      <alignment horizontal="left" vertical="center" indent="1"/>
    </xf>
    <xf numFmtId="0" fontId="23" fillId="9" borderId="102" xfId="10" applyNumberFormat="1" applyFont="1" applyFill="1" applyBorder="1">
      <alignment horizontal="left" vertical="center" indent="2"/>
    </xf>
    <xf numFmtId="2" fontId="23" fillId="11" borderId="102" xfId="0" applyNumberFormat="1" applyFont="1" applyFill="1" applyBorder="1" applyAlignment="1">
      <alignment horizontal="right"/>
    </xf>
    <xf numFmtId="0" fontId="23" fillId="9" borderId="102" xfId="10" applyNumberFormat="1" applyFont="1" applyFill="1" applyBorder="1" applyAlignment="1">
      <alignment horizontal="left" vertical="top" wrapText="1" indent="2"/>
    </xf>
    <xf numFmtId="0" fontId="23" fillId="9" borderId="102" xfId="9" applyNumberFormat="1" applyFill="1" applyBorder="1">
      <alignment horizontal="left" vertical="center"/>
    </xf>
    <xf numFmtId="2" fontId="23" fillId="12" borderId="102" xfId="0" applyNumberFormat="1" applyFont="1" applyFill="1" applyBorder="1" applyAlignment="1">
      <alignment horizontal="right"/>
    </xf>
    <xf numFmtId="0" fontId="23" fillId="9" borderId="102" xfId="11" applyNumberFormat="1" applyFont="1" applyFill="1" applyBorder="1" applyAlignment="1">
      <alignment horizontal="left" vertical="center" indent="2"/>
    </xf>
    <xf numFmtId="0" fontId="23" fillId="9" borderId="102" xfId="12" applyFont="1" applyBorder="1" applyAlignment="1">
      <alignment horizontal="left" vertical="center" indent="1"/>
    </xf>
    <xf numFmtId="0" fontId="23" fillId="9" borderId="102" xfId="12" applyFont="1" applyBorder="1" applyAlignment="1">
      <alignment horizontal="left" vertical="center" indent="2"/>
    </xf>
    <xf numFmtId="0" fontId="23" fillId="14" borderId="105" xfId="13" applyFont="1" applyFill="1" applyBorder="1" applyAlignment="1">
      <alignment horizontal="center" vertical="center"/>
    </xf>
    <xf numFmtId="0" fontId="23" fillId="14" borderId="102" xfId="13" applyFont="1" applyFill="1" applyBorder="1" applyAlignment="1">
      <alignment vertical="center"/>
    </xf>
    <xf numFmtId="2" fontId="25" fillId="7" borderId="102" xfId="0" applyNumberFormat="1" applyFont="1" applyFill="1" applyBorder="1" applyAlignment="1">
      <alignment horizontal="right"/>
    </xf>
    <xf numFmtId="2" fontId="25" fillId="12" borderId="102" xfId="0" applyNumberFormat="1" applyFont="1" applyFill="1" applyBorder="1" applyAlignment="1">
      <alignment horizontal="right"/>
    </xf>
    <xf numFmtId="0" fontId="23" fillId="14" borderId="102" xfId="11" applyFont="1" applyFill="1" applyBorder="1">
      <alignment horizontal="left" vertical="center" indent="5"/>
    </xf>
    <xf numFmtId="0" fontId="23" fillId="7" borderId="102" xfId="0" applyFont="1" applyFill="1" applyBorder="1" applyAlignment="1">
      <alignment horizontal="left" indent="4"/>
    </xf>
    <xf numFmtId="0" fontId="23" fillId="7" borderId="102" xfId="0" applyFont="1" applyFill="1" applyBorder="1" applyAlignment="1">
      <alignment horizontal="left" indent="6"/>
    </xf>
    <xf numFmtId="2" fontId="25" fillId="11" borderId="102" xfId="0" applyNumberFormat="1" applyFont="1" applyFill="1" applyBorder="1" applyAlignment="1">
      <alignment horizontal="right"/>
    </xf>
    <xf numFmtId="0" fontId="23" fillId="14" borderId="102" xfId="11" applyFont="1" applyFill="1" applyBorder="1" applyAlignment="1">
      <alignment horizontal="left" vertical="center" indent="2"/>
    </xf>
    <xf numFmtId="0" fontId="29" fillId="14" borderId="102" xfId="9" applyFont="1" applyFill="1" applyBorder="1">
      <alignment horizontal="left" vertical="center"/>
    </xf>
    <xf numFmtId="0" fontId="29" fillId="14" borderId="102" xfId="11" applyFont="1" applyFill="1" applyBorder="1">
      <alignment horizontal="left" vertical="center" indent="5"/>
    </xf>
    <xf numFmtId="0" fontId="29" fillId="14" borderId="102" xfId="13" applyFont="1" applyFill="1" applyBorder="1" applyAlignment="1">
      <alignment horizontal="left" vertical="center" indent="2"/>
    </xf>
    <xf numFmtId="0" fontId="29" fillId="14" borderId="102" xfId="13" applyFont="1" applyFill="1" applyBorder="1" applyAlignment="1">
      <alignment horizontal="left" vertical="center" indent="5"/>
    </xf>
    <xf numFmtId="0" fontId="23" fillId="7" borderId="102" xfId="0" applyFont="1" applyFill="1" applyBorder="1" applyAlignment="1">
      <alignment horizontal="left" indent="8"/>
    </xf>
    <xf numFmtId="0" fontId="23" fillId="14" borderId="102" xfId="9" applyFill="1" applyBorder="1">
      <alignment horizontal="left" vertical="center"/>
    </xf>
    <xf numFmtId="0" fontId="23" fillId="14" borderId="102" xfId="13" applyFont="1" applyFill="1" applyBorder="1" applyAlignment="1">
      <alignment horizontal="left" vertical="center" indent="1"/>
    </xf>
    <xf numFmtId="0" fontId="23" fillId="14" borderId="102" xfId="11" applyFont="1" applyFill="1" applyBorder="1" applyAlignment="1">
      <alignment horizontal="left" vertical="center" indent="1"/>
    </xf>
    <xf numFmtId="0" fontId="23" fillId="14" borderId="102" xfId="13" applyFont="1" applyFill="1" applyBorder="1" applyAlignment="1">
      <alignment horizontal="left" vertical="center" indent="2"/>
    </xf>
    <xf numFmtId="0" fontId="23" fillId="14" borderId="102" xfId="13" applyFont="1" applyFill="1" applyBorder="1" applyAlignment="1">
      <alignment horizontal="left" vertical="center"/>
    </xf>
    <xf numFmtId="4" fontId="23" fillId="9" borderId="102" xfId="14" applyNumberFormat="1" applyFont="1" applyFill="1" applyBorder="1" applyAlignment="1">
      <alignment horizontal="center" vertical="center"/>
    </xf>
    <xf numFmtId="0" fontId="23" fillId="9" borderId="102" xfId="13" quotePrefix="1" applyFont="1" applyFill="1" applyBorder="1" applyAlignment="1">
      <alignment horizontal="center" vertical="center"/>
    </xf>
    <xf numFmtId="2" fontId="25" fillId="10" borderId="102" xfId="0" applyNumberFormat="1" applyFont="1" applyFill="1" applyBorder="1" applyAlignment="1">
      <alignment horizontal="right"/>
    </xf>
    <xf numFmtId="0" fontId="23" fillId="9" borderId="102" xfId="13" applyFont="1" applyFill="1" applyBorder="1" applyAlignment="1">
      <alignment vertical="center"/>
    </xf>
    <xf numFmtId="0" fontId="23" fillId="9" borderId="102" xfId="10" applyFont="1" applyFill="1" applyBorder="1">
      <alignment horizontal="left" vertical="center" indent="2"/>
    </xf>
    <xf numFmtId="0" fontId="23" fillId="9" borderId="102" xfId="10" applyFont="1" applyFill="1" applyBorder="1" applyAlignment="1">
      <alignment horizontal="left" vertical="center"/>
    </xf>
    <xf numFmtId="0" fontId="23" fillId="9" borderId="102" xfId="9" applyFill="1" applyBorder="1" applyProtection="1">
      <alignment horizontal="left" vertical="center"/>
    </xf>
    <xf numFmtId="0" fontId="23" fillId="9" borderId="102" xfId="13" applyFont="1" applyFill="1" applyBorder="1" applyAlignment="1">
      <alignment horizontal="center" vertical="center" textRotation="90"/>
    </xf>
    <xf numFmtId="0" fontId="23" fillId="9" borderId="102" xfId="13" quotePrefix="1" applyFont="1" applyFill="1" applyBorder="1" applyAlignment="1">
      <alignment horizontal="center" vertical="center" textRotation="90"/>
    </xf>
    <xf numFmtId="4" fontId="23" fillId="9" borderId="102" xfId="14" applyNumberFormat="1" applyFont="1" applyFill="1" applyBorder="1" applyAlignment="1">
      <alignment horizontal="center" vertical="center" textRotation="90"/>
    </xf>
    <xf numFmtId="0" fontId="25" fillId="9" borderId="102" xfId="10" applyFont="1" applyFill="1" applyBorder="1" applyAlignment="1">
      <alignment horizontal="left" vertical="center"/>
    </xf>
    <xf numFmtId="0" fontId="25" fillId="9" borderId="102" xfId="11" applyFont="1" applyFill="1" applyBorder="1" applyAlignment="1">
      <alignment horizontal="left" vertical="center"/>
    </xf>
    <xf numFmtId="0" fontId="23" fillId="9" borderId="102" xfId="13" applyFont="1" applyFill="1" applyBorder="1" applyAlignment="1">
      <alignment horizontal="left" vertical="center" wrapText="1"/>
    </xf>
    <xf numFmtId="0" fontId="25" fillId="10" borderId="102" xfId="0" applyFont="1" applyFill="1" applyBorder="1" applyAlignment="1">
      <alignment horizontal="left" indent="2"/>
    </xf>
    <xf numFmtId="0" fontId="25" fillId="9" borderId="102" xfId="13" applyFill="1" applyBorder="1" applyAlignment="1">
      <alignment horizontal="left" vertical="center" wrapText="1"/>
    </xf>
    <xf numFmtId="0" fontId="25" fillId="9" borderId="102" xfId="13" applyFill="1" applyBorder="1" applyAlignment="1">
      <alignment vertical="center" wrapText="1"/>
    </xf>
    <xf numFmtId="0" fontId="25" fillId="9" borderId="102" xfId="9" applyFont="1" applyFill="1" applyBorder="1" applyProtection="1">
      <alignment horizontal="left" vertical="center"/>
    </xf>
    <xf numFmtId="0" fontId="25" fillId="9" borderId="102" xfId="9" applyFont="1" applyFill="1" applyBorder="1" applyAlignment="1" applyProtection="1">
      <alignment horizontal="left" vertical="center" wrapText="1"/>
    </xf>
    <xf numFmtId="0" fontId="25" fillId="9" borderId="102" xfId="13" applyFill="1" applyBorder="1" applyAlignment="1">
      <alignment vertical="center"/>
    </xf>
    <xf numFmtId="0" fontId="23" fillId="9" borderId="102" xfId="13" applyFont="1" applyFill="1" applyBorder="1" applyAlignment="1">
      <alignment horizontal="center" vertical="center"/>
    </xf>
    <xf numFmtId="0" fontId="25" fillId="9" borderId="102" xfId="10" applyFont="1" applyFill="1" applyBorder="1">
      <alignment horizontal="left" vertical="center" indent="2"/>
    </xf>
    <xf numFmtId="0" fontId="30" fillId="9" borderId="102" xfId="10" applyFont="1" applyFill="1" applyBorder="1" applyAlignment="1">
      <alignment horizontal="left" vertical="center" indent="4"/>
    </xf>
    <xf numFmtId="0" fontId="25" fillId="9" borderId="102" xfId="11" applyFont="1" applyFill="1" applyBorder="1">
      <alignment horizontal="left" vertical="center" indent="5"/>
    </xf>
    <xf numFmtId="0" fontId="25" fillId="10" borderId="102" xfId="0" applyFont="1" applyFill="1" applyBorder="1" applyAlignment="1">
      <alignment horizontal="left" indent="8"/>
    </xf>
    <xf numFmtId="0" fontId="25" fillId="10" borderId="102" xfId="0" applyFont="1" applyFill="1" applyBorder="1" applyAlignment="1">
      <alignment horizontal="left" indent="4"/>
    </xf>
    <xf numFmtId="0" fontId="25" fillId="9" borderId="102" xfId="10" applyFont="1" applyFill="1" applyBorder="1" applyAlignment="1">
      <alignment horizontal="left" vertical="center" indent="4"/>
    </xf>
    <xf numFmtId="0" fontId="25" fillId="10" borderId="102" xfId="0" applyFont="1" applyFill="1" applyBorder="1" applyAlignment="1">
      <alignment horizontal="left" indent="6"/>
    </xf>
    <xf numFmtId="2" fontId="23" fillId="9" borderId="102" xfId="13" applyNumberFormat="1" applyFont="1" applyFill="1" applyBorder="1" applyAlignment="1">
      <alignment horizontal="left" vertical="center"/>
    </xf>
    <xf numFmtId="0" fontId="25" fillId="9" borderId="102" xfId="15" applyFont="1" applyFill="1" applyBorder="1" applyAlignment="1">
      <alignment horizontal="left" vertical="top" wrapText="1"/>
    </xf>
    <xf numFmtId="0" fontId="23" fillId="9" borderId="102" xfId="15" applyFont="1" applyFill="1" applyBorder="1" applyAlignment="1">
      <alignment horizontal="left" vertical="top" wrapText="1"/>
    </xf>
    <xf numFmtId="0" fontId="23" fillId="9" borderId="102" xfId="16" applyFont="1" applyBorder="1" applyAlignment="1">
      <alignment horizontal="left" vertical="center"/>
    </xf>
    <xf numFmtId="4" fontId="23" fillId="9" borderId="102" xfId="13" quotePrefix="1" applyNumberFormat="1" applyFont="1" applyFill="1" applyBorder="1" applyAlignment="1">
      <alignment horizontal="center" vertical="center"/>
    </xf>
    <xf numFmtId="4" fontId="23" fillId="9" borderId="102" xfId="13" applyNumberFormat="1" applyFont="1" applyFill="1" applyBorder="1" applyAlignment="1">
      <alignment horizontal="center" vertical="center"/>
    </xf>
    <xf numFmtId="4" fontId="23" fillId="9" borderId="102" xfId="13" applyNumberFormat="1" applyFont="1" applyFill="1" applyBorder="1" applyAlignment="1">
      <alignment vertical="center"/>
    </xf>
    <xf numFmtId="0" fontId="25" fillId="9" borderId="102" xfId="10" applyFont="1" applyFill="1" applyBorder="1" applyAlignment="1">
      <alignment horizontal="left" vertical="center" wrapText="1"/>
    </xf>
    <xf numFmtId="4" fontId="25" fillId="9" borderId="102" xfId="13" applyNumberFormat="1" applyFill="1" applyBorder="1" applyAlignment="1">
      <alignment horizontal="left" vertical="center"/>
    </xf>
    <xf numFmtId="4" fontId="25" fillId="9" borderId="102" xfId="13" applyNumberFormat="1" applyFill="1" applyBorder="1" applyAlignment="1">
      <alignment horizontal="left" vertical="center" wrapText="1"/>
    </xf>
    <xf numFmtId="41" fontId="0" fillId="102" borderId="0" xfId="3477" applyFont="1" applyFill="1" applyBorder="1" applyAlignment="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4"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118" fillId="0" borderId="0" xfId="0" applyFont="1"/>
  </cellXfs>
  <cellStyles count="3478">
    <cellStyle name="???????????" xfId="60" xr:uid="{49C760BE-7782-40F6-8507-E2E49C551364}"/>
    <cellStyle name="20 % - Akzent1" xfId="2650" hidden="1" xr:uid="{C2C3AA9E-D2F2-4C56-B0AD-D29EA38DB2F1}"/>
    <cellStyle name="20 % - Akzent1" xfId="1161" hidden="1" xr:uid="{D1244C3A-2F7F-4A46-A142-E3220D70613E}"/>
    <cellStyle name="20 % - Akzent1" xfId="1875" hidden="1" xr:uid="{95AF5E3C-FA51-4889-A64E-4AF378AEE09D}"/>
    <cellStyle name="20 % - Akzent1" xfId="2628" hidden="1" xr:uid="{63126893-4355-4846-B10F-2698D7626BBF}"/>
    <cellStyle name="20 % - Akzent1" xfId="1050" hidden="1" xr:uid="{DD6D1A01-1ED6-4036-895F-D7CFD8755997}"/>
    <cellStyle name="20 % - Akzent1" xfId="1057" hidden="1" xr:uid="{5E2970C4-8226-457A-A801-A81307EABD5F}"/>
    <cellStyle name="20 % - Akzent1" xfId="3420" hidden="1" xr:uid="{D7128D0D-EBBD-4879-8D6D-59CD763F911D}"/>
    <cellStyle name="20 % - Akzent1" xfId="2730" hidden="1" xr:uid="{8B0A10AF-40DC-4D99-943C-76C5D06A5601}"/>
    <cellStyle name="20 % - Akzent1" xfId="1081" hidden="1" xr:uid="{C6CEFE6F-94A6-4BB3-B581-793DB0017C31}"/>
    <cellStyle name="20 % - Akzent1" xfId="952" hidden="1" xr:uid="{1085FA45-A575-4A73-A717-FBA3B0990C1A}"/>
    <cellStyle name="20 % - Akzent1" xfId="2621" hidden="1" xr:uid="{B2E5EEE7-2FE7-4993-AFFB-C30614FD6DDB}"/>
    <cellStyle name="20 % - Akzent1" xfId="1013" hidden="1" xr:uid="{9E800C82-94E4-424A-B02B-E06F58AFD190}"/>
    <cellStyle name="20 % - Akzent1" xfId="2585" hidden="1" xr:uid="{90953DD1-7477-401F-8842-EC01D6848972}"/>
    <cellStyle name="20 % - Akzent1" xfId="2335" hidden="1" xr:uid="{CECA514A-932E-4474-9664-0DBFC2EE1CA1}"/>
    <cellStyle name="20 % - Akzent1" xfId="81" hidden="1" xr:uid="{11444B53-39AC-4CCF-A066-DDEF15E5EAD8}"/>
    <cellStyle name="20 % - Akzent1" xfId="2531" hidden="1" xr:uid="{F5A58B6C-EEBE-48B7-B17D-97EF888B3994}"/>
    <cellStyle name="20 % - Akzent1 2" xfId="409" xr:uid="{084AB3BE-D282-4CBA-9A1C-652FE3D50F03}"/>
    <cellStyle name="20 % - Akzent1 3" xfId="278" xr:uid="{23A3721B-C552-4683-92C7-15074AFDD868}"/>
    <cellStyle name="20 % - Akzent2" xfId="1727" hidden="1" xr:uid="{3C8B01D5-5F8B-4EB1-8BAC-FA76DF3B2A63}"/>
    <cellStyle name="20 % - Akzent2" xfId="2690" hidden="1" xr:uid="{29F96817-B122-4339-8C35-B52A531CC2BB}"/>
    <cellStyle name="20 % - Akzent2" xfId="2338" hidden="1" xr:uid="{E24D80C2-2878-4DA3-9CA5-E35CEA75F4D7}"/>
    <cellStyle name="20 % - Akzent2" xfId="3265" hidden="1" xr:uid="{848600CB-A882-46DD-8DCA-555E26BD4A98}"/>
    <cellStyle name="20 % - Akzent2" xfId="1753" hidden="1" xr:uid="{935A1782-4FE8-4D7A-94E4-94B6A98068AE}"/>
    <cellStyle name="20 % - Akzent2" xfId="85" hidden="1" xr:uid="{D2046FB2-E15A-43E9-A7A6-015F00CC635B}"/>
    <cellStyle name="20 % - Akzent2" xfId="3287" hidden="1" xr:uid="{8BAB5E89-279D-486A-9E51-2B6E375513D0}"/>
    <cellStyle name="20 % - Akzent2" xfId="77" hidden="1" xr:uid="{1D986A91-9AF1-4437-8B67-2B92B60932A0}"/>
    <cellStyle name="20 % - Akzent2" xfId="1121" hidden="1" xr:uid="{016CFFF2-1122-4F64-BA24-D2B986E283E5}"/>
    <cellStyle name="20 % - Akzent2" xfId="2703" hidden="1" xr:uid="{7145B5FD-AE8C-4CF3-B728-0811EE2DED74}"/>
    <cellStyle name="20 % - Akzent2" xfId="955" hidden="1" xr:uid="{95050CCF-6BBD-4208-A48A-4070C8276B7C}"/>
    <cellStyle name="20 % - Akzent2" xfId="2534" hidden="1" xr:uid="{448D7BC3-9991-48AB-A400-C246FF901B60}"/>
    <cellStyle name="20 % - Akzent2" xfId="3311" hidden="1" xr:uid="{024B574F-B158-40A9-87C7-AA1710EE09AE}"/>
    <cellStyle name="20 % - Akzent2" xfId="1704" hidden="1" xr:uid="{D05C7318-B4DC-42CE-A058-89723B3541CF}"/>
    <cellStyle name="20 % - Akzent2" xfId="1134" hidden="1" xr:uid="{ED1892C3-8000-4722-BDFF-8F59237C951A}"/>
    <cellStyle name="20 % - Akzent2" xfId="2331" hidden="1" xr:uid="{22F03FC2-A5A3-453A-B569-B3ACCDC42A87}"/>
    <cellStyle name="20 % - Akzent2 2" xfId="410" xr:uid="{9BD6AC3E-CC93-4044-883D-C4D0A22DEEAE}"/>
    <cellStyle name="20 % - Akzent2 3" xfId="279" xr:uid="{41716028-959E-458E-BB96-E5D276FF39BE}"/>
    <cellStyle name="20 % - Akzent3" xfId="2342" hidden="1" xr:uid="{BE882E5C-0D83-4BFF-8546-4ED002201E5C}"/>
    <cellStyle name="20 % - Akzent3" xfId="958" hidden="1" xr:uid="{0EECB6BB-4973-4BA1-9B92-C2AA3BFDC83D}"/>
    <cellStyle name="20 % - Akzent3" xfId="1453" hidden="1" xr:uid="{52522972-2E3B-462E-A5EE-D066F323A796}"/>
    <cellStyle name="20 % - Akzent3" xfId="2537" hidden="1" xr:uid="{ADCC143B-0A6A-4386-8EE4-35766AF89830}"/>
    <cellStyle name="20 % - Akzent3" xfId="1156" hidden="1" xr:uid="{BD18AD06-BD4A-4222-B817-7516D295E184}"/>
    <cellStyle name="20 % - Akzent3" xfId="3461" hidden="1" xr:uid="{5DF121DA-617D-483D-89F5-7602925107F8}"/>
    <cellStyle name="20 % - Akzent3" xfId="89" hidden="1" xr:uid="{55C434CC-37CB-453E-96DB-69399AF265CA}"/>
    <cellStyle name="20 % - Akzent3" xfId="3404" hidden="1" xr:uid="{F5E9259B-B1A5-4E8D-98D1-2229EF4F736F}"/>
    <cellStyle name="20 % - Akzent3" xfId="1679" hidden="1" xr:uid="{90D86D2F-6ECA-4499-A35D-EC20D4BCBB17}"/>
    <cellStyle name="20 % - Akzent3" xfId="1858" hidden="1" xr:uid="{A2CFECBF-7087-4762-88D0-9B2856B40E76}"/>
    <cellStyle name="20 % - Akzent3" xfId="2817" hidden="1" xr:uid="{59D41D1E-88B0-47C8-9532-DF1815E20EFF}"/>
    <cellStyle name="20 % - Akzent3" xfId="1251" hidden="1" xr:uid="{5171EB0D-33B4-4BC3-99BE-E48972D1FB53}"/>
    <cellStyle name="20 % - Akzent3" xfId="2725" hidden="1" xr:uid="{12F28C6F-9D21-4C2A-AF01-F5A7BF196FC3}"/>
    <cellStyle name="20 % - Akzent3" xfId="3242" hidden="1" xr:uid="{749E36E2-BED4-4C80-9705-45DD6AC1E8B5}"/>
    <cellStyle name="20 % - Akzent3" xfId="3018" hidden="1" xr:uid="{B4163F9F-6707-4BAF-89C2-32C36AB63AEC}"/>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2298" hidden="1" xr:uid="{F9D2BA47-19C5-40CA-8096-B142681AA92D}"/>
    <cellStyle name="20 % - Akzent4" xfId="2346" hidden="1" xr:uid="{1E465358-CBC1-46F7-8098-FF37DD6141AA}"/>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1752" hidden="1" xr:uid="{589751EA-9B3C-461F-BF96-5436C3859AB6}"/>
    <cellStyle name="20 % - Akzent5" xfId="1259" hidden="1" xr:uid="{6AB0F5C9-3CA5-49E7-B859-351ACCDDE444}"/>
    <cellStyle name="20 % - Akzent5" xfId="966" hidden="1" xr:uid="{392891C2-A93C-4B27-A425-D0540D8153A8}"/>
    <cellStyle name="20 % - Akzent5" xfId="1671" hidden="1" xr:uid="{578B080F-547E-4FBA-ACCB-ED6046209C56}"/>
    <cellStyle name="20 % - Akzent5" xfId="1146" hidden="1" xr:uid="{EBFB2AA2-F12E-40E1-8414-B8D64E46578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3310" hidden="1" xr:uid="{87D3F2FD-988D-42D9-8D74-9A12405C24AD}"/>
    <cellStyle name="20 % - Akzent5" xfId="3235" hidden="1" xr:uid="{7B25D66C-D6F7-4E69-8417-6F04C2713278}"/>
    <cellStyle name="20 % - Akzent5" xfId="3457" hidden="1" xr:uid="{7B3F1755-27AA-4AA3-A3EB-CA0739F11156}"/>
    <cellStyle name="20 % - Akzent5" xfId="2715" hidden="1" xr:uid="{1C538287-5562-4AA6-AD2F-42754F265C3B}"/>
    <cellStyle name="20 % - Akzent5" xfId="2775" hidden="1" xr:uid="{B4BD3F5B-A71E-4C45-BC44-389DCF973A0E}"/>
    <cellStyle name="20 % - Akzent5 2" xfId="413" xr:uid="{4C695907-88D1-4DC0-9B1C-6B69443B8464}"/>
    <cellStyle name="20 % - Akzent5 3" xfId="282" xr:uid="{E3C4F8DA-D8AB-4701-A2AD-4A690AABFD1E}"/>
    <cellStyle name="20 % - Akzent6" xfId="3390" hidden="1" xr:uid="{AE508293-1A88-47E2-BDEA-C1F57EACC642}"/>
    <cellStyle name="20 % - Akzent6" xfId="969" hidden="1" xr:uid="{2E5E2979-1B88-44E8-A3F0-522D45A80B94}"/>
    <cellStyle name="20 % - Akzent6" xfId="1829" hidden="1" xr:uid="{BE44EF47-E745-4210-91FB-BD42160CA72B}"/>
    <cellStyle name="20 % - Akzent6" xfId="2301" hidden="1" xr:uid="{9BC4006E-7444-4951-A7FC-540C13A6E681}"/>
    <cellStyle name="20 % - Akzent6" xfId="1122" hidden="1" xr:uid="{6145A02F-3F3A-4890-B40B-B084E90669F6}"/>
    <cellStyle name="20 % - Akzent6" xfId="101" hidden="1" xr:uid="{2FB27F06-4D8A-4E41-8FA2-FDA54F5F3657}"/>
    <cellStyle name="20 % - Akzent6" xfId="2697" hidden="1" xr:uid="{A1DB0A78-8A37-4DE6-9CAB-727F9C172883}"/>
    <cellStyle name="20 % - Akzent6" xfId="2548" hidden="1" xr:uid="{48B09CBC-C724-48CA-B080-E01B4D5378E5}"/>
    <cellStyle name="20 % - Akzent6" xfId="3379" hidden="1" xr:uid="{CBE6FF10-3B7E-41AD-9EAF-39B50301E986}"/>
    <cellStyle name="20 % - Akzent6" xfId="1128" hidden="1" xr:uid="{4E685A6F-6CD6-40C8-A04B-129F5B2147C5}"/>
    <cellStyle name="20 % - Akzent6" xfId="2815" hidden="1" xr:uid="{A697935C-D507-4DF1-AACF-781E2952D950}"/>
    <cellStyle name="20 % - Akzent6" xfId="1841" hidden="1" xr:uid="{58A886A4-A538-4BA5-9D0A-9C6F2CC3A1D2}"/>
    <cellStyle name="20 % - Akzent6" xfId="3472" hidden="1" xr:uid="{9F0D5C5D-A65A-4776-BC21-E1A9EED4DBB0}"/>
    <cellStyle name="20 % - Akzent6" xfId="1249" hidden="1" xr:uid="{2DE4434A-D183-46AA-97DF-C7B02C48CAC8}"/>
    <cellStyle name="20 % - Akzent6" xfId="2691" hidden="1" xr:uid="{C31894BD-4CAF-45E7-BE48-3143094202D2}"/>
    <cellStyle name="20 % - Akzent6" xfId="2354" hidden="1" xr:uid="{F4AA5ED9-D77A-46E5-AF7F-D5844DEBD9A4}"/>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36" hidden="1" xr:uid="{4009774F-2C05-47D9-9EC0-383E2F3631F8}"/>
    <cellStyle name="40 % - Akzent1" xfId="953" hidden="1" xr:uid="{39D5D24A-4500-438C-803A-BCF79B286C02}"/>
    <cellStyle name="40 % - Akzent1" xfId="22" hidden="1" xr:uid="{91875C2C-0011-4619-A6C9-F266002867FF}"/>
    <cellStyle name="40 % - Akzent1" xfId="2532" hidden="1" xr:uid="{AF344BEC-3F5C-4CCA-81F8-7330861E907E}"/>
    <cellStyle name="40 % - Akzent1" xfId="82" hidden="1" xr:uid="{38503667-8FF3-4D60-9218-C3E85C270BF2}"/>
    <cellStyle name="40 % - Akzent1" xfId="1129" hidden="1" xr:uid="{FC76EC51-62F6-4ADB-835E-44EFF69A25C8}"/>
    <cellStyle name="40 % - Akzent1" xfId="2310" hidden="1" xr:uid="{6E3B0E3A-4A56-404A-9971-70CDD87D001B}"/>
    <cellStyle name="40 % - Akzent1" xfId="3460" hidden="1" xr:uid="{251305CE-BAB6-48C6-984B-74B000F01D9A}"/>
    <cellStyle name="40 % - Akzent1" xfId="1869" hidden="1" xr:uid="{0220B088-994A-4AC6-9B22-1565AD9E3BA4}"/>
    <cellStyle name="40 % - Akzent1" xfId="1219" hidden="1" xr:uid="{4D0E95D9-C2C7-4BE8-BBD1-28BF63BF0E63}"/>
    <cellStyle name="40 % - Akzent1" xfId="1764" hidden="1" xr:uid="{E4AA89B6-0D72-4DE6-A8D1-0A1324594A28}"/>
    <cellStyle name="40 % - Akzent1" xfId="3322" hidden="1" xr:uid="{705BC3E4-E97E-43E7-9F12-A03A598EEA07}"/>
    <cellStyle name="40 % - Akzent1" xfId="2787" hidden="1" xr:uid="{693842AF-FFFC-42E7-BDAD-7A01D12EBBD6}"/>
    <cellStyle name="40 % - Akzent1" xfId="3414" hidden="1" xr:uid="{E65F7DCE-E338-4438-A5EC-AA2719A1DBBB}"/>
    <cellStyle name="40 % - Akzent1" xfId="2698" hidden="1" xr:uid="{65A63435-57E0-4F4E-8D55-F25DD582EBA4}"/>
    <cellStyle name="40 % - Akzent1" xfId="1918" hidden="1" xr:uid="{05EBCBA8-DD49-46C1-9B65-79CDBCABE292}"/>
    <cellStyle name="40 % - Akzent1 2" xfId="415" xr:uid="{E95433A2-D8F5-4FE9-B0F0-4009D382BB70}"/>
    <cellStyle name="40 % - Akzent1 3" xfId="284" xr:uid="{052B8E94-818D-48B6-B45B-E4DAE741D003}"/>
    <cellStyle name="40 % - Akzent2" xfId="1131" hidden="1" xr:uid="{351F23D5-E730-4FA1-BB58-954771F5FFEB}"/>
    <cellStyle name="40 % - Akzent2" xfId="2304" hidden="1" xr:uid="{590FE62F-3DC3-47FD-A684-BD0B0C6F6B27}"/>
    <cellStyle name="40 % - Akzent2" xfId="3306" hidden="1" xr:uid="{8F5A96AA-03AC-4A84-B86A-E6E5A92350A0}"/>
    <cellStyle name="40 % - Akzent2" xfId="86" hidden="1" xr:uid="{53CFFBF0-FB54-4C6C-8B42-B1C85BFE7A5C}"/>
    <cellStyle name="40 % - Akzent2" xfId="1159" hidden="1" xr:uid="{89C7F926-8CFE-453B-83C0-F67C4D287EF8}"/>
    <cellStyle name="40 % - Akzent2" xfId="2700" hidden="1" xr:uid="{7215B800-42F9-4DAC-9A84-698774CE012D}"/>
    <cellStyle name="40 % - Akzent2" xfId="956" hidden="1" xr:uid="{E6158682-5755-43B6-9F9F-C1A5340E7424}"/>
    <cellStyle name="40 % - Akzent2" xfId="2728" hidden="1" xr:uid="{6A2BCA60-3146-45AD-BA74-487877CF3B69}"/>
    <cellStyle name="40 % - Akzent2" xfId="2818" hidden="1" xr:uid="{6997B89F-11FC-417B-BD33-9A9A7F476450}"/>
    <cellStyle name="40 % - Akzent2" xfId="1747" hidden="1" xr:uid="{F4107C9A-906C-48D4-AFD8-9B1F54D3EA68}"/>
    <cellStyle name="40 % - Akzent2" xfId="3475" hidden="1" xr:uid="{405AFFA3-1BE9-42C0-9E68-F9DEAB4FCD08}"/>
    <cellStyle name="40 % - Akzent2" xfId="1252" hidden="1" xr:uid="{26E4DF64-3DED-4D10-8949-114A945360D7}"/>
    <cellStyle name="40 % - Akzent2" xfId="2535" hidden="1" xr:uid="{539B80CA-5E78-4D84-AE3A-F6B8286737AC}"/>
    <cellStyle name="40 % - Akzent2" xfId="1860" hidden="1" xr:uid="{4D8C5362-5C86-46C9-A48C-6F548226ABE3}"/>
    <cellStyle name="40 % - Akzent2" xfId="2339" hidden="1" xr:uid="{EEA613AF-24F7-4966-A71C-5D456BD3F0C8}"/>
    <cellStyle name="40 % - Akzent2" xfId="3406" hidden="1" xr:uid="{0E701895-6242-4EB2-ABF8-CB5CB7891A34}"/>
    <cellStyle name="40 % - Akzent2 2" xfId="416" xr:uid="{9492197F-3E9B-4BAD-B44F-B629C4B980AF}"/>
    <cellStyle name="40 % - Akzent2 3" xfId="285" xr:uid="{7C18A41F-DBCB-4C74-A3BB-BD25789AA14B}"/>
    <cellStyle name="40 % - Akzent3" xfId="90" hidden="1" xr:uid="{AC6A67E2-C4B0-4D20-A570-C324B9BEB9BF}"/>
    <cellStyle name="40 % - Akzent3" xfId="3275" hidden="1" xr:uid="{0E9CDD05-F0C0-4B5B-8509-6BBAE940F7A9}"/>
    <cellStyle name="40 % - Akzent3" xfId="3459" hidden="1" xr:uid="{A48B7114-96A7-47D0-966E-2B81D25D06CF}"/>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3473" hidden="1" xr:uid="{F64E1C71-A540-4ED0-8D72-9638F8E70371}"/>
    <cellStyle name="40 % - Akzent3 2" xfId="417" xr:uid="{1B448503-2A17-4AA2-89EE-41EE6419446D}"/>
    <cellStyle name="40 % - Akzent3 3" xfId="286" xr:uid="{735C9F4B-9C5E-4096-B5A8-AB645529C9B9}"/>
    <cellStyle name="40 % - Akzent4" xfId="3471" hidden="1" xr:uid="{9324DA2F-457A-4C4D-9219-E8AB6B82F323}"/>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94" hidden="1" xr:uid="{B6641DEA-45D1-47A9-B4FB-4A7DF508209F}"/>
    <cellStyle name="40 % - Akzent4" xfId="2347" hidden="1" xr:uid="{3CFABBC4-1248-4BFD-9825-186BAF763296}"/>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2" xfId="418" xr:uid="{11292B87-E189-43FE-9363-B773AD511ABB}"/>
    <cellStyle name="40 % - Akzent4 3" xfId="287" xr:uid="{8DD8EB26-54AD-4178-8D99-992ED6307376}"/>
    <cellStyle name="40 % - Akzent5" xfId="967" hidden="1" xr:uid="{DA1A705C-E876-4CD4-99E8-7E8903559F4E}"/>
    <cellStyle name="40 % - Akzent5" xfId="98" hidden="1" xr:uid="{54FBFEBB-0E49-47F9-BB4B-5F52ED6D8CB2}"/>
    <cellStyle name="40 % - Akzent5" xfId="1777" hidden="1" xr:uid="{4999A878-E3EA-4F64-BD61-2C1F28A848C0}"/>
    <cellStyle name="40 % - Akzent5" xfId="1260" hidden="1" xr:uid="{95984BEE-0655-4DA6-BFFF-EA42B4C1753E}"/>
    <cellStyle name="40 % - Akzent5" xfId="1878" hidden="1" xr:uid="{23BA2B41-686D-4CB2-BA14-BAC372754B8E}"/>
    <cellStyle name="40 % - Akzent5" xfId="986" hidden="1" xr:uid="{DCCB8BF3-35DE-4B94-8381-099656FA5101}"/>
    <cellStyle name="40 % - Akzent5" xfId="2297" hidden="1" xr:uid="{C2784FA9-C448-4469-9A40-21075259B837}"/>
    <cellStyle name="40 % - Akzent5" xfId="80" hidden="1" xr:uid="{6C080CEA-C922-4357-9882-3430BB9F6CED}"/>
    <cellStyle name="40 % - Akzent5" xfId="2546" hidden="1" xr:uid="{01F78116-5EAC-49CB-B429-093450C74670}"/>
    <cellStyle name="40 % - Akzent5" xfId="2351" hidden="1" xr:uid="{C59EAA9B-1381-4563-B2CD-8583BC61402D}"/>
    <cellStyle name="40 % - Akzent5" xfId="3333" hidden="1" xr:uid="{C5760EC7-F947-46AC-8766-8B48380F2D31}"/>
    <cellStyle name="40 % - Akzent5" xfId="2825" hidden="1" xr:uid="{DC2B97CF-DAA1-4E61-80B3-EB59736196A3}"/>
    <cellStyle name="40 % - Akzent5" xfId="3422" hidden="1" xr:uid="{D6886ED3-DF7D-4EFB-9C7D-B8E4979FBEDD}"/>
    <cellStyle name="40 % - Akzent5" xfId="2561" hidden="1" xr:uid="{FE48604D-8E3A-4947-A884-92A6660FFC51}"/>
    <cellStyle name="40 % - Akzent5" xfId="3468" hidden="1" xr:uid="{3D7F282B-351E-474C-993A-AFC008AA2378}"/>
    <cellStyle name="40 % - Akzent5" xfId="2334" hidden="1" xr:uid="{DB6964A6-7D3C-4BC7-A0A0-C96963B48487}"/>
    <cellStyle name="40 % - Akzent5 2" xfId="419" xr:uid="{C2303C07-8BC8-49EE-98E3-B48C68298352}"/>
    <cellStyle name="40 % - Akzent5 3" xfId="288" xr:uid="{346AE853-51EE-4702-A2DF-BED3775E5180}"/>
    <cellStyle name="40 % - Akzent6" xfId="102" hidden="1" xr:uid="{D09A391F-5083-4A9F-83C6-41DBBFFB0D65}"/>
    <cellStyle name="40 % - Akzent6" xfId="3281" hidden="1" xr:uid="{E50F92E9-6189-401C-AEA0-C39C23E713A0}"/>
    <cellStyle name="40 % - Akzent6" xfId="1707" hidden="1" xr:uid="{0886A633-BFE0-4079-9F5A-75BCA0F21CD4}"/>
    <cellStyle name="40 % - Akzent6" xfId="2819" hidden="1" xr:uid="{70345D12-315D-45A7-A08E-B50FC2D72BE4}"/>
    <cellStyle name="40 % - Akzent6" xfId="3387" hidden="1" xr:uid="{FD9FD822-7344-458D-826B-8E7F953E0822}"/>
    <cellStyle name="40 % - Akzent6" xfId="3268" hidden="1" xr:uid="{0CF0ADA8-79A6-47C4-B9B0-0C4B55CE8B9D}"/>
    <cellStyle name="40 % - Akzent6" xfId="1837" hidden="1" xr:uid="{73F2D407-0254-495E-B132-55A664112A62}"/>
    <cellStyle name="40 % - Akzent6" xfId="1822" hidden="1" xr:uid="{55BCE064-5763-40C4-9060-77E18E5A8EA3}"/>
    <cellStyle name="40 % - Akzent6" xfId="1721" hidden="1" xr:uid="{F35CF87F-8521-4E64-B061-39A063CBD8AD}"/>
    <cellStyle name="40 % - Akzent6" xfId="2549" hidden="1" xr:uid="{6DF62FFB-B96F-4092-BDB4-69D55087E172}"/>
    <cellStyle name="40 % - Akzent6" xfId="2355" hidden="1" xr:uid="{7B325102-FBF5-401E-A2FB-F9F9A83C9390}"/>
    <cellStyle name="40 % - Akzent6" xfId="3372" hidden="1" xr:uid="{CE69E3B0-A5F7-4171-AB33-FCEA8DADF668}"/>
    <cellStyle name="40 % - Akzent6" xfId="2293" hidden="1" xr:uid="{2C3F66FF-666D-400E-80B8-44FB8B96F9EF}"/>
    <cellStyle name="40 % - Akzent6" xfId="970" hidden="1" xr:uid="{19A02FFF-38CA-4A6E-983A-7808C9954DC3}"/>
    <cellStyle name="40 % - Akzent6" xfId="1253" hidden="1" xr:uid="{E28575F9-96FE-486E-85E8-8B94C162BD46}"/>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1220" hidden="1" xr:uid="{9AE3818F-BB5D-467C-8872-AC1F450E5132}"/>
    <cellStyle name="60 % - Akzent1" xfId="954" hidden="1" xr:uid="{A19F86BB-97CF-4777-BAE0-84BE8FADDB8A}"/>
    <cellStyle name="60 % - Akzent1" xfId="1742" hidden="1" xr:uid="{4E1F6139-6E3E-4E68-9737-ECEA1BAE34B8}"/>
    <cellStyle name="60 % - Akzent1" xfId="1255" hidden="1" xr:uid="{CC11B3AB-D2BA-46D0-BA6B-5E48312DE8D8}"/>
    <cellStyle name="60 % - Akzent1" xfId="83" hidden="1" xr:uid="{99BF9882-5D81-4D75-B0C7-573FF7CEC7C2}"/>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3339" hidden="1" xr:uid="{8036BD06-1C83-4A23-A56C-B151DB24B156}"/>
    <cellStyle name="60 % - Akzent1" xfId="3301" hidden="1" xr:uid="{56497A59-0D28-481E-A227-43622E30714F}"/>
    <cellStyle name="60 % - Akzent1" xfId="3455" hidden="1" xr:uid="{9F17F66B-6550-4947-9058-3737621AA6F6}"/>
    <cellStyle name="60 % - Akzent1" xfId="3245" hidden="1" xr:uid="{56AE28A5-980B-4FB9-BD98-E42A146427A3}"/>
    <cellStyle name="60 % - Akzent1" xfId="2821" hidden="1" xr:uid="{4E681542-7BFF-45DF-91D1-4B77AA36EFD1}"/>
    <cellStyle name="60 % - Akzent1 2" xfId="421" xr:uid="{B1E2BB89-9E77-4C5F-B685-1FEB766A0B1C}"/>
    <cellStyle name="60 % - Akzent1 3" xfId="290" xr:uid="{E0191329-CC10-412A-8D8B-C3FAC1D86D5C}"/>
    <cellStyle name="60 % - Akzent2" xfId="2340" hidden="1" xr:uid="{ED9E6D1A-6DB8-4B8B-8EFC-D5934356F919}"/>
    <cellStyle name="60 % - Akzent2" xfId="957" hidden="1" xr:uid="{322A93B3-E264-4369-A755-20B5F4C5649A}"/>
    <cellStyle name="60 % - Akzent2" xfId="1164" hidden="1" xr:uid="{3BA3AA2E-9C5C-4418-8E80-3728DCE771C4}"/>
    <cellStyle name="60 % - Akzent2" xfId="1726" hidden="1" xr:uid="{B533942E-3D34-469D-83DE-79558684CE53}"/>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2536" hidden="1" xr:uid="{F25DF12F-B08E-413D-85FD-FE58B108D2F4}"/>
    <cellStyle name="60 % - Akzent2" xfId="87" hidden="1" xr:uid="{65260D81-764B-452A-8F14-44C6F0CDED50}"/>
    <cellStyle name="60 % - Akzent2" xfId="3309" hidden="1" xr:uid="{EB10DE67-AFF3-4C72-9664-D3B55763FD45}"/>
    <cellStyle name="60 % - Akzent2" xfId="3286" hidden="1" xr:uid="{58E0BEE3-4BF2-4445-B7B1-79BE1136E203}"/>
    <cellStyle name="60 % - Akzent2" xfId="2733" hidden="1" xr:uid="{18062363-2480-431A-8B9E-6415160E2CB8}"/>
    <cellStyle name="60 % - Akzent2" xfId="2803" hidden="1" xr:uid="{17A0A9C6-BFC2-4775-9AF9-BBBD09C0EFFB}"/>
    <cellStyle name="60 % - Akzent2" xfId="2651" hidden="1" xr:uid="{49666EB4-B4E2-46E4-A9D2-96EBF9A1C192}"/>
    <cellStyle name="60 % - Akzent2" xfId="1082" hidden="1" xr:uid="{4D271AE7-0FF9-436A-84FD-DFCC9A289D2F}"/>
    <cellStyle name="60 % - Akzent2 2" xfId="422" xr:uid="{336DBFD7-0490-44A3-90EA-1DE9BAAFF4E5}"/>
    <cellStyle name="60 % - Akzent2 3" xfId="291" xr:uid="{72642C2D-C1C4-4CD3-864C-CB199232784B}"/>
    <cellStyle name="60 % - Akzent3" xfId="960" hidden="1" xr:uid="{2C7EBF4C-133B-4B6D-AD50-D8577E45BE2A}"/>
    <cellStyle name="60 % - Akzent3" xfId="1263" hidden="1" xr:uid="{8FA9F623-2BF9-4E36-BE2B-8AF05ABB0E69}"/>
    <cellStyle name="60 % - Akzent3" xfId="91" hidden="1" xr:uid="{EEAE12FC-312C-4432-B3BB-6378C9A55145}"/>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3331" hidden="1" xr:uid="{81B6AE27-CC03-432B-8133-A1568F71DCA7}"/>
    <cellStyle name="60 % - Akzent3" xfId="3465" hidden="1" xr:uid="{991B3A80-B380-4861-8B00-032FA5D7E0B6}"/>
    <cellStyle name="60 % - Akzent3" xfId="2751" hidden="1" xr:uid="{BA426010-63F0-4BBE-A3E5-816F7F742870}"/>
    <cellStyle name="60 % - Akzent3 2" xfId="423" xr:uid="{CEE76E51-6C1E-4E12-98AD-A2409E3CD0F5}"/>
    <cellStyle name="60 % - Akzent3 3" xfId="292" xr:uid="{A2CDDF42-5279-41D5-B6B5-F0268B931F7F}"/>
    <cellStyle name="60 % - Akzent4" xfId="964" hidden="1" xr:uid="{F927016D-DD2E-4BE0-9D2C-D70CB60E2B70}"/>
    <cellStyle name="60 % - Akzent4" xfId="1261" hidden="1" xr:uid="{A880FD3F-9697-49D7-B139-465DBDFFB2BF}"/>
    <cellStyle name="60 % - Akzent4" xfId="95" hidden="1" xr:uid="{6AC4BBB0-6B35-4762-9619-2F83B8964A7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569" hidden="1" xr:uid="{BD78310E-FFAC-43D5-A57B-845383AD6BD2}"/>
    <cellStyle name="60 % - Akzent4" xfId="3463" hidden="1" xr:uid="{A02E4586-0765-40CE-8FD7-8001D3C3D33A}"/>
    <cellStyle name="60 % - Akzent4" xfId="3313" hidden="1" xr:uid="{82AB2307-8721-4B6A-97B4-232ABE8E34B0}"/>
    <cellStyle name="60 % - Akzent4 2" xfId="424" xr:uid="{2CBCC192-F1D2-4C99-BDA8-F616AC353EB6}"/>
    <cellStyle name="60 % - Akzent4 3" xfId="293" xr:uid="{0DEB1AC7-6D9F-4DC2-9E97-C7964A076BE9}"/>
    <cellStyle name="60 % - Akzent5" xfId="2661" hidden="1" xr:uid="{BE2ADB2E-6588-4E8C-95EE-F6EE567F3A2D}"/>
    <cellStyle name="60 % - Akzent5" xfId="2547" hidden="1" xr:uid="{AD406F6B-D86C-4747-8352-AC7B1D1B6F21}"/>
    <cellStyle name="60 % - Akzent5" xfId="2729" hidden="1" xr:uid="{5C74C3F3-2621-400F-A274-79D4B597E5E7}"/>
    <cellStyle name="60 % - Akzent5" xfId="1914" hidden="1" xr:uid="{693D5969-BF9C-4066-9CCC-BB2BF76BFB61}"/>
    <cellStyle name="60 % - Akzent5" xfId="2773" hidden="1" xr:uid="{5E618E6E-64E2-47F3-A4E3-4EAC8336DC9F}"/>
    <cellStyle name="60 % - Akzent5" xfId="3456" hidden="1" xr:uid="{ABFB7A41-77E3-4F1D-8634-3337652EC18D}"/>
    <cellStyle name="60 % - Akzent5" xfId="1863" hidden="1" xr:uid="{20F4AF6C-F8F4-4350-8A85-FB3241FD2080}"/>
    <cellStyle name="60 % - Akzent5" xfId="3476" hidden="1" xr:uid="{F439D760-47EB-417A-84B9-269664899CB7}"/>
    <cellStyle name="60 % - Akzent5" xfId="3408" hidden="1" xr:uid="{28664C8A-A84E-4714-9B0D-84DEFEE380E5}"/>
    <cellStyle name="60 % - Akzent5" xfId="968" hidden="1" xr:uid="{EAF03389-6FD0-489C-9947-D64535B1D248}"/>
    <cellStyle name="60 % - Akzent5" xfId="1160" hidden="1" xr:uid="{4CE4014A-3422-45B5-96D1-7762DF181F48}"/>
    <cellStyle name="60 % - Akzent5" xfId="2352" hidden="1" xr:uid="{8070339F-D6AE-413A-856B-D80C44547593}"/>
    <cellStyle name="60 % - Akzent5" xfId="99" hidden="1" xr:uid="{CE71D868-305C-4760-B9CB-D4D991499646}"/>
    <cellStyle name="60 % - Akzent5" xfId="1092" hidden="1" xr:uid="{3467E650-3058-48FC-B4BE-2911B52ECC96}"/>
    <cellStyle name="60 % - Akzent5" xfId="1204" hidden="1" xr:uid="{9500CBBD-B89D-4627-AC32-E3E12D41E34C}"/>
    <cellStyle name="60 % - Akzent5" xfId="2305" hidden="1" xr:uid="{2E76A418-50D0-40B2-8267-A14F92E69F70}"/>
    <cellStyle name="60 % - Akzent5 2" xfId="425" xr:uid="{7A4401A4-6210-42BC-AAAB-9198B25A8F54}"/>
    <cellStyle name="60 % - Akzent5 3" xfId="294" xr:uid="{AB8DF395-FF98-4718-9DE7-2F6F40BABC8B}"/>
    <cellStyle name="60 % - Akzent6" xfId="2822" hidden="1" xr:uid="{1AEB11D3-21F0-4E52-AA34-7E0B84CB6AB7}"/>
    <cellStyle name="60 % - Akzent6" xfId="2745" hidden="1" xr:uid="{BD39824D-B1DE-4FA8-B3BB-080E0AAA2433}"/>
    <cellStyle name="60 % - Akzent6" xfId="2550" hidden="1" xr:uid="{EB807B04-0CA5-48A1-AE42-06C56F3DCF89}"/>
    <cellStyle name="60 % - Akzent6" xfId="1828" hidden="1" xr:uid="{C051DD53-7AB0-443C-A1F8-D1F6ED917B51}"/>
    <cellStyle name="60 % - Akzent6" xfId="2658" hidden="1" xr:uid="{B2AA31F4-DC2B-4B80-B3FD-4250BEAC24DA}"/>
    <cellStyle name="60 % - Akzent6" xfId="3378" hidden="1" xr:uid="{7728D381-C552-4AB8-A6CA-4B0FD75C688A}"/>
    <cellStyle name="60 % - Akzent6" xfId="3236" hidden="1" xr:uid="{2EA5469D-D8F0-4BE8-B98E-93E91047ED04}"/>
    <cellStyle name="60 % - Akzent6" xfId="1176" hidden="1" xr:uid="{05950BB5-A8A9-4EC9-902D-4CC218123682}"/>
    <cellStyle name="60 % - Akzent6" xfId="2573" hidden="1" xr:uid="{4CD13813-386D-4ED2-AC7C-F1DC3029CA87}"/>
    <cellStyle name="60 % - Akzent6" xfId="1257" hidden="1" xr:uid="{B303F274-5D66-4874-9577-4D3BB5CDB48F}"/>
    <cellStyle name="60 % - Akzent6" xfId="103" hidden="1" xr:uid="{4A04A296-916C-4A0D-A68A-8E0CB3B2F675}"/>
    <cellStyle name="60 % - Akzent6" xfId="971" hidden="1" xr:uid="{9853C5AD-73D3-48E2-A2C3-23D8D306B7CA}"/>
    <cellStyle name="60 % - Akzent6" xfId="2356" hidden="1" xr:uid="{1F0B8A04-57C9-4BD5-B91F-1AF594509D73}"/>
    <cellStyle name="60 % - Akzent6" xfId="1089" hidden="1" xr:uid="{58352677-CC75-4DF0-A053-C27C1CA2E449}"/>
    <cellStyle name="60 % - Akzent6" xfId="1000" hidden="1" xr:uid="{5B269CA4-1F58-4FBB-9182-F03D42765CCD}"/>
    <cellStyle name="60 % - Akzent6" xfId="1673" hidden="1" xr:uid="{21CC7882-83E7-4F9D-92E6-132A27E44E2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3319" hidden="1" xr:uid="{9DE79199-898B-41A0-AE35-0A8BE233DE65}"/>
    <cellStyle name="Ausgabe" xfId="1197" hidden="1" xr:uid="{1CEF1466-E766-49CE-AA97-92E08346BB17}"/>
    <cellStyle name="Ausgabe" xfId="2603" hidden="1" xr:uid="{BAD9BA55-05F5-48C5-91B9-C60A46712BC9}"/>
    <cellStyle name="Ausgabe" xfId="2554" hidden="1" xr:uid="{F57E73E3-14BE-4E1A-8B29-51919F345EA7}"/>
    <cellStyle name="Ausgabe" xfId="2766" hidden="1" xr:uid="{A9DDECCF-F12E-430B-8FCF-91F34BC67A90}"/>
    <cellStyle name="Ausgabe" xfId="976" hidden="1" xr:uid="{1C778A0C-36DF-4D18-BA98-3C1FF712BE7F}"/>
    <cellStyle name="Ausgabe" xfId="979" hidden="1" xr:uid="{606112EE-F7CF-4E82-8A35-2D2923DE32AA}"/>
    <cellStyle name="Ausgabe" xfId="1761" hidden="1" xr:uid="{0658D417-A912-4A2E-924C-66C5198589FB}"/>
    <cellStyle name="Ausgabe" xfId="2524" hidden="1" xr:uid="{CD14616D-ED1A-4C5A-BF82-A38DD0BB27A6}"/>
    <cellStyle name="Ausgabe" xfId="2326" hidden="1" xr:uid="{96713A01-60B6-47A5-A963-052B1B3649FC}"/>
    <cellStyle name="Ausgabe" xfId="2557" hidden="1" xr:uid="{4C67B46C-E663-4C82-BC20-A9663F072805}"/>
    <cellStyle name="Ausgabe" xfId="2296" hidden="1" xr:uid="{8941D815-6BA3-4F24-84D6-9836C7FC2A70}"/>
    <cellStyle name="Ausgabe" xfId="945" hidden="1" xr:uid="{C428F05D-C29A-4976-B2ED-25CC7DE27D50}"/>
    <cellStyle name="Ausgabe" xfId="1031" hidden="1" xr:uid="{C10C5EA9-9D24-44F2-8133-FC3F2378B5C0}"/>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3232" hidden="1" xr:uid="{80775CDF-94EE-4FAF-9EEF-EB8B2A70172E}"/>
    <cellStyle name="Ergebnis" xfId="3234" hidden="1" xr:uid="{9CB4EC99-D6C0-43E7-A8DA-4EC66838BA76}"/>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950" hidden="1" xr:uid="{12185E70-BEE5-46F8-9706-CD9D0051D035}"/>
    <cellStyle name="Erklärender Text" xfId="78" hidden="1" xr:uid="{D06A121A-F757-498C-8ABF-E786DA6084E1}"/>
    <cellStyle name="Erklärender Text" xfId="1681" hidden="1" xr:uid="{731D7E77-B492-4542-BCE5-7F727DA75DAC}"/>
    <cellStyle name="Erklärender Text" xfId="1029" hidden="1" xr:uid="{38B61009-6F68-459F-99DC-0D24B425C18B}"/>
    <cellStyle name="Erklärender Text" xfId="938" hidden="1" xr:uid="{DADC0219-EBD1-43EF-B727-1BDCFC87BD69}"/>
    <cellStyle name="Erklärender Text" xfId="1690" hidden="1" xr:uid="{F884AF55-A937-4B4E-A801-DE730B0301A4}"/>
    <cellStyle name="Erklärender Text" xfId="2291" hidden="1" xr:uid="{BE7A4123-3CBB-43AA-A6C5-1A5A6E702116}"/>
    <cellStyle name="Erklärender Text" xfId="1079" hidden="1" xr:uid="{E7C435FE-D994-4E99-8B1F-BFBA373D3986}"/>
    <cellStyle name="Erklärender Text" xfId="2529" hidden="1" xr:uid="{696D81CA-A254-4590-9614-5B81150A1C55}"/>
    <cellStyle name="Erklärender Text" xfId="2332" hidden="1" xr:uid="{B6579214-7D3C-44EE-B98A-370EFA861BFE}"/>
    <cellStyle name="Erklärender Text" xfId="3244" hidden="1" xr:uid="{09A32E68-6C1F-4989-8724-5F70C325DEFD}"/>
    <cellStyle name="Erklärender Text" xfId="2601" hidden="1" xr:uid="{40764FB9-369F-4FDC-9BB8-3A6074F153F0}"/>
    <cellStyle name="Erklärender Text" xfId="2518" hidden="1" xr:uid="{D8F232D8-DE69-47F7-983A-18AAC53D06FA}"/>
    <cellStyle name="Erklärender Text" xfId="3252" hidden="1" xr:uid="{1F837573-33A1-493C-BB13-DDB4379305F2}"/>
    <cellStyle name="Erklärender Text" xfId="3462" hidden="1" xr:uid="{F5B19FBA-2742-4160-96EB-065C5812CF15}"/>
    <cellStyle name="Erklärender Text" xfId="2648" hidden="1" xr:uid="{B0B3D75B-14AA-4A73-9441-A686B33ABB2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948" hidden="1" xr:uid="{3DDD6D2B-B995-4FEB-B18A-00605A5104D4}"/>
    <cellStyle name="Warnender Text" xfId="1221" hidden="1" xr:uid="{0FE185E2-ED70-451D-B0AB-E680489C5960}"/>
    <cellStyle name="Warnender Text" xfId="76" hidden="1" xr:uid="{41C3E3E4-9CBA-4C27-80F9-294AA6C5D4A7}"/>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8671875" defaultRowHeight="14.4"/>
  <cols>
    <col min="1" max="1" width="28.44140625" customWidth="1"/>
    <col min="2" max="2" width="24.44140625" customWidth="1"/>
  </cols>
  <sheetData>
    <row r="1" spans="1:2">
      <c r="A1" s="9" t="s">
        <v>0</v>
      </c>
    </row>
    <row r="3" spans="1:2">
      <c r="A3" t="s">
        <v>1</v>
      </c>
    </row>
    <row r="4" spans="1:2">
      <c r="A4" t="s">
        <v>2</v>
      </c>
    </row>
    <row r="5" spans="1:2">
      <c r="A5" t="s">
        <v>3</v>
      </c>
    </row>
    <row r="6" spans="1:2">
      <c r="A6" t="s">
        <v>4</v>
      </c>
    </row>
    <row r="8" spans="1:2">
      <c r="A8" t="s">
        <v>5</v>
      </c>
    </row>
    <row r="9" spans="1:2">
      <c r="A9" t="s">
        <v>6</v>
      </c>
    </row>
    <row r="10" spans="1:2">
      <c r="A10" s="41" t="s">
        <v>7</v>
      </c>
    </row>
    <row r="11" spans="1:2">
      <c r="A11" s="41"/>
    </row>
    <row r="12" spans="1:2">
      <c r="A12" t="s">
        <v>8</v>
      </c>
    </row>
    <row r="13" spans="1:2">
      <c r="A13" t="s">
        <v>9</v>
      </c>
    </row>
    <row r="14" spans="1:2">
      <c r="A14" t="s">
        <v>10</v>
      </c>
    </row>
    <row r="16" spans="1:2">
      <c r="A16" s="42" t="s">
        <v>11</v>
      </c>
      <c r="B16" s="151"/>
    </row>
    <row r="17" spans="1:3">
      <c r="A17" t="s">
        <v>12</v>
      </c>
      <c r="B17" s="20">
        <f>MAX(PolicyLevers!H:H)</f>
        <v>2769</v>
      </c>
    </row>
    <row r="18" spans="1:3">
      <c r="A18" t="s">
        <v>13</v>
      </c>
      <c r="B18" s="20" t="str" cm="1">
        <f t="array" ref="B18">IF(MIN(IF(COUNTIF(PolicyLevers!$H$2:$H$2025,PolicyLevers!$H$2:$H$2025)&gt;1,PolicyLevers!$H$2:$H$2025, ""))=0,"No duplicate ID numbers",MIN(IF(COUNTIF(PolicyLevers!$H$2:$H$2025,PolicyLevers!$H$2:$H$2025)&gt;1,PolicyLevers!$H$2:$H$2025, "")))</f>
        <v>No duplicate ID numbers</v>
      </c>
    </row>
    <row r="19" spans="1:3" ht="28.8">
      <c r="A19" s="1" t="s">
        <v>14</v>
      </c>
      <c r="B19" s="20" t="str" cm="1">
        <f t="array" ref="B19">IF(MIN(IF((NOT(ISNUMBER(PolicyLevers!$H$2:$H$2025)))*(ISTEXT(PolicyLevers!$I$2:$I$2025)),ROW(PolicyLevers!$H$2:$H$2025)))=0,"No missing ID numbers",MIN(IF((NOT(ISNUMBER(PolicyLevers!$H$2:$H$2025)))*(ISTEXT(PolicyLevers!$I$2:$I$2025)),ROW(PolicyLevers!$H$2:$H$2025))))</f>
        <v>No missing ID numbers</v>
      </c>
    </row>
    <row r="21" spans="1:3">
      <c r="A21" s="42" t="s">
        <v>15</v>
      </c>
      <c r="B21" s="151"/>
    </row>
    <row r="22" spans="1:3">
      <c r="A22" t="s">
        <v>16</v>
      </c>
    </row>
    <row r="23" spans="1:3">
      <c r="A23" t="s">
        <v>17</v>
      </c>
    </row>
    <row r="24" spans="1:3">
      <c r="A24" t="s">
        <v>18</v>
      </c>
    </row>
    <row r="25" spans="1:3">
      <c r="A25" t="s">
        <v>19</v>
      </c>
    </row>
    <row r="27" spans="1:3">
      <c r="A27" s="42" t="s">
        <v>20</v>
      </c>
      <c r="B27" s="151"/>
      <c r="C27" s="151"/>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2" t="s">
        <v>35</v>
      </c>
      <c r="B46" s="151"/>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pane xSplit="2" ySplit="3" topLeftCell="C84" activePane="bottomRight" state="frozen"/>
      <selection pane="topRight"/>
      <selection pane="bottomLeft"/>
      <selection pane="bottomRight" activeCell="I88" sqref="I88"/>
    </sheetView>
  </sheetViews>
  <sheetFormatPr defaultColWidth="8.88671875" defaultRowHeight="14.4"/>
  <cols>
    <col min="1" max="1" width="20.109375" customWidth="1"/>
    <col min="2" max="2" width="22.88671875" customWidth="1"/>
    <col min="3" max="3" width="45.5546875" customWidth="1"/>
    <col min="4" max="5" width="20.109375" customWidth="1"/>
    <col min="6" max="6" width="18.33203125" bestFit="1" customWidth="1"/>
    <col min="7" max="7" width="18.5546875" bestFit="1" customWidth="1"/>
    <col min="8" max="8" width="10.109375" customWidth="1"/>
    <col min="9" max="9" width="20.109375" customWidth="1"/>
    <col min="10" max="10" width="153.44140625" customWidth="1"/>
    <col min="11" max="12" width="20.109375" customWidth="1"/>
    <col min="13" max="13" width="129.44140625" style="289" customWidth="1"/>
    <col min="14" max="14" width="67.44140625" customWidth="1"/>
  </cols>
  <sheetData>
    <row r="1" spans="1:14">
      <c r="A1" s="9" t="s">
        <v>42</v>
      </c>
      <c r="M1"/>
    </row>
    <row r="2" spans="1:14">
      <c r="A2" s="16" t="s">
        <v>43</v>
      </c>
      <c r="M2"/>
    </row>
    <row r="3" spans="1:14">
      <c r="A3" s="282" t="s">
        <v>44</v>
      </c>
      <c r="B3" s="282" t="s">
        <v>45</v>
      </c>
      <c r="C3" s="282" t="s">
        <v>46</v>
      </c>
      <c r="D3" s="283" t="s">
        <v>47</v>
      </c>
      <c r="E3" s="282" t="s">
        <v>48</v>
      </c>
      <c r="F3" s="284" t="s">
        <v>49</v>
      </c>
      <c r="G3" s="284" t="s">
        <v>50</v>
      </c>
      <c r="H3" s="284" t="s">
        <v>51</v>
      </c>
      <c r="I3" s="282" t="s">
        <v>52</v>
      </c>
      <c r="J3" s="282" t="s">
        <v>53</v>
      </c>
      <c r="K3" s="282" t="s">
        <v>54</v>
      </c>
      <c r="L3" s="282" t="s">
        <v>55</v>
      </c>
      <c r="M3" s="285" t="s">
        <v>56</v>
      </c>
      <c r="N3" s="286" t="s">
        <v>57</v>
      </c>
    </row>
    <row r="4" spans="1:14" ht="165" customHeight="1">
      <c r="A4" s="254" t="s">
        <v>58</v>
      </c>
      <c r="B4" s="254" t="s">
        <v>59</v>
      </c>
      <c r="C4" t="s">
        <v>60</v>
      </c>
      <c r="D4" s="254" t="s">
        <v>61</v>
      </c>
      <c r="E4" s="254" t="s">
        <v>62</v>
      </c>
      <c r="F4" s="287">
        <v>0</v>
      </c>
      <c r="G4" s="287">
        <v>1</v>
      </c>
      <c r="H4" s="287">
        <v>0.02</v>
      </c>
      <c r="I4" s="254" t="s">
        <v>63</v>
      </c>
      <c r="J4" s="311" t="s">
        <v>64</v>
      </c>
      <c r="K4" s="288" t="s">
        <v>65</v>
      </c>
      <c r="L4" s="254" t="s">
        <v>66</v>
      </c>
    </row>
    <row r="5" spans="1:14" ht="72">
      <c r="A5" s="254" t="s">
        <v>58</v>
      </c>
      <c r="B5" s="254" t="s">
        <v>67</v>
      </c>
      <c r="C5" t="s">
        <v>68</v>
      </c>
      <c r="D5" s="254" t="s">
        <v>69</v>
      </c>
      <c r="E5" s="254" t="s">
        <v>70</v>
      </c>
      <c r="F5" s="290">
        <v>-1</v>
      </c>
      <c r="G5" s="290">
        <v>3</v>
      </c>
      <c r="H5" s="290">
        <v>0.1</v>
      </c>
      <c r="I5" s="254" t="s">
        <v>71</v>
      </c>
      <c r="J5" s="312" t="s">
        <v>72</v>
      </c>
      <c r="K5" s="254"/>
      <c r="L5" s="254" t="s">
        <v>73</v>
      </c>
      <c r="M5" s="289" t="s">
        <v>74</v>
      </c>
    </row>
    <row r="6" spans="1:14">
      <c r="A6" s="254" t="s">
        <v>58</v>
      </c>
      <c r="B6" s="254" t="s">
        <v>75</v>
      </c>
      <c r="C6" t="s">
        <v>76</v>
      </c>
      <c r="D6" s="254" t="s">
        <v>77</v>
      </c>
      <c r="E6" t="s">
        <v>78</v>
      </c>
      <c r="F6" s="291">
        <v>0</v>
      </c>
      <c r="G6" s="291">
        <v>1</v>
      </c>
      <c r="H6" s="291">
        <v>0.02</v>
      </c>
      <c r="I6" s="277" t="s">
        <v>79</v>
      </c>
      <c r="J6" s="277" t="s">
        <v>80</v>
      </c>
      <c r="K6" s="288"/>
      <c r="L6" s="288" t="s">
        <v>81</v>
      </c>
      <c r="M6" s="292" t="s">
        <v>82</v>
      </c>
    </row>
    <row r="7" spans="1:14" ht="57.6">
      <c r="A7" s="254" t="s">
        <v>58</v>
      </c>
      <c r="B7" s="254" t="s">
        <v>83</v>
      </c>
      <c r="C7" t="s">
        <v>84</v>
      </c>
      <c r="D7" s="254" t="s">
        <v>85</v>
      </c>
      <c r="E7" t="s">
        <v>86</v>
      </c>
      <c r="F7" s="317">
        <v>-60000000</v>
      </c>
      <c r="G7" s="317">
        <v>60000000</v>
      </c>
      <c r="H7" s="316">
        <v>100000</v>
      </c>
      <c r="I7" s="412" t="s">
        <v>3888</v>
      </c>
      <c r="J7" s="313" t="s">
        <v>87</v>
      </c>
      <c r="K7" s="288" t="s">
        <v>88</v>
      </c>
      <c r="L7" s="288" t="s">
        <v>89</v>
      </c>
      <c r="M7" s="292" t="s">
        <v>90</v>
      </c>
    </row>
    <row r="8" spans="1:14" ht="72">
      <c r="A8" s="254" t="s">
        <v>58</v>
      </c>
      <c r="B8" s="254" t="s">
        <v>91</v>
      </c>
      <c r="C8" t="s">
        <v>92</v>
      </c>
      <c r="D8" s="254" t="s">
        <v>85</v>
      </c>
      <c r="E8" t="s">
        <v>93</v>
      </c>
      <c r="F8" s="317">
        <v>-60000000</v>
      </c>
      <c r="G8" s="317">
        <v>60000000</v>
      </c>
      <c r="H8" s="316">
        <v>100000</v>
      </c>
      <c r="I8" s="412" t="s">
        <v>3888</v>
      </c>
      <c r="J8" s="313" t="s">
        <v>94</v>
      </c>
      <c r="K8" s="288" t="s">
        <v>88</v>
      </c>
      <c r="L8" s="288" t="s">
        <v>89</v>
      </c>
      <c r="M8" s="292"/>
    </row>
    <row r="9" spans="1:14" ht="72">
      <c r="A9" t="s">
        <v>58</v>
      </c>
      <c r="B9" t="s">
        <v>95</v>
      </c>
      <c r="C9" t="s">
        <v>96</v>
      </c>
      <c r="D9" s="20" t="s">
        <v>95</v>
      </c>
      <c r="E9" t="s">
        <v>97</v>
      </c>
      <c r="F9" s="293">
        <v>0</v>
      </c>
      <c r="G9" s="293">
        <v>1</v>
      </c>
      <c r="H9" s="13">
        <v>0.02</v>
      </c>
      <c r="I9" s="277" t="s">
        <v>98</v>
      </c>
      <c r="J9" s="311" t="s">
        <v>99</v>
      </c>
      <c r="K9" s="277" t="s">
        <v>100</v>
      </c>
      <c r="L9" s="251" t="s">
        <v>101</v>
      </c>
      <c r="M9" s="294" t="s">
        <v>102</v>
      </c>
      <c r="N9" s="277" t="s">
        <v>103</v>
      </c>
    </row>
    <row r="10" spans="1:14" ht="86.4">
      <c r="A10" t="s">
        <v>58</v>
      </c>
      <c r="B10" t="s">
        <v>104</v>
      </c>
      <c r="C10" t="s">
        <v>105</v>
      </c>
      <c r="D10" s="20" t="s">
        <v>106</v>
      </c>
      <c r="E10" t="s">
        <v>107</v>
      </c>
      <c r="F10" s="293">
        <v>-0.25</v>
      </c>
      <c r="G10" s="293">
        <f>ROUND(MaxBoundCalculations!B88,1)</f>
        <v>1</v>
      </c>
      <c r="H10" s="293">
        <v>0.01</v>
      </c>
      <c r="I10" s="277" t="s">
        <v>108</v>
      </c>
      <c r="J10" s="311" t="s">
        <v>109</v>
      </c>
      <c r="K10" s="277" t="s">
        <v>110</v>
      </c>
      <c r="L10" s="251" t="s">
        <v>111</v>
      </c>
      <c r="M10" s="294" t="s">
        <v>112</v>
      </c>
      <c r="N10" s="277" t="s">
        <v>113</v>
      </c>
    </row>
    <row r="11" spans="1:14" ht="201.6">
      <c r="A11" s="254" t="s">
        <v>58</v>
      </c>
      <c r="B11" s="254" t="s">
        <v>114</v>
      </c>
      <c r="C11" t="s">
        <v>115</v>
      </c>
      <c r="D11" s="254" t="s">
        <v>114</v>
      </c>
      <c r="E11" t="s">
        <v>116</v>
      </c>
      <c r="F11" s="287">
        <v>0</v>
      </c>
      <c r="G11" s="287">
        <v>1</v>
      </c>
      <c r="H11" s="287">
        <v>0.01</v>
      </c>
      <c r="I11" s="251" t="s">
        <v>117</v>
      </c>
      <c r="J11" s="311" t="s">
        <v>118</v>
      </c>
      <c r="K11" s="277" t="s">
        <v>119</v>
      </c>
      <c r="L11" s="251" t="s">
        <v>120</v>
      </c>
      <c r="M11" s="295" t="s">
        <v>121</v>
      </c>
    </row>
    <row r="12" spans="1:14" ht="28.8">
      <c r="A12" s="254" t="s">
        <v>58</v>
      </c>
      <c r="B12" s="254" t="s">
        <v>122</v>
      </c>
      <c r="C12" t="s">
        <v>123</v>
      </c>
      <c r="D12" s="254" t="s">
        <v>114</v>
      </c>
      <c r="E12" t="s">
        <v>124</v>
      </c>
      <c r="F12" s="296">
        <v>0</v>
      </c>
      <c r="G12" s="296">
        <v>1</v>
      </c>
      <c r="H12" s="296">
        <v>1</v>
      </c>
      <c r="I12" s="277" t="s">
        <v>125</v>
      </c>
      <c r="J12" s="45" t="s">
        <v>126</v>
      </c>
      <c r="K12" s="277" t="s">
        <v>119</v>
      </c>
      <c r="L12" s="251" t="s">
        <v>120</v>
      </c>
      <c r="M12" s="295" t="s">
        <v>121</v>
      </c>
    </row>
    <row r="13" spans="1:14" ht="115.2">
      <c r="A13" t="s">
        <v>58</v>
      </c>
      <c r="B13" t="s">
        <v>127</v>
      </c>
      <c r="C13" t="s">
        <v>128</v>
      </c>
      <c r="D13" t="s">
        <v>127</v>
      </c>
      <c r="E13" t="s">
        <v>129</v>
      </c>
      <c r="F13" s="13">
        <v>0</v>
      </c>
      <c r="G13" s="13">
        <f>-ROUND(MaxBoundCalculations!$B$206,2)</f>
        <v>0.33</v>
      </c>
      <c r="H13" s="13">
        <v>0.01</v>
      </c>
      <c r="I13" s="277" t="s">
        <v>130</v>
      </c>
      <c r="J13" s="311" t="s">
        <v>131</v>
      </c>
      <c r="K13" s="277" t="s">
        <v>132</v>
      </c>
      <c r="L13" s="251" t="s">
        <v>133</v>
      </c>
      <c r="M13" s="297" t="s">
        <v>134</v>
      </c>
    </row>
    <row r="14" spans="1:14" ht="100.8">
      <c r="A14" s="254" t="s">
        <v>58</v>
      </c>
      <c r="B14" s="254" t="s">
        <v>135</v>
      </c>
      <c r="C14" t="s">
        <v>136</v>
      </c>
      <c r="D14" s="254" t="s">
        <v>137</v>
      </c>
      <c r="E14" t="s">
        <v>138</v>
      </c>
      <c r="F14" s="293">
        <v>-1</v>
      </c>
      <c r="G14" s="293">
        <v>1</v>
      </c>
      <c r="H14" s="293">
        <v>0.01</v>
      </c>
      <c r="I14" s="277" t="s">
        <v>139</v>
      </c>
      <c r="J14" s="311" t="s">
        <v>140</v>
      </c>
      <c r="K14" s="288" t="s">
        <v>141</v>
      </c>
      <c r="L14" s="288" t="s">
        <v>142</v>
      </c>
      <c r="M14" s="289" t="s">
        <v>143</v>
      </c>
    </row>
    <row r="15" spans="1:14">
      <c r="A15" s="254" t="s">
        <v>58</v>
      </c>
      <c r="B15" s="254" t="s">
        <v>144</v>
      </c>
      <c r="C15" t="s">
        <v>145</v>
      </c>
      <c r="D15" s="254" t="s">
        <v>137</v>
      </c>
      <c r="E15" t="s">
        <v>146</v>
      </c>
      <c r="F15" s="296">
        <v>0</v>
      </c>
      <c r="G15" s="296">
        <v>1</v>
      </c>
      <c r="H15" s="296">
        <v>1</v>
      </c>
      <c r="I15" s="277" t="s">
        <v>125</v>
      </c>
      <c r="J15" s="277" t="s">
        <v>147</v>
      </c>
      <c r="K15" s="288"/>
      <c r="L15" s="288"/>
    </row>
    <row r="16" spans="1:14" ht="58.8">
      <c r="A16" s="254" t="s">
        <v>58</v>
      </c>
      <c r="B16" s="254" t="s">
        <v>148</v>
      </c>
      <c r="C16" t="s">
        <v>149</v>
      </c>
      <c r="D16" s="254" t="s">
        <v>150</v>
      </c>
      <c r="E16" t="s">
        <v>151</v>
      </c>
      <c r="F16" s="318">
        <v>-100000</v>
      </c>
      <c r="G16" s="318">
        <v>100000</v>
      </c>
      <c r="H16" s="318">
        <f>G16/50</f>
        <v>2000</v>
      </c>
      <c r="I16" s="319" t="s">
        <v>3889</v>
      </c>
      <c r="J16" s="311" t="s">
        <v>152</v>
      </c>
      <c r="K16" s="288"/>
      <c r="L16" s="288"/>
    </row>
    <row r="17" spans="1:14" ht="28.8">
      <c r="A17" t="s">
        <v>58</v>
      </c>
      <c r="B17" t="s">
        <v>153</v>
      </c>
      <c r="C17" t="s">
        <v>154</v>
      </c>
      <c r="D17" s="254" t="s">
        <v>137</v>
      </c>
      <c r="E17" t="s">
        <v>155</v>
      </c>
      <c r="F17" s="296">
        <v>0</v>
      </c>
      <c r="G17" s="296">
        <v>1</v>
      </c>
      <c r="H17" s="296">
        <v>1</v>
      </c>
      <c r="I17" s="277" t="s">
        <v>125</v>
      </c>
      <c r="J17" s="45" t="s">
        <v>156</v>
      </c>
      <c r="K17" s="288"/>
      <c r="L17" s="288"/>
    </row>
    <row r="18" spans="1:14">
      <c r="A18" t="s">
        <v>157</v>
      </c>
      <c r="B18" t="s">
        <v>158</v>
      </c>
      <c r="C18" t="s">
        <v>159</v>
      </c>
      <c r="D18" t="s">
        <v>158</v>
      </c>
      <c r="E18" t="s">
        <v>160</v>
      </c>
      <c r="F18" s="293">
        <v>0</v>
      </c>
      <c r="G18" s="293">
        <v>1</v>
      </c>
      <c r="H18" s="293">
        <v>0.01</v>
      </c>
      <c r="I18" s="277" t="s">
        <v>161</v>
      </c>
      <c r="J18" s="277" t="s">
        <v>162</v>
      </c>
      <c r="K18" s="277" t="s">
        <v>163</v>
      </c>
      <c r="L18" s="251" t="s">
        <v>164</v>
      </c>
      <c r="M18" s="294" t="s">
        <v>165</v>
      </c>
    </row>
    <row r="19" spans="1:14" ht="43.2">
      <c r="A19" t="s">
        <v>157</v>
      </c>
      <c r="B19" t="s">
        <v>166</v>
      </c>
      <c r="C19" t="s">
        <v>167</v>
      </c>
      <c r="D19" t="s">
        <v>166</v>
      </c>
      <c r="E19" t="s">
        <v>168</v>
      </c>
      <c r="F19" s="293">
        <v>0</v>
      </c>
      <c r="G19" s="293">
        <v>0.75</v>
      </c>
      <c r="H19" s="293">
        <v>0.01</v>
      </c>
      <c r="I19" s="277" t="s">
        <v>169</v>
      </c>
      <c r="J19" s="311" t="s">
        <v>170</v>
      </c>
      <c r="K19" s="277" t="s">
        <v>171</v>
      </c>
      <c r="L19" s="251" t="s">
        <v>172</v>
      </c>
      <c r="M19" s="294" t="s">
        <v>173</v>
      </c>
      <c r="N19" s="277" t="s">
        <v>174</v>
      </c>
    </row>
    <row r="20" spans="1:14">
      <c r="A20" t="s">
        <v>157</v>
      </c>
      <c r="B20" t="s">
        <v>175</v>
      </c>
      <c r="C20" t="s">
        <v>176</v>
      </c>
      <c r="D20" t="s">
        <v>175</v>
      </c>
      <c r="E20" t="s">
        <v>177</v>
      </c>
      <c r="F20">
        <v>0</v>
      </c>
      <c r="G20">
        <v>1</v>
      </c>
      <c r="H20">
        <v>1</v>
      </c>
      <c r="I20" s="277" t="s">
        <v>125</v>
      </c>
      <c r="J20" s="277" t="s">
        <v>178</v>
      </c>
      <c r="K20" s="277" t="s">
        <v>179</v>
      </c>
      <c r="L20" s="251" t="s">
        <v>180</v>
      </c>
    </row>
    <row r="21" spans="1:14" ht="57.6">
      <c r="A21" t="s">
        <v>157</v>
      </c>
      <c r="B21" t="s">
        <v>181</v>
      </c>
      <c r="C21" t="s">
        <v>182</v>
      </c>
      <c r="D21" s="20" t="s">
        <v>183</v>
      </c>
      <c r="E21" t="s">
        <v>184</v>
      </c>
      <c r="F21">
        <v>0</v>
      </c>
      <c r="G21" s="13">
        <f>ROUND(MaxBoundCalculations!B172,2)</f>
        <v>0.24</v>
      </c>
      <c r="H21" s="298">
        <v>5.0000000000000001E-3</v>
      </c>
      <c r="I21" s="277" t="s">
        <v>185</v>
      </c>
      <c r="J21" s="311" t="s">
        <v>186</v>
      </c>
      <c r="K21" s="277" t="s">
        <v>187</v>
      </c>
      <c r="L21" s="251" t="s">
        <v>188</v>
      </c>
      <c r="M21" s="295" t="s">
        <v>189</v>
      </c>
      <c r="N21" s="251" t="s">
        <v>190</v>
      </c>
    </row>
    <row r="22" spans="1:14" ht="86.4">
      <c r="A22" t="s">
        <v>157</v>
      </c>
      <c r="B22" t="s">
        <v>191</v>
      </c>
      <c r="C22" t="s">
        <v>192</v>
      </c>
      <c r="D22" s="20" t="s">
        <v>183</v>
      </c>
      <c r="E22" t="s">
        <v>193</v>
      </c>
      <c r="F22">
        <v>0</v>
      </c>
      <c r="G22" s="293">
        <v>0.5</v>
      </c>
      <c r="H22" s="13">
        <v>0.01</v>
      </c>
      <c r="I22" s="277" t="s">
        <v>194</v>
      </c>
      <c r="J22" s="311" t="s">
        <v>195</v>
      </c>
      <c r="K22" s="277" t="s">
        <v>196</v>
      </c>
      <c r="L22" s="251" t="s">
        <v>197</v>
      </c>
      <c r="M22" s="295" t="s">
        <v>198</v>
      </c>
      <c r="N22" s="299"/>
    </row>
    <row r="23" spans="1:14" ht="28.8">
      <c r="A23" t="s">
        <v>157</v>
      </c>
      <c r="B23" t="s">
        <v>199</v>
      </c>
      <c r="C23" t="s">
        <v>200</v>
      </c>
      <c r="D23" s="20" t="s">
        <v>183</v>
      </c>
      <c r="E23" t="s">
        <v>201</v>
      </c>
      <c r="F23">
        <v>0</v>
      </c>
      <c r="G23" s="39">
        <v>600000</v>
      </c>
      <c r="H23" s="39">
        <v>5000</v>
      </c>
      <c r="I23" s="277" t="s">
        <v>202</v>
      </c>
      <c r="J23" s="311" t="s">
        <v>203</v>
      </c>
      <c r="K23" s="277"/>
      <c r="L23" s="251"/>
    </row>
    <row r="24" spans="1:14">
      <c r="A24" t="s">
        <v>157</v>
      </c>
      <c r="B24" t="s">
        <v>204</v>
      </c>
      <c r="C24" t="s">
        <v>205</v>
      </c>
      <c r="D24" s="20" t="s">
        <v>183</v>
      </c>
      <c r="E24" t="s">
        <v>206</v>
      </c>
      <c r="F24">
        <v>0</v>
      </c>
      <c r="G24">
        <v>1</v>
      </c>
      <c r="H24">
        <v>1</v>
      </c>
      <c r="I24" s="277" t="s">
        <v>125</v>
      </c>
      <c r="J24" s="311" t="s">
        <v>207</v>
      </c>
      <c r="K24" s="277"/>
      <c r="L24" s="251"/>
    </row>
    <row r="25" spans="1:14">
      <c r="A25" t="s">
        <v>157</v>
      </c>
      <c r="B25" t="s">
        <v>208</v>
      </c>
      <c r="C25" t="s">
        <v>209</v>
      </c>
      <c r="D25" t="s">
        <v>208</v>
      </c>
      <c r="E25" t="s">
        <v>210</v>
      </c>
      <c r="F25">
        <v>0</v>
      </c>
      <c r="G25">
        <v>1</v>
      </c>
      <c r="H25">
        <v>1</v>
      </c>
      <c r="I25" s="277" t="s">
        <v>125</v>
      </c>
      <c r="J25" s="277" t="s">
        <v>211</v>
      </c>
      <c r="K25" s="277" t="s">
        <v>212</v>
      </c>
      <c r="L25" s="251" t="s">
        <v>213</v>
      </c>
      <c r="M25" s="295" t="s">
        <v>214</v>
      </c>
      <c r="N25" s="299"/>
    </row>
    <row r="26" spans="1:14" ht="43.2">
      <c r="A26" t="s">
        <v>157</v>
      </c>
      <c r="B26" t="s">
        <v>215</v>
      </c>
      <c r="C26" t="s">
        <v>216</v>
      </c>
      <c r="D26" t="s">
        <v>217</v>
      </c>
      <c r="E26" t="s">
        <v>218</v>
      </c>
      <c r="F26" s="293">
        <v>0</v>
      </c>
      <c r="G26" s="293">
        <v>0.5</v>
      </c>
      <c r="H26" s="293">
        <v>0.01</v>
      </c>
      <c r="I26" s="277" t="s">
        <v>219</v>
      </c>
      <c r="J26" s="311" t="s">
        <v>220</v>
      </c>
      <c r="K26" s="277" t="s">
        <v>221</v>
      </c>
      <c r="L26" s="251" t="s">
        <v>222</v>
      </c>
      <c r="M26" s="294" t="s">
        <v>223</v>
      </c>
    </row>
    <row r="27" spans="1:14">
      <c r="A27" t="s">
        <v>157</v>
      </c>
      <c r="B27" t="s">
        <v>224</v>
      </c>
      <c r="C27" t="s">
        <v>225</v>
      </c>
      <c r="D27" t="s">
        <v>224</v>
      </c>
      <c r="E27" t="s">
        <v>226</v>
      </c>
      <c r="F27">
        <v>0</v>
      </c>
      <c r="G27">
        <v>1</v>
      </c>
      <c r="H27">
        <v>1</v>
      </c>
      <c r="I27" s="277" t="s">
        <v>125</v>
      </c>
      <c r="J27" s="277" t="s">
        <v>227</v>
      </c>
      <c r="K27" s="277" t="s">
        <v>228</v>
      </c>
      <c r="L27" s="251" t="s">
        <v>229</v>
      </c>
    </row>
    <row r="28" spans="1:14">
      <c r="A28" s="254" t="s">
        <v>230</v>
      </c>
      <c r="B28" s="254" t="s">
        <v>231</v>
      </c>
      <c r="C28" t="s">
        <v>232</v>
      </c>
      <c r="D28" s="254" t="s">
        <v>231</v>
      </c>
      <c r="E28" t="s">
        <v>233</v>
      </c>
      <c r="F28" s="254">
        <v>0</v>
      </c>
      <c r="G28" s="254">
        <v>1</v>
      </c>
      <c r="H28" s="254">
        <v>1</v>
      </c>
      <c r="I28" s="251" t="s">
        <v>125</v>
      </c>
      <c r="J28" s="277" t="s">
        <v>234</v>
      </c>
      <c r="K28" s="277" t="s">
        <v>235</v>
      </c>
      <c r="L28" s="251" t="s">
        <v>236</v>
      </c>
    </row>
    <row r="29" spans="1:14">
      <c r="A29" s="254" t="s">
        <v>230</v>
      </c>
      <c r="B29" s="254" t="s">
        <v>237</v>
      </c>
      <c r="C29" t="s">
        <v>238</v>
      </c>
      <c r="D29" s="254" t="s">
        <v>237</v>
      </c>
      <c r="E29" t="s">
        <v>239</v>
      </c>
      <c r="F29" s="254">
        <v>0</v>
      </c>
      <c r="G29" s="254">
        <v>1</v>
      </c>
      <c r="H29" s="254">
        <v>1</v>
      </c>
      <c r="I29" s="251" t="s">
        <v>125</v>
      </c>
      <c r="J29" s="277" t="s">
        <v>240</v>
      </c>
      <c r="K29" s="277"/>
      <c r="L29" s="251"/>
    </row>
    <row r="30" spans="1:14" ht="144">
      <c r="A30" t="s">
        <v>230</v>
      </c>
      <c r="B30" s="277" t="s">
        <v>241</v>
      </c>
      <c r="C30" t="s">
        <v>242</v>
      </c>
      <c r="D30" s="277" t="s">
        <v>241</v>
      </c>
      <c r="E30" t="s">
        <v>243</v>
      </c>
      <c r="F30" s="293">
        <v>0</v>
      </c>
      <c r="G30" s="13">
        <v>1</v>
      </c>
      <c r="H30" s="13">
        <v>0.01</v>
      </c>
      <c r="I30" s="277" t="s">
        <v>244</v>
      </c>
      <c r="J30" s="311" t="s">
        <v>245</v>
      </c>
      <c r="K30" s="277" t="s">
        <v>246</v>
      </c>
      <c r="L30" s="251" t="s">
        <v>247</v>
      </c>
      <c r="M30" s="295" t="s">
        <v>248</v>
      </c>
    </row>
    <row r="31" spans="1:14">
      <c r="A31" t="s">
        <v>230</v>
      </c>
      <c r="B31" s="277" t="s">
        <v>249</v>
      </c>
      <c r="C31" t="s">
        <v>250</v>
      </c>
      <c r="D31" s="176"/>
      <c r="E31" s="176"/>
      <c r="F31" s="254">
        <v>0</v>
      </c>
      <c r="G31" s="254">
        <v>1</v>
      </c>
      <c r="H31" s="254">
        <v>1</v>
      </c>
      <c r="I31" s="251" t="s">
        <v>125</v>
      </c>
      <c r="J31" s="277" t="s">
        <v>251</v>
      </c>
      <c r="K31" s="277"/>
      <c r="L31" s="251"/>
      <c r="M31" s="295"/>
    </row>
    <row r="32" spans="1:14">
      <c r="A32" t="s">
        <v>230</v>
      </c>
      <c r="B32" s="277" t="s">
        <v>252</v>
      </c>
      <c r="C32" t="s">
        <v>253</v>
      </c>
      <c r="D32" s="277" t="s">
        <v>241</v>
      </c>
      <c r="E32" t="s">
        <v>254</v>
      </c>
      <c r="F32" s="254">
        <v>0</v>
      </c>
      <c r="G32" s="254">
        <v>1</v>
      </c>
      <c r="H32" s="254">
        <v>1</v>
      </c>
      <c r="I32" s="254" t="s">
        <v>125</v>
      </c>
      <c r="J32" s="277" t="s">
        <v>255</v>
      </c>
      <c r="K32" s="277"/>
      <c r="L32" s="251"/>
      <c r="M32" s="295"/>
    </row>
    <row r="33" spans="1:14" ht="28.8">
      <c r="A33" s="254" t="s">
        <v>230</v>
      </c>
      <c r="B33" s="254" t="s">
        <v>256</v>
      </c>
      <c r="C33" t="s">
        <v>257</v>
      </c>
      <c r="D33" s="254" t="s">
        <v>258</v>
      </c>
      <c r="E33" t="s">
        <v>259</v>
      </c>
      <c r="F33" s="287">
        <v>-0.5</v>
      </c>
      <c r="G33" s="287">
        <v>1</v>
      </c>
      <c r="H33" s="287">
        <v>0.02</v>
      </c>
      <c r="I33" s="251" t="s">
        <v>260</v>
      </c>
      <c r="J33" s="311" t="s">
        <v>261</v>
      </c>
      <c r="K33" s="277" t="s">
        <v>262</v>
      </c>
      <c r="L33" s="251" t="s">
        <v>263</v>
      </c>
      <c r="M33" s="295" t="s">
        <v>264</v>
      </c>
    </row>
    <row r="34" spans="1:14" ht="28.8">
      <c r="A34" s="254" t="s">
        <v>230</v>
      </c>
      <c r="B34" s="254" t="s">
        <v>265</v>
      </c>
      <c r="C34" t="s">
        <v>266</v>
      </c>
      <c r="D34" s="254" t="s">
        <v>258</v>
      </c>
      <c r="E34" t="s">
        <v>267</v>
      </c>
      <c r="F34" s="287">
        <v>-0.5</v>
      </c>
      <c r="G34" s="287">
        <v>1</v>
      </c>
      <c r="H34" s="287">
        <v>0.02</v>
      </c>
      <c r="I34" s="251" t="s">
        <v>268</v>
      </c>
      <c r="J34" s="311" t="s">
        <v>269</v>
      </c>
      <c r="K34" s="277" t="s">
        <v>270</v>
      </c>
      <c r="L34" s="251" t="s">
        <v>263</v>
      </c>
      <c r="M34" s="295" t="s">
        <v>264</v>
      </c>
    </row>
    <row r="35" spans="1:14">
      <c r="A35" t="s">
        <v>230</v>
      </c>
      <c r="B35" t="s">
        <v>271</v>
      </c>
      <c r="C35" t="s">
        <v>272</v>
      </c>
      <c r="D35" t="s">
        <v>271</v>
      </c>
      <c r="E35" t="s">
        <v>273</v>
      </c>
      <c r="F35">
        <v>0</v>
      </c>
      <c r="G35">
        <v>1</v>
      </c>
      <c r="H35">
        <v>1</v>
      </c>
      <c r="I35" s="277" t="s">
        <v>125</v>
      </c>
    </row>
    <row r="36" spans="1:14">
      <c r="A36" t="s">
        <v>230</v>
      </c>
      <c r="B36" t="s">
        <v>274</v>
      </c>
      <c r="C36" t="s">
        <v>275</v>
      </c>
      <c r="D36" t="s">
        <v>276</v>
      </c>
      <c r="E36" t="s">
        <v>277</v>
      </c>
      <c r="F36" s="254">
        <v>0</v>
      </c>
      <c r="G36" s="301">
        <v>1</v>
      </c>
      <c r="H36" s="254">
        <v>1</v>
      </c>
      <c r="I36" s="254" t="s">
        <v>278</v>
      </c>
      <c r="J36" s="277" t="s">
        <v>279</v>
      </c>
      <c r="K36" s="277"/>
      <c r="L36" s="251"/>
      <c r="M36" s="41" t="s">
        <v>280</v>
      </c>
    </row>
    <row r="37" spans="1:14" ht="72">
      <c r="A37" t="s">
        <v>230</v>
      </c>
      <c r="B37" t="s">
        <v>281</v>
      </c>
      <c r="C37" t="s">
        <v>282</v>
      </c>
      <c r="D37" t="s">
        <v>281</v>
      </c>
      <c r="E37" t="s">
        <v>283</v>
      </c>
      <c r="F37" s="293">
        <v>0</v>
      </c>
      <c r="G37" s="13">
        <v>1</v>
      </c>
      <c r="H37" s="13">
        <v>0.01</v>
      </c>
      <c r="I37" s="277" t="s">
        <v>284</v>
      </c>
      <c r="J37" s="311" t="s">
        <v>285</v>
      </c>
      <c r="K37" s="277" t="s">
        <v>286</v>
      </c>
      <c r="L37" s="251" t="s">
        <v>287</v>
      </c>
      <c r="M37" s="294" t="s">
        <v>223</v>
      </c>
    </row>
    <row r="38" spans="1:14">
      <c r="A38" t="s">
        <v>230</v>
      </c>
      <c r="B38" t="s">
        <v>288</v>
      </c>
      <c r="C38" t="s">
        <v>289</v>
      </c>
      <c r="D38" t="s">
        <v>288</v>
      </c>
      <c r="E38" t="s">
        <v>290</v>
      </c>
      <c r="F38" s="39">
        <v>0</v>
      </c>
      <c r="G38" s="39">
        <v>25000</v>
      </c>
      <c r="H38" s="39">
        <v>500</v>
      </c>
      <c r="I38" s="277" t="s">
        <v>291</v>
      </c>
      <c r="J38" s="277" t="s">
        <v>292</v>
      </c>
      <c r="K38" s="277" t="s">
        <v>293</v>
      </c>
      <c r="L38" s="251" t="s">
        <v>294</v>
      </c>
      <c r="M38" s="294" t="s">
        <v>295</v>
      </c>
      <c r="N38" s="277" t="s">
        <v>296</v>
      </c>
    </row>
    <row r="39" spans="1:14" ht="72">
      <c r="A39" t="s">
        <v>230</v>
      </c>
      <c r="B39" t="s">
        <v>297</v>
      </c>
      <c r="C39" t="s">
        <v>298</v>
      </c>
      <c r="D39" t="s">
        <v>297</v>
      </c>
      <c r="E39" s="176"/>
      <c r="F39">
        <v>0</v>
      </c>
      <c r="G39">
        <v>1</v>
      </c>
      <c r="H39">
        <v>1</v>
      </c>
      <c r="I39" s="277" t="s">
        <v>125</v>
      </c>
      <c r="J39" s="313" t="s">
        <v>299</v>
      </c>
    </row>
    <row r="40" spans="1:14" ht="86.4">
      <c r="A40" t="s">
        <v>230</v>
      </c>
      <c r="B40" t="s">
        <v>300</v>
      </c>
      <c r="C40" t="s">
        <v>301</v>
      </c>
      <c r="D40" t="s">
        <v>300</v>
      </c>
      <c r="E40" s="176"/>
      <c r="F40">
        <v>0</v>
      </c>
      <c r="G40">
        <v>1</v>
      </c>
      <c r="H40">
        <v>1</v>
      </c>
      <c r="I40" s="277" t="s">
        <v>125</v>
      </c>
      <c r="J40" s="313" t="s">
        <v>302</v>
      </c>
    </row>
    <row r="41" spans="1:14">
      <c r="A41" t="s">
        <v>230</v>
      </c>
      <c r="B41" t="s">
        <v>303</v>
      </c>
      <c r="C41" t="s">
        <v>304</v>
      </c>
      <c r="D41" t="s">
        <v>303</v>
      </c>
      <c r="E41" s="176"/>
      <c r="F41">
        <v>0</v>
      </c>
      <c r="G41">
        <v>1</v>
      </c>
      <c r="H41">
        <v>1</v>
      </c>
      <c r="I41" s="277" t="s">
        <v>125</v>
      </c>
      <c r="J41" s="313" t="s">
        <v>305</v>
      </c>
    </row>
    <row r="42" spans="1:14">
      <c r="A42" t="s">
        <v>230</v>
      </c>
      <c r="B42" t="s">
        <v>306</v>
      </c>
      <c r="C42" t="s">
        <v>307</v>
      </c>
      <c r="D42" t="s">
        <v>306</v>
      </c>
      <c r="E42" t="s">
        <v>308</v>
      </c>
      <c r="F42">
        <v>0</v>
      </c>
      <c r="G42">
        <v>1</v>
      </c>
      <c r="H42">
        <v>1</v>
      </c>
      <c r="I42" s="277" t="s">
        <v>125</v>
      </c>
      <c r="J42" s="277"/>
    </row>
    <row r="43" spans="1:14" ht="129.6">
      <c r="A43" s="254" t="s">
        <v>230</v>
      </c>
      <c r="B43" s="254" t="s">
        <v>309</v>
      </c>
      <c r="C43" t="s">
        <v>310</v>
      </c>
      <c r="D43" s="254" t="s">
        <v>311</v>
      </c>
      <c r="E43" t="s">
        <v>312</v>
      </c>
      <c r="F43" s="287">
        <v>-0.3</v>
      </c>
      <c r="G43" s="287">
        <v>0.6</v>
      </c>
      <c r="H43" s="287">
        <v>0.01</v>
      </c>
      <c r="I43" s="251" t="s">
        <v>313</v>
      </c>
      <c r="J43" s="311" t="s">
        <v>314</v>
      </c>
      <c r="K43" s="251" t="s">
        <v>315</v>
      </c>
      <c r="L43" s="251" t="s">
        <v>316</v>
      </c>
      <c r="M43" s="294" t="s">
        <v>317</v>
      </c>
    </row>
    <row r="44" spans="1:14">
      <c r="A44" s="254" t="s">
        <v>230</v>
      </c>
      <c r="B44" s="256" t="s">
        <v>318</v>
      </c>
      <c r="C44" t="s">
        <v>319</v>
      </c>
      <c r="D44" s="256" t="s">
        <v>318</v>
      </c>
      <c r="E44" s="254" t="s">
        <v>320</v>
      </c>
      <c r="F44" s="287">
        <v>0</v>
      </c>
      <c r="G44" s="287">
        <v>0.9</v>
      </c>
      <c r="H44" s="287">
        <v>0.01</v>
      </c>
      <c r="I44" s="251" t="s">
        <v>321</v>
      </c>
      <c r="J44" s="277" t="s">
        <v>322</v>
      </c>
      <c r="K44" s="251" t="s">
        <v>323</v>
      </c>
      <c r="L44" s="251" t="s">
        <v>324</v>
      </c>
    </row>
    <row r="45" spans="1:14" ht="28.8">
      <c r="A45" s="254" t="s">
        <v>230</v>
      </c>
      <c r="B45" s="254" t="s">
        <v>325</v>
      </c>
      <c r="C45" t="s">
        <v>326</v>
      </c>
      <c r="D45" s="254" t="s">
        <v>327</v>
      </c>
      <c r="E45" t="s">
        <v>328</v>
      </c>
      <c r="F45" s="287">
        <v>0</v>
      </c>
      <c r="G45" s="287">
        <v>0.4</v>
      </c>
      <c r="H45" s="287">
        <v>0.01</v>
      </c>
      <c r="I45" s="251" t="s">
        <v>329</v>
      </c>
      <c r="J45" s="311" t="s">
        <v>330</v>
      </c>
      <c r="K45" s="251" t="s">
        <v>331</v>
      </c>
      <c r="L45" s="251" t="s">
        <v>332</v>
      </c>
      <c r="M45" s="295" t="s">
        <v>333</v>
      </c>
    </row>
    <row r="46" spans="1:14" ht="57.6">
      <c r="A46" s="254" t="s">
        <v>230</v>
      </c>
      <c r="B46" t="s">
        <v>334</v>
      </c>
      <c r="C46" t="s">
        <v>335</v>
      </c>
      <c r="D46" t="s">
        <v>334</v>
      </c>
      <c r="E46" t="s">
        <v>336</v>
      </c>
      <c r="F46" s="287">
        <v>0</v>
      </c>
      <c r="G46" s="287">
        <v>0.95</v>
      </c>
      <c r="H46" s="287">
        <v>0.01</v>
      </c>
      <c r="I46" s="251" t="s">
        <v>337</v>
      </c>
      <c r="J46" s="311" t="s">
        <v>338</v>
      </c>
      <c r="K46" s="277" t="s">
        <v>339</v>
      </c>
      <c r="L46" s="251"/>
      <c r="M46" s="294" t="s">
        <v>340</v>
      </c>
    </row>
    <row r="47" spans="1:14" ht="58.8">
      <c r="A47" t="s">
        <v>230</v>
      </c>
      <c r="B47" t="s">
        <v>341</v>
      </c>
      <c r="C47" t="s">
        <v>342</v>
      </c>
      <c r="D47" t="s">
        <v>341</v>
      </c>
      <c r="E47" t="s">
        <v>343</v>
      </c>
      <c r="F47" s="319">
        <v>0</v>
      </c>
      <c r="G47" s="320">
        <v>100000</v>
      </c>
      <c r="H47" s="320">
        <f>G47/100</f>
        <v>1000</v>
      </c>
      <c r="I47" s="319" t="s">
        <v>3889</v>
      </c>
      <c r="J47" s="311" t="s">
        <v>344</v>
      </c>
      <c r="K47" s="277" t="s">
        <v>339</v>
      </c>
      <c r="L47" s="251" t="s">
        <v>345</v>
      </c>
      <c r="M47" s="294" t="s">
        <v>346</v>
      </c>
    </row>
    <row r="48" spans="1:14">
      <c r="A48" t="s">
        <v>230</v>
      </c>
      <c r="B48" t="s">
        <v>347</v>
      </c>
      <c r="C48" t="s">
        <v>348</v>
      </c>
      <c r="D48" t="s">
        <v>349</v>
      </c>
      <c r="E48" t="s">
        <v>350</v>
      </c>
      <c r="F48" s="293">
        <v>0</v>
      </c>
      <c r="G48" s="13">
        <v>1</v>
      </c>
      <c r="H48" s="13">
        <v>0.01</v>
      </c>
      <c r="I48" s="254" t="s">
        <v>351</v>
      </c>
      <c r="J48" s="277" t="s">
        <v>352</v>
      </c>
      <c r="K48" s="277"/>
      <c r="L48" s="251"/>
      <c r="M48" s="294"/>
    </row>
    <row r="49" spans="1:14" ht="44.4">
      <c r="A49" t="s">
        <v>230</v>
      </c>
      <c r="B49" t="s">
        <v>353</v>
      </c>
      <c r="C49" t="s">
        <v>354</v>
      </c>
      <c r="D49" t="s">
        <v>355</v>
      </c>
      <c r="E49" t="s">
        <v>356</v>
      </c>
      <c r="F49" s="319">
        <v>-150000</v>
      </c>
      <c r="G49" s="319">
        <v>150000</v>
      </c>
      <c r="H49" s="319">
        <v>3000</v>
      </c>
      <c r="I49" s="319" t="s">
        <v>3889</v>
      </c>
      <c r="J49" s="311" t="s">
        <v>357</v>
      </c>
      <c r="K49" s="277"/>
      <c r="L49" s="251"/>
      <c r="M49" s="294"/>
    </row>
    <row r="50" spans="1:14" ht="30">
      <c r="A50" t="s">
        <v>230</v>
      </c>
      <c r="B50" t="s">
        <v>358</v>
      </c>
      <c r="C50" t="s">
        <v>359</v>
      </c>
      <c r="D50" t="s">
        <v>355</v>
      </c>
      <c r="E50" t="s">
        <v>360</v>
      </c>
      <c r="F50" s="319">
        <v>-150000</v>
      </c>
      <c r="G50" s="319">
        <v>150000</v>
      </c>
      <c r="H50" s="319">
        <v>3000</v>
      </c>
      <c r="I50" s="319" t="s">
        <v>3889</v>
      </c>
      <c r="J50" s="311" t="s">
        <v>361</v>
      </c>
      <c r="K50" s="277"/>
      <c r="L50" s="251"/>
      <c r="M50" s="294"/>
    </row>
    <row r="51" spans="1:14" ht="72">
      <c r="A51" t="s">
        <v>230</v>
      </c>
      <c r="B51" t="s">
        <v>362</v>
      </c>
      <c r="C51" t="s">
        <v>363</v>
      </c>
      <c r="D51" t="s">
        <v>355</v>
      </c>
      <c r="E51" t="s">
        <v>364</v>
      </c>
      <c r="F51" s="293">
        <v>-1</v>
      </c>
      <c r="G51" s="13">
        <v>1</v>
      </c>
      <c r="H51" s="13">
        <v>0.01</v>
      </c>
      <c r="I51" s="254" t="s">
        <v>365</v>
      </c>
      <c r="J51" s="311" t="s">
        <v>366</v>
      </c>
      <c r="K51" s="277"/>
      <c r="L51" s="251"/>
      <c r="M51" s="294"/>
    </row>
    <row r="52" spans="1:14" ht="30">
      <c r="A52" t="s">
        <v>230</v>
      </c>
      <c r="B52" t="s">
        <v>367</v>
      </c>
      <c r="C52" t="s">
        <v>368</v>
      </c>
      <c r="D52" t="s">
        <v>367</v>
      </c>
      <c r="E52" t="s">
        <v>369</v>
      </c>
      <c r="F52" s="319">
        <v>-150000</v>
      </c>
      <c r="G52" s="319">
        <v>150000</v>
      </c>
      <c r="H52" s="319">
        <v>3000</v>
      </c>
      <c r="I52" s="319" t="s">
        <v>3890</v>
      </c>
      <c r="J52" s="311" t="s">
        <v>370</v>
      </c>
      <c r="K52" s="277"/>
      <c r="L52" s="251"/>
      <c r="M52" s="294"/>
    </row>
    <row r="53" spans="1:14">
      <c r="A53" t="s">
        <v>371</v>
      </c>
      <c r="B53" t="s">
        <v>372</v>
      </c>
      <c r="C53" t="s">
        <v>373</v>
      </c>
      <c r="D53" t="s">
        <v>372</v>
      </c>
      <c r="E53" t="s">
        <v>374</v>
      </c>
      <c r="F53" s="287">
        <v>0</v>
      </c>
      <c r="G53" s="287">
        <v>0.5</v>
      </c>
      <c r="H53" s="287">
        <v>0.01</v>
      </c>
      <c r="I53" s="251" t="s">
        <v>375</v>
      </c>
      <c r="J53" s="277" t="s">
        <v>376</v>
      </c>
    </row>
    <row r="54" spans="1:14">
      <c r="A54" t="s">
        <v>371</v>
      </c>
      <c r="B54" t="s">
        <v>377</v>
      </c>
      <c r="C54" t="s">
        <v>378</v>
      </c>
      <c r="D54" t="s">
        <v>379</v>
      </c>
      <c r="E54" t="s">
        <v>380</v>
      </c>
      <c r="F54" s="293">
        <v>0</v>
      </c>
      <c r="G54" s="13">
        <v>1</v>
      </c>
      <c r="H54" s="13">
        <v>0.01</v>
      </c>
      <c r="I54" s="277" t="s">
        <v>381</v>
      </c>
      <c r="J54" s="277" t="s">
        <v>382</v>
      </c>
      <c r="K54" s="277" t="s">
        <v>383</v>
      </c>
      <c r="L54" s="251" t="s">
        <v>384</v>
      </c>
    </row>
    <row r="55" spans="1:14" ht="28.8">
      <c r="A55" t="s">
        <v>371</v>
      </c>
      <c r="B55" t="s">
        <v>385</v>
      </c>
      <c r="C55" t="s">
        <v>386</v>
      </c>
      <c r="D55" t="s">
        <v>379</v>
      </c>
      <c r="E55" t="s">
        <v>387</v>
      </c>
      <c r="F55">
        <v>0</v>
      </c>
      <c r="G55">
        <v>1</v>
      </c>
      <c r="H55">
        <v>1</v>
      </c>
      <c r="I55" s="277" t="s">
        <v>125</v>
      </c>
      <c r="J55" s="311" t="s">
        <v>388</v>
      </c>
      <c r="K55" s="277" t="s">
        <v>383</v>
      </c>
      <c r="L55" s="251" t="s">
        <v>384</v>
      </c>
    </row>
    <row r="56" spans="1:14" ht="28.8">
      <c r="A56" t="s">
        <v>371</v>
      </c>
      <c r="B56" t="s">
        <v>389</v>
      </c>
      <c r="C56" t="s">
        <v>390</v>
      </c>
      <c r="D56" t="s">
        <v>389</v>
      </c>
      <c r="E56" t="s">
        <v>391</v>
      </c>
      <c r="F56" s="293">
        <v>0</v>
      </c>
      <c r="G56" s="13">
        <v>1</v>
      </c>
      <c r="H56" s="13">
        <v>0.01</v>
      </c>
      <c r="I56" s="277" t="s">
        <v>284</v>
      </c>
      <c r="J56" s="314" t="s">
        <v>392</v>
      </c>
      <c r="K56" s="277" t="s">
        <v>393</v>
      </c>
      <c r="L56" s="251" t="s">
        <v>394</v>
      </c>
      <c r="M56" s="294" t="s">
        <v>395</v>
      </c>
    </row>
    <row r="57" spans="1:14" ht="28.8">
      <c r="A57" t="s">
        <v>371</v>
      </c>
      <c r="B57" t="s">
        <v>396</v>
      </c>
      <c r="C57" t="s">
        <v>397</v>
      </c>
      <c r="D57" t="s">
        <v>396</v>
      </c>
      <c r="E57" t="s">
        <v>398</v>
      </c>
      <c r="F57" s="293">
        <v>0</v>
      </c>
      <c r="G57" s="13">
        <v>1</v>
      </c>
      <c r="H57" s="13">
        <v>0.01</v>
      </c>
      <c r="I57" s="277" t="s">
        <v>284</v>
      </c>
      <c r="J57" s="311" t="s">
        <v>399</v>
      </c>
      <c r="K57" s="277" t="s">
        <v>400</v>
      </c>
      <c r="L57" s="251" t="s">
        <v>401</v>
      </c>
      <c r="M57" s="294" t="s">
        <v>223</v>
      </c>
    </row>
    <row r="58" spans="1:14" ht="43.2">
      <c r="A58" t="s">
        <v>371</v>
      </c>
      <c r="B58" t="s">
        <v>402</v>
      </c>
      <c r="C58" t="s">
        <v>403</v>
      </c>
      <c r="D58" t="s">
        <v>402</v>
      </c>
      <c r="E58" t="s">
        <v>404</v>
      </c>
      <c r="F58" s="293">
        <v>0</v>
      </c>
      <c r="G58" s="13">
        <v>1</v>
      </c>
      <c r="H58" s="13">
        <v>0.01</v>
      </c>
      <c r="I58" s="277" t="s">
        <v>284</v>
      </c>
      <c r="J58" s="45" t="s">
        <v>405</v>
      </c>
      <c r="K58" s="277" t="s">
        <v>406</v>
      </c>
      <c r="L58" s="251" t="s">
        <v>407</v>
      </c>
      <c r="M58" s="294" t="s">
        <v>223</v>
      </c>
    </row>
    <row r="59" spans="1:14" ht="57.6">
      <c r="A59" t="s">
        <v>371</v>
      </c>
      <c r="B59" t="s">
        <v>408</v>
      </c>
      <c r="C59" t="s">
        <v>409</v>
      </c>
      <c r="D59" t="s">
        <v>408</v>
      </c>
      <c r="E59" t="s">
        <v>410</v>
      </c>
      <c r="F59" s="13">
        <v>0</v>
      </c>
      <c r="G59" s="13">
        <v>0.25</v>
      </c>
      <c r="H59" s="13">
        <v>0.01</v>
      </c>
      <c r="I59" s="277" t="s">
        <v>169</v>
      </c>
      <c r="J59" s="311" t="s">
        <v>411</v>
      </c>
      <c r="K59" s="277" t="s">
        <v>412</v>
      </c>
      <c r="L59" s="251" t="s">
        <v>413</v>
      </c>
      <c r="M59" s="295" t="s">
        <v>414</v>
      </c>
      <c r="N59" s="251" t="s">
        <v>414</v>
      </c>
    </row>
    <row r="60" spans="1:14">
      <c r="A60" t="s">
        <v>371</v>
      </c>
      <c r="B60" t="s">
        <v>415</v>
      </c>
      <c r="C60" t="s">
        <v>416</v>
      </c>
      <c r="D60" t="s">
        <v>415</v>
      </c>
      <c r="E60" t="s">
        <v>417</v>
      </c>
      <c r="F60" s="293">
        <v>0</v>
      </c>
      <c r="G60" s="13">
        <v>1</v>
      </c>
      <c r="H60" s="13">
        <v>0.01</v>
      </c>
      <c r="I60" s="277" t="s">
        <v>284</v>
      </c>
      <c r="J60" s="277" t="s">
        <v>418</v>
      </c>
      <c r="K60" s="277" t="s">
        <v>419</v>
      </c>
      <c r="L60" s="251" t="s">
        <v>420</v>
      </c>
      <c r="M60" s="294" t="s">
        <v>223</v>
      </c>
    </row>
    <row r="61" spans="1:14" ht="57.6">
      <c r="A61" t="s">
        <v>371</v>
      </c>
      <c r="B61" t="s">
        <v>421</v>
      </c>
      <c r="C61" t="s">
        <v>422</v>
      </c>
      <c r="D61" t="s">
        <v>421</v>
      </c>
      <c r="E61" t="s">
        <v>423</v>
      </c>
      <c r="F61" s="293">
        <v>0</v>
      </c>
      <c r="G61" s="293">
        <v>1</v>
      </c>
      <c r="H61" s="13">
        <v>0.01</v>
      </c>
      <c r="I61" s="277" t="s">
        <v>424</v>
      </c>
      <c r="J61" s="311" t="s">
        <v>425</v>
      </c>
      <c r="K61" s="277" t="s">
        <v>426</v>
      </c>
      <c r="L61" s="251" t="s">
        <v>427</v>
      </c>
      <c r="M61" s="294"/>
    </row>
    <row r="62" spans="1:14" ht="43.2">
      <c r="A62" s="254" t="s">
        <v>371</v>
      </c>
      <c r="B62" s="254" t="s">
        <v>428</v>
      </c>
      <c r="C62" t="s">
        <v>429</v>
      </c>
      <c r="D62" s="254" t="s">
        <v>430</v>
      </c>
      <c r="E62" s="254" t="s">
        <v>431</v>
      </c>
      <c r="F62" s="291">
        <v>0</v>
      </c>
      <c r="G62" s="287">
        <v>1</v>
      </c>
      <c r="H62" s="287">
        <v>0.01</v>
      </c>
      <c r="I62" s="251" t="s">
        <v>284</v>
      </c>
      <c r="J62" s="315" t="s">
        <v>432</v>
      </c>
      <c r="K62" s="251" t="s">
        <v>433</v>
      </c>
      <c r="L62" s="251" t="s">
        <v>434</v>
      </c>
      <c r="M62" s="295" t="s">
        <v>223</v>
      </c>
    </row>
    <row r="63" spans="1:14" ht="57.6">
      <c r="A63" s="254" t="s">
        <v>371</v>
      </c>
      <c r="B63" s="254" t="s">
        <v>435</v>
      </c>
      <c r="C63" t="s">
        <v>436</v>
      </c>
      <c r="D63" s="254" t="s">
        <v>430</v>
      </c>
      <c r="E63" s="254" t="s">
        <v>437</v>
      </c>
      <c r="F63" s="291">
        <v>0</v>
      </c>
      <c r="G63" s="287">
        <v>1</v>
      </c>
      <c r="H63" s="287">
        <v>0.01</v>
      </c>
      <c r="I63" s="251" t="s">
        <v>284</v>
      </c>
      <c r="J63" s="315" t="s">
        <v>438</v>
      </c>
      <c r="K63" s="251" t="s">
        <v>433</v>
      </c>
      <c r="L63" s="251" t="s">
        <v>434</v>
      </c>
      <c r="M63" s="295"/>
    </row>
    <row r="64" spans="1:14" ht="43.2">
      <c r="A64" s="254" t="s">
        <v>371</v>
      </c>
      <c r="B64" s="254" t="s">
        <v>439</v>
      </c>
      <c r="C64" t="s">
        <v>440</v>
      </c>
      <c r="D64" s="254" t="s">
        <v>430</v>
      </c>
      <c r="E64" s="254" t="s">
        <v>441</v>
      </c>
      <c r="F64" s="291">
        <v>0</v>
      </c>
      <c r="G64" s="287">
        <v>1</v>
      </c>
      <c r="H64" s="287">
        <v>0.01</v>
      </c>
      <c r="I64" s="251" t="s">
        <v>284</v>
      </c>
      <c r="J64" s="315" t="s">
        <v>442</v>
      </c>
      <c r="K64" s="251" t="s">
        <v>433</v>
      </c>
      <c r="L64" s="251" t="s">
        <v>434</v>
      </c>
      <c r="M64" s="295"/>
    </row>
    <row r="65" spans="1:14" ht="57.6">
      <c r="A65" s="254" t="s">
        <v>371</v>
      </c>
      <c r="B65" s="254" t="s">
        <v>443</v>
      </c>
      <c r="C65" t="s">
        <v>444</v>
      </c>
      <c r="D65" s="254" t="s">
        <v>430</v>
      </c>
      <c r="E65" s="254" t="s">
        <v>445</v>
      </c>
      <c r="F65" s="291">
        <v>0</v>
      </c>
      <c r="G65" s="287">
        <v>1</v>
      </c>
      <c r="H65" s="287">
        <v>0.01</v>
      </c>
      <c r="I65" s="251" t="s">
        <v>284</v>
      </c>
      <c r="J65" s="315" t="s">
        <v>446</v>
      </c>
      <c r="K65" s="251" t="s">
        <v>433</v>
      </c>
      <c r="L65" s="251" t="s">
        <v>434</v>
      </c>
      <c r="M65" s="295"/>
    </row>
    <row r="66" spans="1:14">
      <c r="A66" t="s">
        <v>371</v>
      </c>
      <c r="B66" t="s">
        <v>447</v>
      </c>
      <c r="C66" t="s">
        <v>448</v>
      </c>
      <c r="D66" t="s">
        <v>447</v>
      </c>
      <c r="E66" s="254" t="s">
        <v>449</v>
      </c>
      <c r="F66" s="291">
        <v>0</v>
      </c>
      <c r="G66" s="287">
        <v>1</v>
      </c>
      <c r="H66" s="287">
        <v>0.01</v>
      </c>
      <c r="I66" s="251" t="s">
        <v>284</v>
      </c>
      <c r="J66" s="251" t="s">
        <v>450</v>
      </c>
      <c r="K66" s="251"/>
      <c r="L66" s="251"/>
      <c r="M66" s="295"/>
    </row>
    <row r="67" spans="1:14" ht="57.6">
      <c r="A67" t="s">
        <v>371</v>
      </c>
      <c r="B67" t="s">
        <v>451</v>
      </c>
      <c r="C67" t="s">
        <v>452</v>
      </c>
      <c r="D67" t="s">
        <v>451</v>
      </c>
      <c r="E67" t="s">
        <v>453</v>
      </c>
      <c r="F67" s="293">
        <v>0</v>
      </c>
      <c r="G67" s="293">
        <v>1</v>
      </c>
      <c r="H67" s="13">
        <v>0.01</v>
      </c>
      <c r="I67" s="277" t="s">
        <v>424</v>
      </c>
      <c r="J67" s="311" t="s">
        <v>454</v>
      </c>
      <c r="K67" s="277" t="s">
        <v>426</v>
      </c>
      <c r="L67" s="251" t="s">
        <v>427</v>
      </c>
      <c r="M67" s="294"/>
    </row>
    <row r="68" spans="1:14" ht="144">
      <c r="A68" t="s">
        <v>371</v>
      </c>
      <c r="B68" t="s">
        <v>455</v>
      </c>
      <c r="C68" t="s">
        <v>456</v>
      </c>
      <c r="D68" t="s">
        <v>455</v>
      </c>
      <c r="E68" t="s">
        <v>457</v>
      </c>
      <c r="F68" s="293">
        <v>0</v>
      </c>
      <c r="G68" s="13">
        <v>1</v>
      </c>
      <c r="H68" s="13">
        <v>0.01</v>
      </c>
      <c r="I68" s="277" t="s">
        <v>458</v>
      </c>
      <c r="J68" s="311" t="s">
        <v>459</v>
      </c>
      <c r="K68" s="277"/>
      <c r="L68" s="251" t="s">
        <v>460</v>
      </c>
      <c r="M68" s="294" t="s">
        <v>461</v>
      </c>
    </row>
    <row r="69" spans="1:14" ht="57.6">
      <c r="A69" t="s">
        <v>371</v>
      </c>
      <c r="B69" t="s">
        <v>462</v>
      </c>
      <c r="C69" t="s">
        <v>463</v>
      </c>
      <c r="D69" s="20" t="s">
        <v>464</v>
      </c>
      <c r="E69" t="s">
        <v>465</v>
      </c>
      <c r="F69" s="293">
        <v>0</v>
      </c>
      <c r="G69" s="13">
        <v>1</v>
      </c>
      <c r="H69" s="13">
        <v>0.01</v>
      </c>
      <c r="I69" s="277" t="s">
        <v>284</v>
      </c>
      <c r="J69" s="311" t="s">
        <v>466</v>
      </c>
      <c r="K69" s="277" t="s">
        <v>467</v>
      </c>
      <c r="L69" s="251" t="s">
        <v>468</v>
      </c>
      <c r="M69" s="294"/>
    </row>
    <row r="70" spans="1:14">
      <c r="A70" t="s">
        <v>371</v>
      </c>
      <c r="B70" t="s">
        <v>469</v>
      </c>
      <c r="C70" t="s">
        <v>470</v>
      </c>
      <c r="D70" s="20" t="s">
        <v>464</v>
      </c>
      <c r="E70" t="s">
        <v>471</v>
      </c>
      <c r="F70" s="293">
        <v>0</v>
      </c>
      <c r="G70" s="13">
        <v>1</v>
      </c>
      <c r="H70" s="13">
        <v>0.01</v>
      </c>
      <c r="I70" s="277" t="s">
        <v>284</v>
      </c>
      <c r="J70" s="277" t="s">
        <v>472</v>
      </c>
      <c r="K70" s="277" t="s">
        <v>473</v>
      </c>
      <c r="L70" s="251" t="s">
        <v>474</v>
      </c>
      <c r="M70" s="294"/>
    </row>
    <row r="71" spans="1:14">
      <c r="A71" t="s">
        <v>371</v>
      </c>
      <c r="B71" t="s">
        <v>475</v>
      </c>
      <c r="C71" t="s">
        <v>476</v>
      </c>
      <c r="D71" t="s">
        <v>475</v>
      </c>
      <c r="E71" t="s">
        <v>477</v>
      </c>
      <c r="F71" s="293">
        <v>0</v>
      </c>
      <c r="G71" s="13">
        <v>1</v>
      </c>
      <c r="H71" s="13">
        <v>0.01</v>
      </c>
      <c r="I71" s="277" t="s">
        <v>284</v>
      </c>
      <c r="J71" s="277" t="s">
        <v>478</v>
      </c>
      <c r="K71" s="277"/>
      <c r="L71" s="251"/>
      <c r="M71" s="294"/>
    </row>
    <row r="72" spans="1:14" ht="43.2">
      <c r="A72" t="s">
        <v>371</v>
      </c>
      <c r="B72" t="s">
        <v>479</v>
      </c>
      <c r="C72" t="s">
        <v>480</v>
      </c>
      <c r="D72" t="s">
        <v>481</v>
      </c>
      <c r="E72" t="s">
        <v>482</v>
      </c>
      <c r="F72">
        <v>0</v>
      </c>
      <c r="G72">
        <v>1</v>
      </c>
      <c r="H72">
        <v>1</v>
      </c>
      <c r="I72" s="277" t="s">
        <v>125</v>
      </c>
      <c r="J72" s="311" t="s">
        <v>483</v>
      </c>
      <c r="K72" s="277"/>
      <c r="L72" s="251"/>
      <c r="M72" s="294"/>
    </row>
    <row r="73" spans="1:14" ht="57.6">
      <c r="A73" t="s">
        <v>371</v>
      </c>
      <c r="B73" t="s">
        <v>484</v>
      </c>
      <c r="C73" t="s">
        <v>485</v>
      </c>
      <c r="D73" t="s">
        <v>485</v>
      </c>
      <c r="E73" t="s">
        <v>486</v>
      </c>
      <c r="F73" s="293">
        <v>0</v>
      </c>
      <c r="G73" s="13">
        <v>1</v>
      </c>
      <c r="H73" s="13">
        <v>0.01</v>
      </c>
      <c r="I73" s="277" t="s">
        <v>487</v>
      </c>
      <c r="J73" s="311" t="s">
        <v>488</v>
      </c>
      <c r="K73" s="277"/>
      <c r="L73" s="251" t="s">
        <v>489</v>
      </c>
      <c r="M73" s="294" t="s">
        <v>223</v>
      </c>
    </row>
    <row r="74" spans="1:14" ht="100.8">
      <c r="A74" t="s">
        <v>490</v>
      </c>
      <c r="B74" t="s">
        <v>491</v>
      </c>
      <c r="C74" t="s">
        <v>492</v>
      </c>
      <c r="D74" t="s">
        <v>491</v>
      </c>
      <c r="E74" t="s">
        <v>493</v>
      </c>
      <c r="F74" s="293">
        <v>-3</v>
      </c>
      <c r="G74" s="13">
        <v>1</v>
      </c>
      <c r="H74" s="13">
        <v>0.01</v>
      </c>
      <c r="I74" s="277" t="s">
        <v>284</v>
      </c>
      <c r="J74" s="311" t="s">
        <v>494</v>
      </c>
      <c r="K74" s="277" t="s">
        <v>495</v>
      </c>
      <c r="L74" s="251" t="s">
        <v>496</v>
      </c>
      <c r="M74" s="294" t="s">
        <v>223</v>
      </c>
      <c r="N74" s="277" t="s">
        <v>497</v>
      </c>
    </row>
    <row r="75" spans="1:14" ht="28.8">
      <c r="A75" t="s">
        <v>490</v>
      </c>
      <c r="B75" t="s">
        <v>498</v>
      </c>
      <c r="C75" t="s">
        <v>499</v>
      </c>
      <c r="D75" t="s">
        <v>498</v>
      </c>
      <c r="E75" t="s">
        <v>500</v>
      </c>
      <c r="F75" s="293">
        <v>0</v>
      </c>
      <c r="G75" s="13">
        <v>1</v>
      </c>
      <c r="H75" s="13">
        <v>0.01</v>
      </c>
      <c r="I75" s="277" t="s">
        <v>284</v>
      </c>
      <c r="J75" s="311" t="s">
        <v>501</v>
      </c>
      <c r="K75" s="277" t="s">
        <v>502</v>
      </c>
      <c r="L75" s="251" t="s">
        <v>503</v>
      </c>
      <c r="M75" s="294"/>
      <c r="N75" s="277"/>
    </row>
    <row r="76" spans="1:14" ht="28.8">
      <c r="A76" t="s">
        <v>490</v>
      </c>
      <c r="B76" t="s">
        <v>504</v>
      </c>
      <c r="C76" t="s">
        <v>505</v>
      </c>
      <c r="D76" t="s">
        <v>504</v>
      </c>
      <c r="E76" t="s">
        <v>506</v>
      </c>
      <c r="F76" s="293">
        <v>0</v>
      </c>
      <c r="G76" s="13">
        <v>1</v>
      </c>
      <c r="H76" s="13">
        <v>0.01</v>
      </c>
      <c r="I76" s="277" t="s">
        <v>284</v>
      </c>
      <c r="J76" s="311" t="s">
        <v>507</v>
      </c>
      <c r="K76" s="277"/>
      <c r="L76" s="251" t="s">
        <v>508</v>
      </c>
      <c r="M76" s="294" t="s">
        <v>509</v>
      </c>
      <c r="N76" s="277"/>
    </row>
    <row r="77" spans="1:14" ht="57.6">
      <c r="A77" t="s">
        <v>490</v>
      </c>
      <c r="B77" t="s">
        <v>510</v>
      </c>
      <c r="C77" t="s">
        <v>511</v>
      </c>
      <c r="D77" t="s">
        <v>510</v>
      </c>
      <c r="E77" t="s">
        <v>512</v>
      </c>
      <c r="F77" s="293">
        <v>0</v>
      </c>
      <c r="G77" s="13">
        <v>1</v>
      </c>
      <c r="H77" s="13">
        <v>0.01</v>
      </c>
      <c r="I77" s="277" t="s">
        <v>284</v>
      </c>
      <c r="J77" s="311" t="s">
        <v>513</v>
      </c>
      <c r="K77" s="277" t="s">
        <v>514</v>
      </c>
      <c r="L77" s="251" t="s">
        <v>515</v>
      </c>
      <c r="M77" s="294" t="s">
        <v>223</v>
      </c>
      <c r="N77" s="277"/>
    </row>
    <row r="78" spans="1:14" ht="100.8">
      <c r="A78" t="s">
        <v>490</v>
      </c>
      <c r="B78" t="s">
        <v>516</v>
      </c>
      <c r="C78" t="s">
        <v>517</v>
      </c>
      <c r="D78" t="s">
        <v>516</v>
      </c>
      <c r="E78" t="s">
        <v>518</v>
      </c>
      <c r="F78" s="293">
        <v>0</v>
      </c>
      <c r="G78" s="13">
        <v>1</v>
      </c>
      <c r="H78" s="13">
        <v>0.01</v>
      </c>
      <c r="I78" s="277" t="s">
        <v>284</v>
      </c>
      <c r="J78" s="314" t="s">
        <v>519</v>
      </c>
      <c r="K78" s="277" t="s">
        <v>520</v>
      </c>
      <c r="L78" s="251" t="s">
        <v>521</v>
      </c>
      <c r="M78" s="294" t="s">
        <v>223</v>
      </c>
      <c r="N78" s="277"/>
    </row>
    <row r="79" spans="1:14">
      <c r="A79" t="s">
        <v>490</v>
      </c>
      <c r="B79" t="s">
        <v>522</v>
      </c>
      <c r="C79" t="s">
        <v>523</v>
      </c>
      <c r="D79" t="s">
        <v>522</v>
      </c>
      <c r="E79" t="s">
        <v>524</v>
      </c>
      <c r="F79" s="293">
        <v>0</v>
      </c>
      <c r="G79" s="13">
        <v>1</v>
      </c>
      <c r="H79" s="13">
        <v>0.01</v>
      </c>
      <c r="I79" s="277" t="s">
        <v>284</v>
      </c>
      <c r="J79" s="277" t="s">
        <v>525</v>
      </c>
      <c r="K79" s="277"/>
      <c r="L79" s="251"/>
      <c r="M79" s="294"/>
      <c r="N79" s="277"/>
    </row>
    <row r="80" spans="1:14" ht="57.6">
      <c r="A80" t="s">
        <v>490</v>
      </c>
      <c r="B80" t="s">
        <v>526</v>
      </c>
      <c r="C80" t="s">
        <v>527</v>
      </c>
      <c r="D80" t="s">
        <v>526</v>
      </c>
      <c r="E80" t="s">
        <v>528</v>
      </c>
      <c r="F80" s="293">
        <v>-1.5</v>
      </c>
      <c r="G80" s="13">
        <v>1</v>
      </c>
      <c r="H80" s="13">
        <v>0.01</v>
      </c>
      <c r="I80" s="277" t="s">
        <v>284</v>
      </c>
      <c r="J80" s="311" t="s">
        <v>529</v>
      </c>
      <c r="K80" s="277" t="s">
        <v>530</v>
      </c>
      <c r="L80" s="251" t="s">
        <v>531</v>
      </c>
      <c r="M80" s="294" t="s">
        <v>223</v>
      </c>
      <c r="N80" s="277"/>
    </row>
    <row r="81" spans="1:14" ht="86.4">
      <c r="A81" t="s">
        <v>490</v>
      </c>
      <c r="B81" t="s">
        <v>532</v>
      </c>
      <c r="C81" t="s">
        <v>533</v>
      </c>
      <c r="D81" t="s">
        <v>532</v>
      </c>
      <c r="E81" t="s">
        <v>534</v>
      </c>
      <c r="F81" s="293">
        <v>0</v>
      </c>
      <c r="G81" s="13">
        <v>1</v>
      </c>
      <c r="H81" s="13">
        <v>0.01</v>
      </c>
      <c r="I81" s="277" t="s">
        <v>284</v>
      </c>
      <c r="J81" s="314" t="s">
        <v>535</v>
      </c>
      <c r="K81" s="277" t="s">
        <v>536</v>
      </c>
      <c r="L81" s="251" t="s">
        <v>537</v>
      </c>
      <c r="M81" s="294" t="s">
        <v>223</v>
      </c>
      <c r="N81" s="277"/>
    </row>
    <row r="82" spans="1:14" ht="28.8">
      <c r="A82" t="s">
        <v>490</v>
      </c>
      <c r="B82" t="s">
        <v>538</v>
      </c>
      <c r="C82" t="s">
        <v>539</v>
      </c>
      <c r="D82" t="s">
        <v>538</v>
      </c>
      <c r="E82" t="s">
        <v>540</v>
      </c>
      <c r="F82" s="293">
        <v>0</v>
      </c>
      <c r="G82" s="13">
        <v>1</v>
      </c>
      <c r="H82" s="13">
        <v>0.01</v>
      </c>
      <c r="I82" s="277" t="s">
        <v>284</v>
      </c>
      <c r="J82" s="311" t="s">
        <v>541</v>
      </c>
      <c r="K82" s="277"/>
      <c r="L82" s="251" t="s">
        <v>542</v>
      </c>
      <c r="M82" s="294" t="s">
        <v>543</v>
      </c>
      <c r="N82" s="277"/>
    </row>
    <row r="83" spans="1:14" ht="72">
      <c r="A83" t="s">
        <v>490</v>
      </c>
      <c r="B83" t="s">
        <v>544</v>
      </c>
      <c r="C83" t="s">
        <v>545</v>
      </c>
      <c r="D83" t="s">
        <v>544</v>
      </c>
      <c r="E83" t="s">
        <v>546</v>
      </c>
      <c r="F83" s="293">
        <v>0</v>
      </c>
      <c r="G83" s="13">
        <v>1</v>
      </c>
      <c r="H83" s="13">
        <v>0.01</v>
      </c>
      <c r="I83" s="277" t="s">
        <v>547</v>
      </c>
      <c r="J83" s="311" t="s">
        <v>548</v>
      </c>
      <c r="K83" s="277"/>
      <c r="L83" s="251" t="s">
        <v>549</v>
      </c>
      <c r="M83" s="289" t="s">
        <v>550</v>
      </c>
      <c r="N83" s="277"/>
    </row>
    <row r="84" spans="1:14">
      <c r="A84" s="254" t="s">
        <v>551</v>
      </c>
      <c r="B84" s="254" t="s">
        <v>552</v>
      </c>
      <c r="C84" t="s">
        <v>553</v>
      </c>
      <c r="D84" s="254" t="s">
        <v>554</v>
      </c>
      <c r="E84" t="s">
        <v>555</v>
      </c>
      <c r="F84" s="287">
        <v>0</v>
      </c>
      <c r="G84" s="287">
        <v>1</v>
      </c>
      <c r="H84" s="287">
        <v>0.01</v>
      </c>
      <c r="I84" s="251" t="s">
        <v>556</v>
      </c>
      <c r="J84" s="251" t="s">
        <v>557</v>
      </c>
      <c r="K84" s="251" t="s">
        <v>558</v>
      </c>
      <c r="L84" s="251" t="s">
        <v>559</v>
      </c>
      <c r="M84" s="294" t="s">
        <v>223</v>
      </c>
      <c r="N84" s="251"/>
    </row>
    <row r="85" spans="1:14" ht="43.2">
      <c r="A85" s="254" t="s">
        <v>551</v>
      </c>
      <c r="B85" s="254" t="s">
        <v>560</v>
      </c>
      <c r="C85" t="s">
        <v>561</v>
      </c>
      <c r="D85" s="254" t="s">
        <v>562</v>
      </c>
      <c r="E85" t="s">
        <v>563</v>
      </c>
      <c r="F85" s="287">
        <v>0</v>
      </c>
      <c r="G85" s="287">
        <v>1</v>
      </c>
      <c r="H85" s="287">
        <v>0.01</v>
      </c>
      <c r="I85" s="277" t="s">
        <v>564</v>
      </c>
      <c r="J85" s="311" t="s">
        <v>565</v>
      </c>
      <c r="K85" s="251" t="s">
        <v>566</v>
      </c>
      <c r="L85" s="251" t="s">
        <v>567</v>
      </c>
      <c r="M85" s="294" t="s">
        <v>223</v>
      </c>
      <c r="N85" s="251"/>
    </row>
    <row r="86" spans="1:14" ht="57.6">
      <c r="A86" s="254" t="s">
        <v>551</v>
      </c>
      <c r="B86" s="254" t="s">
        <v>568</v>
      </c>
      <c r="C86" t="s">
        <v>569</v>
      </c>
      <c r="D86" s="254" t="s">
        <v>568</v>
      </c>
      <c r="E86" t="s">
        <v>570</v>
      </c>
      <c r="F86" s="287">
        <v>0</v>
      </c>
      <c r="G86" s="287">
        <v>1</v>
      </c>
      <c r="H86" s="287">
        <v>0.01</v>
      </c>
      <c r="I86" s="277" t="s">
        <v>571</v>
      </c>
      <c r="J86" s="311" t="s">
        <v>572</v>
      </c>
      <c r="K86" s="251"/>
      <c r="L86" s="251" t="s">
        <v>573</v>
      </c>
      <c r="M86" s="294"/>
      <c r="N86" s="251"/>
    </row>
    <row r="87" spans="1:14" ht="86.4">
      <c r="A87" s="254" t="s">
        <v>551</v>
      </c>
      <c r="B87" t="s">
        <v>574</v>
      </c>
      <c r="C87" t="s">
        <v>575</v>
      </c>
      <c r="D87" t="s">
        <v>576</v>
      </c>
      <c r="E87" t="s">
        <v>577</v>
      </c>
      <c r="F87">
        <v>0</v>
      </c>
      <c r="G87">
        <v>1</v>
      </c>
      <c r="H87">
        <v>1</v>
      </c>
      <c r="I87" s="277" t="s">
        <v>125</v>
      </c>
      <c r="J87" s="311" t="s">
        <v>578</v>
      </c>
      <c r="K87" s="251"/>
      <c r="L87" s="251" t="s">
        <v>573</v>
      </c>
      <c r="M87" s="294"/>
      <c r="N87" s="251"/>
    </row>
    <row r="88" spans="1:14" ht="87.6">
      <c r="A88" t="s">
        <v>579</v>
      </c>
      <c r="B88" t="s">
        <v>580</v>
      </c>
      <c r="C88" t="s">
        <v>581</v>
      </c>
      <c r="D88" t="s">
        <v>580</v>
      </c>
      <c r="E88" t="s">
        <v>582</v>
      </c>
      <c r="F88" s="319">
        <v>0</v>
      </c>
      <c r="G88" s="319">
        <v>500000</v>
      </c>
      <c r="H88" s="319">
        <v>10000</v>
      </c>
      <c r="I88" s="319" t="s">
        <v>3890</v>
      </c>
      <c r="J88" s="311" t="s">
        <v>583</v>
      </c>
      <c r="K88" s="277" t="s">
        <v>584</v>
      </c>
      <c r="L88" s="251" t="s">
        <v>585</v>
      </c>
      <c r="M88" s="295" t="s">
        <v>586</v>
      </c>
      <c r="N88" s="251" t="s">
        <v>587</v>
      </c>
    </row>
    <row r="89" spans="1:14" ht="72">
      <c r="A89" t="s">
        <v>579</v>
      </c>
      <c r="B89" t="s">
        <v>588</v>
      </c>
      <c r="C89" t="s">
        <v>589</v>
      </c>
      <c r="D89" t="s">
        <v>588</v>
      </c>
      <c r="E89" t="s">
        <v>590</v>
      </c>
      <c r="F89" s="287">
        <v>0</v>
      </c>
      <c r="G89" s="287">
        <v>1</v>
      </c>
      <c r="H89" s="287">
        <v>0.01</v>
      </c>
      <c r="I89" s="277" t="s">
        <v>591</v>
      </c>
      <c r="J89" s="311" t="s">
        <v>592</v>
      </c>
      <c r="K89" s="251" t="s">
        <v>593</v>
      </c>
      <c r="L89" s="251" t="s">
        <v>594</v>
      </c>
      <c r="M89" s="294" t="s">
        <v>223</v>
      </c>
    </row>
    <row r="90" spans="1:14">
      <c r="A90" s="254" t="s">
        <v>579</v>
      </c>
      <c r="B90" s="254" t="s">
        <v>595</v>
      </c>
      <c r="C90" t="s">
        <v>596</v>
      </c>
      <c r="D90" s="176"/>
      <c r="E90" s="254" t="s">
        <v>597</v>
      </c>
      <c r="F90">
        <v>0</v>
      </c>
      <c r="G90">
        <v>1</v>
      </c>
      <c r="H90">
        <v>1</v>
      </c>
      <c r="I90" s="277" t="s">
        <v>125</v>
      </c>
      <c r="J90" s="277" t="s">
        <v>598</v>
      </c>
      <c r="K90" s="277" t="s">
        <v>584</v>
      </c>
      <c r="L90" s="251" t="s">
        <v>585</v>
      </c>
    </row>
    <row r="91" spans="1:14">
      <c r="A91" s="254" t="s">
        <v>579</v>
      </c>
      <c r="B91" s="254" t="s">
        <v>599</v>
      </c>
      <c r="C91" t="s">
        <v>600</v>
      </c>
      <c r="D91" s="176"/>
      <c r="E91" s="254" t="s">
        <v>601</v>
      </c>
      <c r="F91">
        <v>0</v>
      </c>
      <c r="G91">
        <v>1</v>
      </c>
      <c r="H91">
        <v>1</v>
      </c>
      <c r="I91" s="277" t="s">
        <v>125</v>
      </c>
      <c r="J91" s="277" t="s">
        <v>602</v>
      </c>
      <c r="K91" s="277" t="s">
        <v>584</v>
      </c>
      <c r="L91" s="251" t="s">
        <v>585</v>
      </c>
    </row>
    <row r="92" spans="1:14">
      <c r="A92" s="254" t="s">
        <v>579</v>
      </c>
      <c r="B92" t="s">
        <v>603</v>
      </c>
      <c r="C92" t="s">
        <v>604</v>
      </c>
      <c r="D92" s="176"/>
      <c r="E92" s="176"/>
      <c r="F92">
        <v>0</v>
      </c>
      <c r="G92">
        <v>1</v>
      </c>
      <c r="H92">
        <v>1</v>
      </c>
      <c r="I92" s="277" t="s">
        <v>125</v>
      </c>
      <c r="J92" t="s">
        <v>605</v>
      </c>
      <c r="K92" s="277" t="s">
        <v>584</v>
      </c>
      <c r="L92" s="251" t="s">
        <v>585</v>
      </c>
    </row>
    <row r="93" spans="1:14">
      <c r="A93" s="254" t="s">
        <v>579</v>
      </c>
      <c r="B93" s="254" t="s">
        <v>606</v>
      </c>
      <c r="C93" t="s">
        <v>607</v>
      </c>
      <c r="D93" s="254" t="s">
        <v>606</v>
      </c>
      <c r="E93" t="s">
        <v>608</v>
      </c>
      <c r="F93">
        <v>0</v>
      </c>
      <c r="G93">
        <v>1</v>
      </c>
      <c r="H93">
        <v>1</v>
      </c>
      <c r="I93" s="277" t="s">
        <v>125</v>
      </c>
      <c r="J93" s="251"/>
    </row>
    <row r="94" spans="1:14">
      <c r="A94" s="254" t="s">
        <v>579</v>
      </c>
      <c r="B94" s="254" t="s">
        <v>609</v>
      </c>
      <c r="C94" t="s">
        <v>609</v>
      </c>
      <c r="D94" s="254" t="s">
        <v>609</v>
      </c>
      <c r="E94" s="254" t="s">
        <v>610</v>
      </c>
      <c r="F94" s="287">
        <v>0</v>
      </c>
      <c r="G94" s="287">
        <v>1</v>
      </c>
      <c r="H94" s="287">
        <v>0.01</v>
      </c>
      <c r="I94" s="277" t="s">
        <v>611</v>
      </c>
      <c r="J94" s="277" t="s">
        <v>612</v>
      </c>
      <c r="K94" s="251" t="s">
        <v>613</v>
      </c>
    </row>
    <row r="95" spans="1:14" ht="86.4">
      <c r="A95" t="s">
        <v>579</v>
      </c>
      <c r="B95" t="s">
        <v>614</v>
      </c>
      <c r="C95" t="s">
        <v>615</v>
      </c>
      <c r="D95" t="s">
        <v>614</v>
      </c>
      <c r="E95" t="s">
        <v>616</v>
      </c>
      <c r="F95" s="293">
        <v>-0.9</v>
      </c>
      <c r="G95" s="293">
        <v>0.9</v>
      </c>
      <c r="H95" s="287">
        <v>0.01</v>
      </c>
      <c r="I95" s="277" t="s">
        <v>617</v>
      </c>
      <c r="J95" s="311" t="s">
        <v>618</v>
      </c>
      <c r="K95" s="251" t="s">
        <v>619</v>
      </c>
      <c r="L95" s="251" t="s">
        <v>620</v>
      </c>
      <c r="M95" s="295" t="s">
        <v>621</v>
      </c>
    </row>
    <row r="96" spans="1:14">
      <c r="A96" t="s">
        <v>579</v>
      </c>
      <c r="B96" t="s">
        <v>622</v>
      </c>
      <c r="C96" t="s">
        <v>623</v>
      </c>
      <c r="D96" s="176"/>
      <c r="E96" s="176"/>
      <c r="F96">
        <v>0</v>
      </c>
      <c r="G96">
        <v>1</v>
      </c>
      <c r="H96">
        <v>1</v>
      </c>
      <c r="I96" s="277" t="s">
        <v>125</v>
      </c>
      <c r="J96" t="s">
        <v>624</v>
      </c>
    </row>
    <row r="97" spans="1:13">
      <c r="A97" t="s">
        <v>579</v>
      </c>
      <c r="B97" t="s">
        <v>625</v>
      </c>
      <c r="C97" t="s">
        <v>626</v>
      </c>
      <c r="D97" s="176"/>
      <c r="E97" s="176"/>
      <c r="F97">
        <v>0</v>
      </c>
      <c r="G97">
        <v>1</v>
      </c>
      <c r="H97">
        <v>1</v>
      </c>
      <c r="I97" s="277" t="s">
        <v>125</v>
      </c>
      <c r="J97" t="s">
        <v>627</v>
      </c>
    </row>
    <row r="98" spans="1:13">
      <c r="A98" t="s">
        <v>579</v>
      </c>
      <c r="B98" t="s">
        <v>628</v>
      </c>
      <c r="C98" t="s">
        <v>629</v>
      </c>
      <c r="D98" s="176"/>
      <c r="E98" s="176"/>
      <c r="F98">
        <v>0</v>
      </c>
      <c r="G98">
        <v>1</v>
      </c>
      <c r="H98">
        <v>1</v>
      </c>
      <c r="I98" s="277" t="s">
        <v>125</v>
      </c>
      <c r="J98" t="s">
        <v>630</v>
      </c>
    </row>
    <row r="99" spans="1:13">
      <c r="A99" t="s">
        <v>631</v>
      </c>
      <c r="B99" s="176" t="s">
        <v>632</v>
      </c>
      <c r="C99" t="s">
        <v>633</v>
      </c>
      <c r="D99" t="s">
        <v>634</v>
      </c>
      <c r="E99" t="s">
        <v>635</v>
      </c>
      <c r="F99" s="13">
        <v>0</v>
      </c>
      <c r="G99" s="13">
        <v>0.4</v>
      </c>
      <c r="H99" s="293">
        <v>0.01</v>
      </c>
      <c r="I99" s="277" t="s">
        <v>636</v>
      </c>
      <c r="J99" s="277" t="s">
        <v>637</v>
      </c>
      <c r="K99" s="277" t="s">
        <v>638</v>
      </c>
      <c r="L99" s="251" t="s">
        <v>639</v>
      </c>
      <c r="M99" s="294"/>
    </row>
    <row r="100" spans="1:13">
      <c r="A100" s="226" t="str">
        <f>A$99</f>
        <v>Research and Development</v>
      </c>
      <c r="B100" s="226" t="str">
        <f t="shared" ref="B100:B103" si="0">B$99</f>
        <v>Capital Cost Reduction</v>
      </c>
      <c r="C100" t="s">
        <v>640</v>
      </c>
      <c r="D100" s="226" t="str">
        <f t="shared" ref="D100:L103" si="1">D$99</f>
        <v>R&amp;D Capital Cost Reductions</v>
      </c>
      <c r="E100" t="s">
        <v>641</v>
      </c>
      <c r="F100" s="300">
        <f t="shared" si="1"/>
        <v>0</v>
      </c>
      <c r="G100" s="300">
        <f t="shared" si="1"/>
        <v>0.4</v>
      </c>
      <c r="H100" s="300">
        <f t="shared" si="1"/>
        <v>0.01</v>
      </c>
      <c r="I100" s="226" t="str">
        <f t="shared" si="1"/>
        <v>% reduction in cost</v>
      </c>
      <c r="J100"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26" t="str">
        <f t="shared" si="1"/>
        <v>architectural-design.html#rnd</v>
      </c>
      <c r="L100" s="226" t="str">
        <f t="shared" si="1"/>
        <v>research-and-development.html</v>
      </c>
      <c r="M100" s="294"/>
    </row>
    <row r="101" spans="1:13">
      <c r="A101" s="226" t="str">
        <f t="shared" ref="A101:A103" si="2">A$99</f>
        <v>Research and Development</v>
      </c>
      <c r="B101" s="226" t="str">
        <f t="shared" si="0"/>
        <v>Capital Cost Reduction</v>
      </c>
      <c r="C101" t="s">
        <v>642</v>
      </c>
      <c r="D101" s="226" t="str">
        <f t="shared" si="1"/>
        <v>R&amp;D Capital Cost Reductions</v>
      </c>
      <c r="E101" t="s">
        <v>643</v>
      </c>
      <c r="F101" s="300">
        <f t="shared" si="1"/>
        <v>0</v>
      </c>
      <c r="G101" s="300">
        <f t="shared" si="1"/>
        <v>0.4</v>
      </c>
      <c r="H101" s="300">
        <f t="shared" si="1"/>
        <v>0.01</v>
      </c>
      <c r="I101" s="226" t="str">
        <f t="shared" si="1"/>
        <v>% reduction in cost</v>
      </c>
      <c r="J101"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26" t="str">
        <f t="shared" si="1"/>
        <v>architectural-design.html#rnd</v>
      </c>
      <c r="L101" s="226" t="str">
        <f t="shared" si="1"/>
        <v>research-and-development.html</v>
      </c>
      <c r="M101" s="294"/>
    </row>
    <row r="102" spans="1:13">
      <c r="A102" s="226" t="str">
        <f t="shared" si="2"/>
        <v>Research and Development</v>
      </c>
      <c r="B102" s="226" t="str">
        <f t="shared" si="0"/>
        <v>Capital Cost Reduction</v>
      </c>
      <c r="C102" t="s">
        <v>644</v>
      </c>
      <c r="D102" s="226" t="str">
        <f t="shared" si="1"/>
        <v>R&amp;D Capital Cost Reductions</v>
      </c>
      <c r="E102" t="s">
        <v>645</v>
      </c>
      <c r="F102" s="300">
        <f t="shared" si="1"/>
        <v>0</v>
      </c>
      <c r="G102" s="300">
        <f t="shared" si="1"/>
        <v>0.4</v>
      </c>
      <c r="H102" s="300">
        <f t="shared" si="1"/>
        <v>0.01</v>
      </c>
      <c r="I102" s="226" t="str">
        <f t="shared" si="1"/>
        <v>% reduction in cost</v>
      </c>
      <c r="J102"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26" t="str">
        <f t="shared" si="1"/>
        <v>architectural-design.html#rnd</v>
      </c>
      <c r="L102" s="226" t="str">
        <f t="shared" si="1"/>
        <v>research-and-development.html</v>
      </c>
      <c r="M102" s="294"/>
    </row>
    <row r="103" spans="1:13">
      <c r="A103" s="226" t="str">
        <f t="shared" si="2"/>
        <v>Research and Development</v>
      </c>
      <c r="B103" s="226" t="str">
        <f t="shared" si="0"/>
        <v>Capital Cost Reduction</v>
      </c>
      <c r="C103" s="254" t="s">
        <v>646</v>
      </c>
      <c r="D103" s="226" t="str">
        <f t="shared" si="1"/>
        <v>R&amp;D Capital Cost Reductions</v>
      </c>
      <c r="E103" t="s">
        <v>647</v>
      </c>
      <c r="F103" s="300">
        <f t="shared" si="1"/>
        <v>0</v>
      </c>
      <c r="G103" s="300">
        <f t="shared" si="1"/>
        <v>0.4</v>
      </c>
      <c r="H103" s="300">
        <f t="shared" si="1"/>
        <v>0.01</v>
      </c>
      <c r="I103" s="226" t="str">
        <f t="shared" si="1"/>
        <v>% reduction in cost</v>
      </c>
      <c r="J103"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26" t="str">
        <f t="shared" si="1"/>
        <v>architectural-design.html#rnd</v>
      </c>
      <c r="L103" s="226" t="str">
        <f t="shared" si="1"/>
        <v>research-and-development.html</v>
      </c>
      <c r="M103" s="294"/>
    </row>
    <row r="104" spans="1:13">
      <c r="A104" s="254" t="s">
        <v>631</v>
      </c>
      <c r="B104" s="254" t="s">
        <v>648</v>
      </c>
      <c r="C104" t="s">
        <v>649</v>
      </c>
      <c r="D104" s="254" t="s">
        <v>650</v>
      </c>
      <c r="E104" s="291" t="s">
        <v>651</v>
      </c>
      <c r="F104" s="13">
        <v>0</v>
      </c>
      <c r="G104" s="13">
        <v>1</v>
      </c>
      <c r="H104" s="293">
        <v>0.01</v>
      </c>
      <c r="I104" s="277" t="s">
        <v>284</v>
      </c>
      <c r="J104" s="277" t="s">
        <v>652</v>
      </c>
      <c r="K104" s="251" t="s">
        <v>653</v>
      </c>
      <c r="L104" s="251" t="s">
        <v>654</v>
      </c>
      <c r="M104" s="295" t="s">
        <v>655</v>
      </c>
    </row>
    <row r="105" spans="1:13">
      <c r="A105" s="254" t="s">
        <v>631</v>
      </c>
      <c r="B105" s="254" t="s">
        <v>656</v>
      </c>
      <c r="C105" t="s">
        <v>657</v>
      </c>
      <c r="D105" s="254" t="s">
        <v>650</v>
      </c>
      <c r="E105" s="291" t="s">
        <v>658</v>
      </c>
      <c r="F105" s="13">
        <v>0</v>
      </c>
      <c r="G105" s="13">
        <v>1</v>
      </c>
      <c r="H105" s="293">
        <v>0.01</v>
      </c>
      <c r="I105" s="277" t="s">
        <v>284</v>
      </c>
      <c r="J105" s="277" t="s">
        <v>659</v>
      </c>
      <c r="K105" s="251"/>
      <c r="L105" s="251"/>
      <c r="M105" s="295" t="s">
        <v>660</v>
      </c>
    </row>
    <row r="106" spans="1:13">
      <c r="A106" t="s">
        <v>631</v>
      </c>
      <c r="B106" s="176" t="s">
        <v>661</v>
      </c>
      <c r="C106" t="s">
        <v>662</v>
      </c>
      <c r="D106" t="s">
        <v>663</v>
      </c>
      <c r="E106" t="s">
        <v>664</v>
      </c>
      <c r="F106" s="13">
        <v>0</v>
      </c>
      <c r="G106" s="13">
        <v>0.4</v>
      </c>
      <c r="H106" s="293">
        <v>0.01</v>
      </c>
      <c r="I106" s="277" t="s">
        <v>665</v>
      </c>
      <c r="J106" s="277" t="s">
        <v>666</v>
      </c>
      <c r="K106" s="277" t="s">
        <v>638</v>
      </c>
      <c r="L106" s="251" t="s">
        <v>639</v>
      </c>
    </row>
    <row r="107" spans="1:13">
      <c r="A107" s="226" t="str">
        <f>A$106</f>
        <v>Research and Development</v>
      </c>
      <c r="B107" s="226" t="str">
        <f>B$106</f>
        <v>Fuel Use Reduction</v>
      </c>
      <c r="C107" t="s">
        <v>667</v>
      </c>
      <c r="D107" s="226" t="str">
        <f t="shared" ref="D107:L110" si="3">D$106</f>
        <v>R&amp;D Fuel Use Reductions</v>
      </c>
      <c r="E107" t="s">
        <v>668</v>
      </c>
      <c r="F107" s="233">
        <f t="shared" si="3"/>
        <v>0</v>
      </c>
      <c r="G107" s="233">
        <f t="shared" si="3"/>
        <v>0.4</v>
      </c>
      <c r="H107" s="233">
        <f t="shared" si="3"/>
        <v>0.01</v>
      </c>
      <c r="I107" s="226" t="str">
        <f t="shared" si="3"/>
        <v>% reduction in fuel use</v>
      </c>
      <c r="J107"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26" t="str">
        <f t="shared" si="3"/>
        <v>architectural-design.html#rnd</v>
      </c>
      <c r="L107" s="226" t="str">
        <f t="shared" si="3"/>
        <v>research-and-development.html</v>
      </c>
    </row>
    <row r="108" spans="1:13">
      <c r="A108" s="226" t="str">
        <f t="shared" ref="A108:B110" si="4">A$106</f>
        <v>Research and Development</v>
      </c>
      <c r="B108" s="226" t="str">
        <f t="shared" si="4"/>
        <v>Fuel Use Reduction</v>
      </c>
      <c r="C108" t="s">
        <v>669</v>
      </c>
      <c r="D108" s="226" t="str">
        <f t="shared" si="3"/>
        <v>R&amp;D Fuel Use Reductions</v>
      </c>
      <c r="E108" t="s">
        <v>670</v>
      </c>
      <c r="F108" s="233">
        <f t="shared" si="3"/>
        <v>0</v>
      </c>
      <c r="G108" s="233">
        <f t="shared" si="3"/>
        <v>0.4</v>
      </c>
      <c r="H108" s="233">
        <f t="shared" si="3"/>
        <v>0.01</v>
      </c>
      <c r="I108" s="226" t="str">
        <f t="shared" si="3"/>
        <v>% reduction in fuel use</v>
      </c>
      <c r="J108"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26" t="str">
        <f t="shared" si="3"/>
        <v>architectural-design.html#rnd</v>
      </c>
      <c r="L108" s="226" t="str">
        <f t="shared" si="3"/>
        <v>research-and-development.html</v>
      </c>
    </row>
    <row r="109" spans="1:13">
      <c r="A109" s="226" t="str">
        <f t="shared" si="4"/>
        <v>Research and Development</v>
      </c>
      <c r="B109" s="226" t="str">
        <f t="shared" si="4"/>
        <v>Fuel Use Reduction</v>
      </c>
      <c r="C109" t="s">
        <v>671</v>
      </c>
      <c r="D109" s="226" t="str">
        <f t="shared" si="3"/>
        <v>R&amp;D Fuel Use Reductions</v>
      </c>
      <c r="E109" t="s">
        <v>672</v>
      </c>
      <c r="F109" s="233">
        <f t="shared" si="3"/>
        <v>0</v>
      </c>
      <c r="G109" s="233">
        <f t="shared" si="3"/>
        <v>0.4</v>
      </c>
      <c r="H109" s="233">
        <f t="shared" si="3"/>
        <v>0.01</v>
      </c>
      <c r="I109" s="226" t="str">
        <f t="shared" si="3"/>
        <v>% reduction in fuel use</v>
      </c>
      <c r="J109"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26" t="str">
        <f t="shared" si="3"/>
        <v>architectural-design.html#rnd</v>
      </c>
      <c r="L109" s="226" t="str">
        <f t="shared" si="3"/>
        <v>research-and-development.html</v>
      </c>
    </row>
    <row r="110" spans="1:13">
      <c r="A110" s="226" t="str">
        <f t="shared" si="4"/>
        <v>Research and Development</v>
      </c>
      <c r="B110" s="226" t="str">
        <f t="shared" si="4"/>
        <v>Fuel Use Reduction</v>
      </c>
      <c r="C110" t="s">
        <v>673</v>
      </c>
      <c r="D110" s="226" t="str">
        <f t="shared" si="3"/>
        <v>R&amp;D Fuel Use Reductions</v>
      </c>
      <c r="E110" t="s">
        <v>674</v>
      </c>
      <c r="F110" s="233">
        <f t="shared" si="3"/>
        <v>0</v>
      </c>
      <c r="G110" s="233">
        <f t="shared" si="3"/>
        <v>0.4</v>
      </c>
      <c r="H110" s="233">
        <f t="shared" si="3"/>
        <v>0.01</v>
      </c>
      <c r="I110" s="226" t="str">
        <f t="shared" si="3"/>
        <v>% reduction in fuel use</v>
      </c>
      <c r="J110"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26" t="str">
        <f t="shared" si="3"/>
        <v>architectural-design.html#rnd</v>
      </c>
      <c r="L110" s="226" t="str">
        <f t="shared" si="3"/>
        <v>research-and-development.html</v>
      </c>
    </row>
    <row r="111" spans="1:13" ht="187.2">
      <c r="A111" t="s">
        <v>675</v>
      </c>
      <c r="B111" t="s">
        <v>676</v>
      </c>
      <c r="C111" t="s">
        <v>677</v>
      </c>
      <c r="D111" s="176"/>
      <c r="E111" t="s">
        <v>678</v>
      </c>
      <c r="F111">
        <v>0</v>
      </c>
      <c r="G111">
        <v>10</v>
      </c>
      <c r="H111">
        <v>1</v>
      </c>
      <c r="I111" t="s">
        <v>679</v>
      </c>
      <c r="J111" s="1" t="s">
        <v>680</v>
      </c>
      <c r="K111" t="s">
        <v>681</v>
      </c>
    </row>
    <row r="112" spans="1:13">
      <c r="A112" t="s">
        <v>675</v>
      </c>
      <c r="B112" t="s">
        <v>682</v>
      </c>
      <c r="C112" t="s">
        <v>683</v>
      </c>
      <c r="D112" s="176"/>
      <c r="E112" t="s">
        <v>684</v>
      </c>
      <c r="F112">
        <v>0</v>
      </c>
      <c r="G112">
        <v>10</v>
      </c>
      <c r="H112">
        <v>1</v>
      </c>
      <c r="I112" t="s">
        <v>679</v>
      </c>
      <c r="J112" s="22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26" t="str">
        <f t="shared" ref="K112:K121" si="5">K$111</f>
        <v>io-model.html</v>
      </c>
    </row>
    <row r="113" spans="1:13">
      <c r="A113" t="s">
        <v>675</v>
      </c>
      <c r="B113" t="s">
        <v>85</v>
      </c>
      <c r="C113" t="s">
        <v>685</v>
      </c>
      <c r="D113" s="176"/>
      <c r="E113" t="s">
        <v>686</v>
      </c>
      <c r="F113">
        <v>0</v>
      </c>
      <c r="G113">
        <v>10</v>
      </c>
      <c r="H113">
        <v>1</v>
      </c>
      <c r="I113" t="s">
        <v>679</v>
      </c>
      <c r="J113" s="22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26" t="str">
        <f t="shared" si="5"/>
        <v>io-model.html</v>
      </c>
    </row>
    <row r="114" spans="1:13">
      <c r="A114" t="s">
        <v>675</v>
      </c>
      <c r="B114" t="s">
        <v>687</v>
      </c>
      <c r="C114" t="s">
        <v>688</v>
      </c>
      <c r="D114" s="176"/>
      <c r="E114" t="s">
        <v>689</v>
      </c>
      <c r="F114">
        <v>0</v>
      </c>
      <c r="G114">
        <v>10</v>
      </c>
      <c r="H114">
        <v>1</v>
      </c>
      <c r="I114" t="s">
        <v>679</v>
      </c>
      <c r="J114"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26" t="str">
        <f t="shared" si="5"/>
        <v>io-model.html</v>
      </c>
    </row>
    <row r="115" spans="1:13">
      <c r="A115" t="s">
        <v>675</v>
      </c>
      <c r="B115" t="s">
        <v>690</v>
      </c>
      <c r="C115" t="s">
        <v>691</v>
      </c>
      <c r="D115" s="176"/>
      <c r="E115" t="s">
        <v>692</v>
      </c>
      <c r="F115">
        <v>0</v>
      </c>
      <c r="G115">
        <v>10</v>
      </c>
      <c r="H115">
        <v>1</v>
      </c>
      <c r="I115" t="s">
        <v>679</v>
      </c>
      <c r="J115"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26" t="str">
        <f t="shared" si="5"/>
        <v>io-model.html</v>
      </c>
    </row>
    <row r="116" spans="1:13">
      <c r="A116" t="s">
        <v>675</v>
      </c>
      <c r="B116" t="s">
        <v>693</v>
      </c>
      <c r="C116" t="s">
        <v>694</v>
      </c>
      <c r="D116" s="176"/>
      <c r="E116" t="s">
        <v>695</v>
      </c>
      <c r="F116">
        <v>0</v>
      </c>
      <c r="G116">
        <v>10</v>
      </c>
      <c r="H116">
        <v>1</v>
      </c>
      <c r="I116" t="s">
        <v>679</v>
      </c>
      <c r="J116"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26" t="str">
        <f t="shared" si="5"/>
        <v>io-model.html</v>
      </c>
    </row>
    <row r="117" spans="1:13">
      <c r="A117" t="s">
        <v>675</v>
      </c>
      <c r="B117" t="s">
        <v>191</v>
      </c>
      <c r="C117" t="s">
        <v>696</v>
      </c>
      <c r="D117" s="176"/>
      <c r="E117" t="s">
        <v>697</v>
      </c>
      <c r="F117">
        <v>0</v>
      </c>
      <c r="G117">
        <v>10</v>
      </c>
      <c r="H117">
        <v>1</v>
      </c>
      <c r="I117" t="s">
        <v>679</v>
      </c>
      <c r="J117"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26" t="str">
        <f t="shared" si="5"/>
        <v>io-model.html</v>
      </c>
    </row>
    <row r="118" spans="1:13">
      <c r="A118" t="s">
        <v>675</v>
      </c>
      <c r="B118" t="s">
        <v>698</v>
      </c>
      <c r="C118" t="s">
        <v>699</v>
      </c>
      <c r="D118" s="176"/>
      <c r="E118" t="s">
        <v>700</v>
      </c>
      <c r="F118">
        <v>0</v>
      </c>
      <c r="G118">
        <v>10</v>
      </c>
      <c r="H118">
        <v>1</v>
      </c>
      <c r="I118" t="s">
        <v>679</v>
      </c>
      <c r="J118"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26" t="str">
        <f t="shared" si="5"/>
        <v>io-model.html</v>
      </c>
    </row>
    <row r="119" spans="1:13">
      <c r="A119" t="s">
        <v>675</v>
      </c>
      <c r="B119" t="s">
        <v>701</v>
      </c>
      <c r="C119" t="s">
        <v>702</v>
      </c>
      <c r="D119" s="176"/>
      <c r="E119" t="s">
        <v>703</v>
      </c>
      <c r="F119">
        <v>0</v>
      </c>
      <c r="G119">
        <v>10</v>
      </c>
      <c r="H119">
        <v>1</v>
      </c>
      <c r="I119" t="s">
        <v>679</v>
      </c>
      <c r="J119"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26" t="str">
        <f t="shared" si="5"/>
        <v>io-model.html</v>
      </c>
    </row>
    <row r="120" spans="1:13">
      <c r="A120" t="s">
        <v>675</v>
      </c>
      <c r="B120" t="s">
        <v>704</v>
      </c>
      <c r="C120" t="s">
        <v>705</v>
      </c>
      <c r="D120" s="176"/>
      <c r="E120" t="s">
        <v>706</v>
      </c>
      <c r="F120">
        <v>0</v>
      </c>
      <c r="G120">
        <v>10</v>
      </c>
      <c r="H120">
        <v>1</v>
      </c>
      <c r="I120" t="s">
        <v>679</v>
      </c>
      <c r="J120"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26" t="str">
        <f t="shared" si="5"/>
        <v>io-model.html</v>
      </c>
    </row>
    <row r="121" spans="1:13">
      <c r="A121" t="s">
        <v>675</v>
      </c>
      <c r="B121" t="s">
        <v>707</v>
      </c>
      <c r="C121" t="s">
        <v>708</v>
      </c>
      <c r="D121" s="176"/>
      <c r="E121" t="s">
        <v>709</v>
      </c>
      <c r="F121">
        <v>0</v>
      </c>
      <c r="G121">
        <v>10</v>
      </c>
      <c r="H121">
        <v>1</v>
      </c>
      <c r="I121" t="s">
        <v>679</v>
      </c>
      <c r="J121"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26" t="str">
        <f t="shared" si="5"/>
        <v>io-model.html</v>
      </c>
    </row>
    <row r="122" spans="1:13">
      <c r="A122" t="s">
        <v>710</v>
      </c>
      <c r="B122" t="s">
        <v>711</v>
      </c>
      <c r="C122" t="s">
        <v>712</v>
      </c>
      <c r="D122" s="176"/>
      <c r="E122" t="s">
        <v>713</v>
      </c>
      <c r="F122">
        <v>0</v>
      </c>
      <c r="G122">
        <v>1</v>
      </c>
      <c r="H122">
        <v>1</v>
      </c>
      <c r="I122" s="277" t="s">
        <v>125</v>
      </c>
      <c r="J122" t="s">
        <v>714</v>
      </c>
      <c r="M122" s="309"/>
    </row>
    <row r="123" spans="1:13">
      <c r="A123" t="s">
        <v>710</v>
      </c>
      <c r="B123" t="s">
        <v>715</v>
      </c>
      <c r="C123" t="s">
        <v>716</v>
      </c>
      <c r="D123" s="176"/>
      <c r="E123" s="176"/>
      <c r="F123">
        <v>0</v>
      </c>
      <c r="G123">
        <v>1</v>
      </c>
      <c r="H123">
        <v>1</v>
      </c>
      <c r="I123" s="277" t="s">
        <v>125</v>
      </c>
      <c r="J123" t="s">
        <v>717</v>
      </c>
    </row>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09375" defaultRowHeight="14.4"/>
  <cols>
    <col min="1" max="1" width="30" style="1" customWidth="1"/>
    <col min="2" max="2" width="41.44140625" style="259"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259" customWidth="1"/>
    <col min="10" max="10" width="42.109375" style="228"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c r="A1" s="231" t="s">
        <v>44</v>
      </c>
      <c r="B1" s="258" t="s">
        <v>45</v>
      </c>
      <c r="C1" s="253" t="s">
        <v>46</v>
      </c>
      <c r="D1" s="229" t="s">
        <v>718</v>
      </c>
      <c r="E1" s="229" t="s">
        <v>719</v>
      </c>
      <c r="F1" s="229" t="s">
        <v>720</v>
      </c>
      <c r="G1" s="229" t="s">
        <v>721</v>
      </c>
      <c r="H1" s="230" t="s">
        <v>722</v>
      </c>
      <c r="I1" s="260" t="s">
        <v>723</v>
      </c>
      <c r="J1" s="232" t="s">
        <v>47</v>
      </c>
      <c r="K1" s="231" t="s">
        <v>48</v>
      </c>
      <c r="L1" s="231" t="s">
        <v>49</v>
      </c>
      <c r="M1" s="231" t="s">
        <v>50</v>
      </c>
      <c r="N1" s="231" t="s">
        <v>51</v>
      </c>
      <c r="O1" s="231" t="s">
        <v>52</v>
      </c>
      <c r="P1" s="231" t="s">
        <v>53</v>
      </c>
      <c r="Q1" s="231" t="s">
        <v>54</v>
      </c>
      <c r="R1" s="231" t="s">
        <v>55</v>
      </c>
    </row>
    <row r="2" spans="1:18" s="2" customFormat="1" ht="28.8">
      <c r="A2" s="22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254" t="s">
        <v>60</v>
      </c>
      <c r="D2" s="2" t="s">
        <v>724</v>
      </c>
      <c r="E2" s="2" t="s">
        <v>725</v>
      </c>
      <c r="F2" s="2" t="s">
        <v>726</v>
      </c>
      <c r="G2" s="2" t="s">
        <v>727</v>
      </c>
      <c r="H2" s="47">
        <v>300</v>
      </c>
      <c r="I2" s="261" t="s">
        <v>728</v>
      </c>
      <c r="J2" s="227" t="str">
        <f>IF(ISBLANK(INDEX('Policy Characteristics'!D:D,MATCH($C2,'Policy Characteristics'!$C:$C,0))),"",INDEX('Policy Characteristics'!D:D,MATCH($C2,'Policy Characteristics'!$C:$C,0)))</f>
        <v>Conventional Pollutant Standard</v>
      </c>
      <c r="K2" s="22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226" t="str">
        <f>IF(ISBLANK(INDEX('Policy Characteristics'!I:I,MATCH($C2,'Policy Characteristics'!$C:$C,0))),"",INDEX('Policy Characteristics'!I:I,MATCH($C2,'Policy Characteristics'!$C:$C,0)))</f>
        <v>% reduction in emissions</v>
      </c>
      <c r="P2" s="2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 s="226" t="str">
        <f>IF(ISBLANK(INDEX('Policy Characteristics'!K:K,MATCH($C2,'Policy Characteristics'!$C:$C,0))),"",INDEX('Policy Characteristics'!K:K,MATCH($C2,'Policy Characteristics'!$C:$C,0)))</f>
        <v>transportation-sector-main.html#conv-pol-stds</v>
      </c>
      <c r="R2" s="226" t="str">
        <f>IF(ISBLANK(INDEX('Policy Characteristics'!L:L,MATCH($C2,'Policy Characteristics'!$C:$C,0))),"",INDEX('Policy Characteristics'!L:L,MATCH($C2,'Policy Characteristics'!$C:$C,0)))</f>
        <v>conventional-pollutant-standards.html</v>
      </c>
    </row>
    <row r="3" spans="1:18" s="2" customFormat="1" ht="28.8">
      <c r="A3" s="22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226" t="str">
        <f t="shared" ref="C3:C22" si="0">C$2</f>
        <v>Percentage Reduction of Separately Regulated Pollutants</v>
      </c>
      <c r="D3" s="2" t="s">
        <v>724</v>
      </c>
      <c r="E3" s="2" t="s">
        <v>729</v>
      </c>
      <c r="F3" s="2" t="s">
        <v>726</v>
      </c>
      <c r="G3" s="2" t="s">
        <v>729</v>
      </c>
      <c r="H3" s="47">
        <v>301</v>
      </c>
      <c r="I3" s="261" t="s">
        <v>728</v>
      </c>
      <c r="J3" s="227" t="str">
        <f>IF(ISBLANK(INDEX('Policy Characteristics'!D:D,MATCH($C3,'Policy Characteristics'!$C:$C,0))),"",INDEX('Policy Characteristics'!D:D,MATCH($C3,'Policy Characteristics'!$C:$C,0)))</f>
        <v>Conventional Pollutant Standard</v>
      </c>
      <c r="K3" s="22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226" t="str">
        <f>IF(ISBLANK(INDEX('Policy Characteristics'!I:I,MATCH($C3,'Policy Characteristics'!$C:$C,0))),"",INDEX('Policy Characteristics'!I:I,MATCH($C3,'Policy Characteristics'!$C:$C,0)))</f>
        <v>% reduction in emissions</v>
      </c>
      <c r="P3" s="2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 s="226" t="str">
        <f>IF(ISBLANK(INDEX('Policy Characteristics'!K:K,MATCH($C3,'Policy Characteristics'!$C:$C,0))),"",INDEX('Policy Characteristics'!K:K,MATCH($C3,'Policy Characteristics'!$C:$C,0)))</f>
        <v>transportation-sector-main.html#conv-pol-stds</v>
      </c>
      <c r="R3" s="226" t="str">
        <f>IF(ISBLANK(INDEX('Policy Characteristics'!L:L,MATCH($C3,'Policy Characteristics'!$C:$C,0))),"",INDEX('Policy Characteristics'!L:L,MATCH($C3,'Policy Characteristics'!$C:$C,0)))</f>
        <v>conventional-pollutant-standards.html</v>
      </c>
    </row>
    <row r="4" spans="1:18" s="2" customFormat="1" ht="28.8">
      <c r="A4" s="22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226" t="str">
        <f t="shared" si="0"/>
        <v>Percentage Reduction of Separately Regulated Pollutants</v>
      </c>
      <c r="D4" s="2" t="s">
        <v>724</v>
      </c>
      <c r="E4" s="2" t="s">
        <v>730</v>
      </c>
      <c r="F4" s="2" t="s">
        <v>726</v>
      </c>
      <c r="G4" s="2" t="s">
        <v>730</v>
      </c>
      <c r="H4" s="47">
        <v>302</v>
      </c>
      <c r="I4" s="261" t="s">
        <v>728</v>
      </c>
      <c r="J4" s="227" t="str">
        <f>IF(ISBLANK(INDEX('Policy Characteristics'!D:D,MATCH($C4,'Policy Characteristics'!$C:$C,0))),"",INDEX('Policy Characteristics'!D:D,MATCH($C4,'Policy Characteristics'!$C:$C,0)))</f>
        <v>Conventional Pollutant Standard</v>
      </c>
      <c r="K4" s="22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226" t="str">
        <f>IF(ISBLANK(INDEX('Policy Characteristics'!I:I,MATCH($C4,'Policy Characteristics'!$C:$C,0))),"",INDEX('Policy Characteristics'!I:I,MATCH($C4,'Policy Characteristics'!$C:$C,0)))</f>
        <v>% reduction in emissions</v>
      </c>
      <c r="P4" s="2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 s="226" t="str">
        <f>IF(ISBLANK(INDEX('Policy Characteristics'!K:K,MATCH($C4,'Policy Characteristics'!$C:$C,0))),"",INDEX('Policy Characteristics'!K:K,MATCH($C4,'Policy Characteristics'!$C:$C,0)))</f>
        <v>transportation-sector-main.html#conv-pol-stds</v>
      </c>
      <c r="R4" s="226" t="str">
        <f>IF(ISBLANK(INDEX('Policy Characteristics'!L:L,MATCH($C4,'Policy Characteristics'!$C:$C,0))),"",INDEX('Policy Characteristics'!L:L,MATCH($C4,'Policy Characteristics'!$C:$C,0)))</f>
        <v>conventional-pollutant-standards.html</v>
      </c>
    </row>
    <row r="5" spans="1:18" s="2" customFormat="1" ht="28.8">
      <c r="A5" s="22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226" t="str">
        <f t="shared" si="0"/>
        <v>Percentage Reduction of Separately Regulated Pollutants</v>
      </c>
      <c r="D5" s="2" t="s">
        <v>724</v>
      </c>
      <c r="E5" s="2" t="s">
        <v>731</v>
      </c>
      <c r="F5" s="2" t="s">
        <v>726</v>
      </c>
      <c r="G5" s="2" t="s">
        <v>731</v>
      </c>
      <c r="H5" s="47">
        <v>303</v>
      </c>
      <c r="I5" s="261" t="s">
        <v>728</v>
      </c>
      <c r="J5" s="227" t="str">
        <f>IF(ISBLANK(INDEX('Policy Characteristics'!D:D,MATCH($C5,'Policy Characteristics'!$C:$C,0))),"",INDEX('Policy Characteristics'!D:D,MATCH($C5,'Policy Characteristics'!$C:$C,0)))</f>
        <v>Conventional Pollutant Standard</v>
      </c>
      <c r="K5" s="22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226" t="str">
        <f>IF(ISBLANK(INDEX('Policy Characteristics'!I:I,MATCH($C5,'Policy Characteristics'!$C:$C,0))),"",INDEX('Policy Characteristics'!I:I,MATCH($C5,'Policy Characteristics'!$C:$C,0)))</f>
        <v>% reduction in emissions</v>
      </c>
      <c r="P5" s="2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 s="226" t="str">
        <f>IF(ISBLANK(INDEX('Policy Characteristics'!K:K,MATCH($C5,'Policy Characteristics'!$C:$C,0))),"",INDEX('Policy Characteristics'!K:K,MATCH($C5,'Policy Characteristics'!$C:$C,0)))</f>
        <v>transportation-sector-main.html#conv-pol-stds</v>
      </c>
      <c r="R5" s="226" t="str">
        <f>IF(ISBLANK(INDEX('Policy Characteristics'!L:L,MATCH($C5,'Policy Characteristics'!$C:$C,0))),"",INDEX('Policy Characteristics'!L:L,MATCH($C5,'Policy Characteristics'!$C:$C,0)))</f>
        <v>conventional-pollutant-standards.html</v>
      </c>
    </row>
    <row r="6" spans="1:18" s="2" customFormat="1" ht="28.8">
      <c r="A6" s="22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226" t="str">
        <f t="shared" si="0"/>
        <v>Percentage Reduction of Separately Regulated Pollutants</v>
      </c>
      <c r="D6" s="2" t="s">
        <v>724</v>
      </c>
      <c r="E6" s="2" t="s">
        <v>732</v>
      </c>
      <c r="F6" s="2" t="s">
        <v>726</v>
      </c>
      <c r="G6" s="2" t="s">
        <v>733</v>
      </c>
      <c r="H6" s="47">
        <v>304</v>
      </c>
      <c r="I6" s="261" t="s">
        <v>728</v>
      </c>
      <c r="J6" s="227" t="str">
        <f>IF(ISBLANK(INDEX('Policy Characteristics'!D:D,MATCH($C6,'Policy Characteristics'!$C:$C,0))),"",INDEX('Policy Characteristics'!D:D,MATCH($C6,'Policy Characteristics'!$C:$C,0)))</f>
        <v>Conventional Pollutant Standard</v>
      </c>
      <c r="K6" s="22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226" t="str">
        <f>IF(ISBLANK(INDEX('Policy Characteristics'!I:I,MATCH($C6,'Policy Characteristics'!$C:$C,0))),"",INDEX('Policy Characteristics'!I:I,MATCH($C6,'Policy Characteristics'!$C:$C,0)))</f>
        <v>% reduction in emissions</v>
      </c>
      <c r="P6" s="2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 s="226" t="str">
        <f>IF(ISBLANK(INDEX('Policy Characteristics'!K:K,MATCH($C6,'Policy Characteristics'!$C:$C,0))),"",INDEX('Policy Characteristics'!K:K,MATCH($C6,'Policy Characteristics'!$C:$C,0)))</f>
        <v>transportation-sector-main.html#conv-pol-stds</v>
      </c>
      <c r="R6" s="226" t="str">
        <f>IF(ISBLANK(INDEX('Policy Characteristics'!L:L,MATCH($C6,'Policy Characteristics'!$C:$C,0))),"",INDEX('Policy Characteristics'!L:L,MATCH($C6,'Policy Characteristics'!$C:$C,0)))</f>
        <v>conventional-pollutant-standards.html</v>
      </c>
    </row>
    <row r="7" spans="1:18" s="2" customFormat="1" ht="28.8">
      <c r="A7" s="22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226" t="str">
        <f t="shared" si="0"/>
        <v>Percentage Reduction of Separately Regulated Pollutants</v>
      </c>
      <c r="D7" s="2" t="s">
        <v>724</v>
      </c>
      <c r="E7" s="2" t="s">
        <v>734</v>
      </c>
      <c r="F7" s="2" t="s">
        <v>726</v>
      </c>
      <c r="G7" s="2" t="s">
        <v>734</v>
      </c>
      <c r="H7" s="47">
        <v>305</v>
      </c>
      <c r="I7" s="261" t="s">
        <v>728</v>
      </c>
      <c r="J7" s="227" t="str">
        <f>IF(ISBLANK(INDEX('Policy Characteristics'!D:D,MATCH($C7,'Policy Characteristics'!$C:$C,0))),"",INDEX('Policy Characteristics'!D:D,MATCH($C7,'Policy Characteristics'!$C:$C,0)))</f>
        <v>Conventional Pollutant Standard</v>
      </c>
      <c r="K7" s="22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226" t="str">
        <f>IF(ISBLANK(INDEX('Policy Characteristics'!I:I,MATCH($C7,'Policy Characteristics'!$C:$C,0))),"",INDEX('Policy Characteristics'!I:I,MATCH($C7,'Policy Characteristics'!$C:$C,0)))</f>
        <v>% reduction in emissions</v>
      </c>
      <c r="P7" s="2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7" s="226" t="str">
        <f>IF(ISBLANK(INDEX('Policy Characteristics'!K:K,MATCH($C7,'Policy Characteristics'!$C:$C,0))),"",INDEX('Policy Characteristics'!K:K,MATCH($C7,'Policy Characteristics'!$C:$C,0)))</f>
        <v>transportation-sector-main.html#conv-pol-stds</v>
      </c>
      <c r="R7" s="226" t="str">
        <f>IF(ISBLANK(INDEX('Policy Characteristics'!L:L,MATCH($C7,'Policy Characteristics'!$C:$C,0))),"",INDEX('Policy Characteristics'!L:L,MATCH($C7,'Policy Characteristics'!$C:$C,0)))</f>
        <v>conventional-pollutant-standards.html</v>
      </c>
    </row>
    <row r="8" spans="1:18" s="2" customFormat="1" ht="28.8">
      <c r="A8" s="22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226" t="str">
        <f t="shared" si="0"/>
        <v>Percentage Reduction of Separately Regulated Pollutants</v>
      </c>
      <c r="D8" s="2" t="s">
        <v>724</v>
      </c>
      <c r="E8" s="2" t="s">
        <v>735</v>
      </c>
      <c r="F8" s="2" t="s">
        <v>726</v>
      </c>
      <c r="G8" s="2" t="s">
        <v>735</v>
      </c>
      <c r="H8" s="47">
        <v>306</v>
      </c>
      <c r="I8" s="261" t="s">
        <v>728</v>
      </c>
      <c r="J8" s="227" t="str">
        <f>IF(ISBLANK(INDEX('Policy Characteristics'!D:D,MATCH($C8,'Policy Characteristics'!$C:$C,0))),"",INDEX('Policy Characteristics'!D:D,MATCH($C8,'Policy Characteristics'!$C:$C,0)))</f>
        <v>Conventional Pollutant Standard</v>
      </c>
      <c r="K8" s="22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226" t="str">
        <f>IF(ISBLANK(INDEX('Policy Characteristics'!I:I,MATCH($C8,'Policy Characteristics'!$C:$C,0))),"",INDEX('Policy Characteristics'!I:I,MATCH($C8,'Policy Characteristics'!$C:$C,0)))</f>
        <v>% reduction in emissions</v>
      </c>
      <c r="P8" s="2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8" s="226" t="str">
        <f>IF(ISBLANK(INDEX('Policy Characteristics'!K:K,MATCH($C8,'Policy Characteristics'!$C:$C,0))),"",INDEX('Policy Characteristics'!K:K,MATCH($C8,'Policy Characteristics'!$C:$C,0)))</f>
        <v>transportation-sector-main.html#conv-pol-stds</v>
      </c>
      <c r="R8" s="226" t="str">
        <f>IF(ISBLANK(INDEX('Policy Characteristics'!L:L,MATCH($C8,'Policy Characteristics'!$C:$C,0))),"",INDEX('Policy Characteristics'!L:L,MATCH($C8,'Policy Characteristics'!$C:$C,0)))</f>
        <v>conventional-pollutant-standards.html</v>
      </c>
    </row>
    <row r="9" spans="1:18" s="2" customFormat="1" ht="28.8">
      <c r="A9" s="22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226" t="str">
        <f t="shared" si="0"/>
        <v>Percentage Reduction of Separately Regulated Pollutants</v>
      </c>
      <c r="D9" s="2" t="s">
        <v>724</v>
      </c>
      <c r="E9" s="2" t="s">
        <v>736</v>
      </c>
      <c r="F9" s="2" t="s">
        <v>726</v>
      </c>
      <c r="G9" s="2" t="s">
        <v>736</v>
      </c>
      <c r="H9" s="47">
        <v>307</v>
      </c>
      <c r="I9" s="261" t="s">
        <v>728</v>
      </c>
      <c r="J9" s="227" t="str">
        <f>IF(ISBLANK(INDEX('Policy Characteristics'!D:D,MATCH($C9,'Policy Characteristics'!$C:$C,0))),"",INDEX('Policy Characteristics'!D:D,MATCH($C9,'Policy Characteristics'!$C:$C,0)))</f>
        <v>Conventional Pollutant Standard</v>
      </c>
      <c r="K9" s="22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226" t="str">
        <f>IF(ISBLANK(INDEX('Policy Characteristics'!I:I,MATCH($C9,'Policy Characteristics'!$C:$C,0))),"",INDEX('Policy Characteristics'!I:I,MATCH($C9,'Policy Characteristics'!$C:$C,0)))</f>
        <v>% reduction in emissions</v>
      </c>
      <c r="P9" s="2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9" s="226" t="str">
        <f>IF(ISBLANK(INDEX('Policy Characteristics'!K:K,MATCH($C9,'Policy Characteristics'!$C:$C,0))),"",INDEX('Policy Characteristics'!K:K,MATCH($C9,'Policy Characteristics'!$C:$C,0)))</f>
        <v>transportation-sector-main.html#conv-pol-stds</v>
      </c>
      <c r="R9" s="226" t="str">
        <f>IF(ISBLANK(INDEX('Policy Characteristics'!L:L,MATCH($C9,'Policy Characteristics'!$C:$C,0))),"",INDEX('Policy Characteristics'!L:L,MATCH($C9,'Policy Characteristics'!$C:$C,0)))</f>
        <v>conventional-pollutant-standards.html</v>
      </c>
    </row>
    <row r="10" spans="1:18" s="2" customFormat="1" ht="28.8">
      <c r="A10" s="22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226" t="str">
        <f t="shared" si="0"/>
        <v>Percentage Reduction of Separately Regulated Pollutants</v>
      </c>
      <c r="D10" s="2" t="s">
        <v>724</v>
      </c>
      <c r="E10" s="2" t="s">
        <v>737</v>
      </c>
      <c r="F10" s="2" t="s">
        <v>726</v>
      </c>
      <c r="G10" s="2" t="s">
        <v>737</v>
      </c>
      <c r="H10" s="47">
        <v>308</v>
      </c>
      <c r="I10" s="262" t="s">
        <v>738</v>
      </c>
      <c r="J10" s="227" t="str">
        <f>IF(ISBLANK(INDEX('Policy Characteristics'!D:D,MATCH($C10,'Policy Characteristics'!$C:$C,0))),"",INDEX('Policy Characteristics'!D:D,MATCH($C10,'Policy Characteristics'!$C:$C,0)))</f>
        <v>Conventional Pollutant Standard</v>
      </c>
      <c r="K10" s="22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226" t="str">
        <f>IF(ISBLANK(INDEX('Policy Characteristics'!I:I,MATCH($C10,'Policy Characteristics'!$C:$C,0))),"",INDEX('Policy Characteristics'!I:I,MATCH($C10,'Policy Characteristics'!$C:$C,0)))</f>
        <v>% reduction in emissions</v>
      </c>
      <c r="P10" s="2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0" s="226" t="str">
        <f>IF(ISBLANK(INDEX('Policy Characteristics'!K:K,MATCH($C10,'Policy Characteristics'!$C:$C,0))),"",INDEX('Policy Characteristics'!K:K,MATCH($C10,'Policy Characteristics'!$C:$C,0)))</f>
        <v>transportation-sector-main.html#conv-pol-stds</v>
      </c>
      <c r="R10" s="226" t="str">
        <f>IF(ISBLANK(INDEX('Policy Characteristics'!L:L,MATCH($C10,'Policy Characteristics'!$C:$C,0))),"",INDEX('Policy Characteristics'!L:L,MATCH($C10,'Policy Characteristics'!$C:$C,0)))</f>
        <v>conventional-pollutant-standards.html</v>
      </c>
    </row>
    <row r="11" spans="1:18" s="2" customFormat="1" ht="28.8">
      <c r="A11" s="22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226" t="str">
        <f t="shared" si="0"/>
        <v>Percentage Reduction of Separately Regulated Pollutants</v>
      </c>
      <c r="D11" s="2" t="s">
        <v>724</v>
      </c>
      <c r="E11" s="2" t="s">
        <v>739</v>
      </c>
      <c r="F11" s="2" t="s">
        <v>726</v>
      </c>
      <c r="G11" s="2" t="s">
        <v>739</v>
      </c>
      <c r="H11" s="47">
        <v>309</v>
      </c>
      <c r="I11" s="262" t="s">
        <v>738</v>
      </c>
      <c r="J11" s="227" t="str">
        <f>IF(ISBLANK(INDEX('Policy Characteristics'!D:D,MATCH($C11,'Policy Characteristics'!$C:$C,0))),"",INDEX('Policy Characteristics'!D:D,MATCH($C11,'Policy Characteristics'!$C:$C,0)))</f>
        <v>Conventional Pollutant Standard</v>
      </c>
      <c r="K11" s="22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226" t="str">
        <f>IF(ISBLANK(INDEX('Policy Characteristics'!I:I,MATCH($C11,'Policy Characteristics'!$C:$C,0))),"",INDEX('Policy Characteristics'!I:I,MATCH($C11,'Policy Characteristics'!$C:$C,0)))</f>
        <v>% reduction in emissions</v>
      </c>
      <c r="P11" s="2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1" s="226" t="str">
        <f>IF(ISBLANK(INDEX('Policy Characteristics'!K:K,MATCH($C11,'Policy Characteristics'!$C:$C,0))),"",INDEX('Policy Characteristics'!K:K,MATCH($C11,'Policy Characteristics'!$C:$C,0)))</f>
        <v>transportation-sector-main.html#conv-pol-stds</v>
      </c>
      <c r="R11" s="226" t="str">
        <f>IF(ISBLANK(INDEX('Policy Characteristics'!L:L,MATCH($C11,'Policy Characteristics'!$C:$C,0))),"",INDEX('Policy Characteristics'!L:L,MATCH($C11,'Policy Characteristics'!$C:$C,0)))</f>
        <v>conventional-pollutant-standards.html</v>
      </c>
    </row>
    <row r="12" spans="1:18" s="2" customFormat="1">
      <c r="A12" s="22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226" t="str">
        <f t="shared" si="0"/>
        <v>Percentage Reduction of Separately Regulated Pollutants</v>
      </c>
      <c r="D12" s="2" t="s">
        <v>740</v>
      </c>
      <c r="E12" s="2" t="s">
        <v>725</v>
      </c>
      <c r="F12" s="2" t="s">
        <v>741</v>
      </c>
      <c r="G12" s="2" t="s">
        <v>727</v>
      </c>
      <c r="H12" s="47">
        <v>310</v>
      </c>
      <c r="I12" s="261" t="s">
        <v>728</v>
      </c>
      <c r="J12" s="227" t="str">
        <f>IF(ISBLANK(INDEX('Policy Characteristics'!D:D,MATCH($C12,'Policy Characteristics'!$C:$C,0))),"",INDEX('Policy Characteristics'!D:D,MATCH($C12,'Policy Characteristics'!$C:$C,0)))</f>
        <v>Conventional Pollutant Standard</v>
      </c>
      <c r="K12" s="22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226" t="str">
        <f>IF(ISBLANK(INDEX('Policy Characteristics'!I:I,MATCH($C12,'Policy Characteristics'!$C:$C,0))),"",INDEX('Policy Characteristics'!I:I,MATCH($C12,'Policy Characteristics'!$C:$C,0)))</f>
        <v>% reduction in emissions</v>
      </c>
      <c r="P12" s="2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2" s="226" t="str">
        <f>IF(ISBLANK(INDEX('Policy Characteristics'!K:K,MATCH($C12,'Policy Characteristics'!$C:$C,0))),"",INDEX('Policy Characteristics'!K:K,MATCH($C12,'Policy Characteristics'!$C:$C,0)))</f>
        <v>transportation-sector-main.html#conv-pol-stds</v>
      </c>
      <c r="R12" s="226" t="str">
        <f>IF(ISBLANK(INDEX('Policy Characteristics'!L:L,MATCH($C12,'Policy Characteristics'!$C:$C,0))),"",INDEX('Policy Characteristics'!L:L,MATCH($C12,'Policy Characteristics'!$C:$C,0)))</f>
        <v>conventional-pollutant-standards.html</v>
      </c>
    </row>
    <row r="13" spans="1:18" s="2" customFormat="1">
      <c r="A13" s="22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226" t="str">
        <f t="shared" si="0"/>
        <v>Percentage Reduction of Separately Regulated Pollutants</v>
      </c>
      <c r="D13" s="2" t="s">
        <v>740</v>
      </c>
      <c r="E13" s="2" t="s">
        <v>729</v>
      </c>
      <c r="F13" s="2" t="s">
        <v>741</v>
      </c>
      <c r="G13" s="2" t="s">
        <v>729</v>
      </c>
      <c r="H13" s="47">
        <v>311</v>
      </c>
      <c r="I13" s="261" t="s">
        <v>728</v>
      </c>
      <c r="J13" s="227" t="str">
        <f>IF(ISBLANK(INDEX('Policy Characteristics'!D:D,MATCH($C13,'Policy Characteristics'!$C:$C,0))),"",INDEX('Policy Characteristics'!D:D,MATCH($C13,'Policy Characteristics'!$C:$C,0)))</f>
        <v>Conventional Pollutant Standard</v>
      </c>
      <c r="K13" s="22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226" t="str">
        <f>IF(ISBLANK(INDEX('Policy Characteristics'!I:I,MATCH($C13,'Policy Characteristics'!$C:$C,0))),"",INDEX('Policy Characteristics'!I:I,MATCH($C13,'Policy Characteristics'!$C:$C,0)))</f>
        <v>% reduction in emissions</v>
      </c>
      <c r="P13" s="2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3" s="226" t="str">
        <f>IF(ISBLANK(INDEX('Policy Characteristics'!K:K,MATCH($C13,'Policy Characteristics'!$C:$C,0))),"",INDEX('Policy Characteristics'!K:K,MATCH($C13,'Policy Characteristics'!$C:$C,0)))</f>
        <v>transportation-sector-main.html#conv-pol-stds</v>
      </c>
      <c r="R13" s="226" t="str">
        <f>IF(ISBLANK(INDEX('Policy Characteristics'!L:L,MATCH($C13,'Policy Characteristics'!$C:$C,0))),"",INDEX('Policy Characteristics'!L:L,MATCH($C13,'Policy Characteristics'!$C:$C,0)))</f>
        <v>conventional-pollutant-standards.html</v>
      </c>
    </row>
    <row r="14" spans="1:18" s="2" customFormat="1">
      <c r="A14" s="22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226" t="str">
        <f t="shared" si="0"/>
        <v>Percentage Reduction of Separately Regulated Pollutants</v>
      </c>
      <c r="D14" s="2" t="s">
        <v>740</v>
      </c>
      <c r="E14" s="2" t="s">
        <v>730</v>
      </c>
      <c r="F14" s="2" t="s">
        <v>741</v>
      </c>
      <c r="G14" s="2" t="s">
        <v>730</v>
      </c>
      <c r="H14" s="47">
        <v>312</v>
      </c>
      <c r="I14" s="261" t="s">
        <v>728</v>
      </c>
      <c r="J14" s="227" t="str">
        <f>IF(ISBLANK(INDEX('Policy Characteristics'!D:D,MATCH($C14,'Policy Characteristics'!$C:$C,0))),"",INDEX('Policy Characteristics'!D:D,MATCH($C14,'Policy Characteristics'!$C:$C,0)))</f>
        <v>Conventional Pollutant Standard</v>
      </c>
      <c r="K14" s="22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226" t="str">
        <f>IF(ISBLANK(INDEX('Policy Characteristics'!I:I,MATCH($C14,'Policy Characteristics'!$C:$C,0))),"",INDEX('Policy Characteristics'!I:I,MATCH($C14,'Policy Characteristics'!$C:$C,0)))</f>
        <v>% reduction in emissions</v>
      </c>
      <c r="P14" s="2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4" s="226" t="str">
        <f>IF(ISBLANK(INDEX('Policy Characteristics'!K:K,MATCH($C14,'Policy Characteristics'!$C:$C,0))),"",INDEX('Policy Characteristics'!K:K,MATCH($C14,'Policy Characteristics'!$C:$C,0)))</f>
        <v>transportation-sector-main.html#conv-pol-stds</v>
      </c>
      <c r="R14" s="226" t="str">
        <f>IF(ISBLANK(INDEX('Policy Characteristics'!L:L,MATCH($C14,'Policy Characteristics'!$C:$C,0))),"",INDEX('Policy Characteristics'!L:L,MATCH($C14,'Policy Characteristics'!$C:$C,0)))</f>
        <v>conventional-pollutant-standards.html</v>
      </c>
    </row>
    <row r="15" spans="1:18" s="2" customFormat="1">
      <c r="A15" s="22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226" t="str">
        <f t="shared" si="0"/>
        <v>Percentage Reduction of Separately Regulated Pollutants</v>
      </c>
      <c r="D15" s="2" t="s">
        <v>740</v>
      </c>
      <c r="E15" s="2" t="s">
        <v>731</v>
      </c>
      <c r="F15" s="2" t="s">
        <v>741</v>
      </c>
      <c r="G15" s="2" t="s">
        <v>731</v>
      </c>
      <c r="H15" s="47">
        <v>313</v>
      </c>
      <c r="I15" s="261" t="s">
        <v>728</v>
      </c>
      <c r="J15" s="227" t="str">
        <f>IF(ISBLANK(INDEX('Policy Characteristics'!D:D,MATCH($C15,'Policy Characteristics'!$C:$C,0))),"",INDEX('Policy Characteristics'!D:D,MATCH($C15,'Policy Characteristics'!$C:$C,0)))</f>
        <v>Conventional Pollutant Standard</v>
      </c>
      <c r="K15" s="22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226" t="str">
        <f>IF(ISBLANK(INDEX('Policy Characteristics'!I:I,MATCH($C15,'Policy Characteristics'!$C:$C,0))),"",INDEX('Policy Characteristics'!I:I,MATCH($C15,'Policy Characteristics'!$C:$C,0)))</f>
        <v>% reduction in emissions</v>
      </c>
      <c r="P15" s="2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5" s="226" t="str">
        <f>IF(ISBLANK(INDEX('Policy Characteristics'!K:K,MATCH($C15,'Policy Characteristics'!$C:$C,0))),"",INDEX('Policy Characteristics'!K:K,MATCH($C15,'Policy Characteristics'!$C:$C,0)))</f>
        <v>transportation-sector-main.html#conv-pol-stds</v>
      </c>
      <c r="R15" s="226" t="str">
        <f>IF(ISBLANK(INDEX('Policy Characteristics'!L:L,MATCH($C15,'Policy Characteristics'!$C:$C,0))),"",INDEX('Policy Characteristics'!L:L,MATCH($C15,'Policy Characteristics'!$C:$C,0)))</f>
        <v>conventional-pollutant-standards.html</v>
      </c>
    </row>
    <row r="16" spans="1:18" s="2" customFormat="1">
      <c r="A16" s="22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226" t="str">
        <f t="shared" si="0"/>
        <v>Percentage Reduction of Separately Regulated Pollutants</v>
      </c>
      <c r="D16" s="2" t="s">
        <v>740</v>
      </c>
      <c r="E16" s="2" t="s">
        <v>732</v>
      </c>
      <c r="F16" s="2" t="s">
        <v>741</v>
      </c>
      <c r="G16" s="2" t="s">
        <v>733</v>
      </c>
      <c r="H16" s="47">
        <v>314</v>
      </c>
      <c r="I16" s="261" t="s">
        <v>728</v>
      </c>
      <c r="J16" s="227" t="str">
        <f>IF(ISBLANK(INDEX('Policy Characteristics'!D:D,MATCH($C16,'Policy Characteristics'!$C:$C,0))),"",INDEX('Policy Characteristics'!D:D,MATCH($C16,'Policy Characteristics'!$C:$C,0)))</f>
        <v>Conventional Pollutant Standard</v>
      </c>
      <c r="K16" s="22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226" t="str">
        <f>IF(ISBLANK(INDEX('Policy Characteristics'!I:I,MATCH($C16,'Policy Characteristics'!$C:$C,0))),"",INDEX('Policy Characteristics'!I:I,MATCH($C16,'Policy Characteristics'!$C:$C,0)))</f>
        <v>% reduction in emissions</v>
      </c>
      <c r="P16" s="2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6" s="226" t="str">
        <f>IF(ISBLANK(INDEX('Policy Characteristics'!K:K,MATCH($C16,'Policy Characteristics'!$C:$C,0))),"",INDEX('Policy Characteristics'!K:K,MATCH($C16,'Policy Characteristics'!$C:$C,0)))</f>
        <v>transportation-sector-main.html#conv-pol-stds</v>
      </c>
      <c r="R16" s="226" t="str">
        <f>IF(ISBLANK(INDEX('Policy Characteristics'!L:L,MATCH($C16,'Policy Characteristics'!$C:$C,0))),"",INDEX('Policy Characteristics'!L:L,MATCH($C16,'Policy Characteristics'!$C:$C,0)))</f>
        <v>conventional-pollutant-standards.html</v>
      </c>
    </row>
    <row r="17" spans="1:18" s="2" customFormat="1">
      <c r="A17" s="22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226" t="str">
        <f t="shared" si="0"/>
        <v>Percentage Reduction of Separately Regulated Pollutants</v>
      </c>
      <c r="D17" s="2" t="s">
        <v>740</v>
      </c>
      <c r="E17" s="2" t="s">
        <v>734</v>
      </c>
      <c r="F17" s="2" t="s">
        <v>741</v>
      </c>
      <c r="G17" s="2" t="s">
        <v>734</v>
      </c>
      <c r="H17" s="47">
        <v>315</v>
      </c>
      <c r="I17" s="261" t="s">
        <v>728</v>
      </c>
      <c r="J17" s="227" t="str">
        <f>IF(ISBLANK(INDEX('Policy Characteristics'!D:D,MATCH($C17,'Policy Characteristics'!$C:$C,0))),"",INDEX('Policy Characteristics'!D:D,MATCH($C17,'Policy Characteristics'!$C:$C,0)))</f>
        <v>Conventional Pollutant Standard</v>
      </c>
      <c r="K17" s="22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226" t="str">
        <f>IF(ISBLANK(INDEX('Policy Characteristics'!I:I,MATCH($C17,'Policy Characteristics'!$C:$C,0))),"",INDEX('Policy Characteristics'!I:I,MATCH($C17,'Policy Characteristics'!$C:$C,0)))</f>
        <v>% reduction in emissions</v>
      </c>
      <c r="P17" s="2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7" s="226" t="str">
        <f>IF(ISBLANK(INDEX('Policy Characteristics'!K:K,MATCH($C17,'Policy Characteristics'!$C:$C,0))),"",INDEX('Policy Characteristics'!K:K,MATCH($C17,'Policy Characteristics'!$C:$C,0)))</f>
        <v>transportation-sector-main.html#conv-pol-stds</v>
      </c>
      <c r="R17" s="226" t="str">
        <f>IF(ISBLANK(INDEX('Policy Characteristics'!L:L,MATCH($C17,'Policy Characteristics'!$C:$C,0))),"",INDEX('Policy Characteristics'!L:L,MATCH($C17,'Policy Characteristics'!$C:$C,0)))</f>
        <v>conventional-pollutant-standards.html</v>
      </c>
    </row>
    <row r="18" spans="1:18" s="2" customFormat="1">
      <c r="A18" s="22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226" t="str">
        <f t="shared" si="0"/>
        <v>Percentage Reduction of Separately Regulated Pollutants</v>
      </c>
      <c r="D18" s="2" t="s">
        <v>740</v>
      </c>
      <c r="E18" s="2" t="s">
        <v>735</v>
      </c>
      <c r="F18" s="2" t="s">
        <v>741</v>
      </c>
      <c r="G18" s="2" t="s">
        <v>735</v>
      </c>
      <c r="H18" s="47">
        <v>316</v>
      </c>
      <c r="I18" s="261" t="s">
        <v>728</v>
      </c>
      <c r="J18" s="227" t="str">
        <f>IF(ISBLANK(INDEX('Policy Characteristics'!D:D,MATCH($C18,'Policy Characteristics'!$C:$C,0))),"",INDEX('Policy Characteristics'!D:D,MATCH($C18,'Policy Characteristics'!$C:$C,0)))</f>
        <v>Conventional Pollutant Standard</v>
      </c>
      <c r="K18" s="22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226" t="str">
        <f>IF(ISBLANK(INDEX('Policy Characteristics'!I:I,MATCH($C18,'Policy Characteristics'!$C:$C,0))),"",INDEX('Policy Characteristics'!I:I,MATCH($C18,'Policy Characteristics'!$C:$C,0)))</f>
        <v>% reduction in emissions</v>
      </c>
      <c r="P18" s="2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8" s="226" t="str">
        <f>IF(ISBLANK(INDEX('Policy Characteristics'!K:K,MATCH($C18,'Policy Characteristics'!$C:$C,0))),"",INDEX('Policy Characteristics'!K:K,MATCH($C18,'Policy Characteristics'!$C:$C,0)))</f>
        <v>transportation-sector-main.html#conv-pol-stds</v>
      </c>
      <c r="R18" s="226" t="str">
        <f>IF(ISBLANK(INDEX('Policy Characteristics'!L:L,MATCH($C18,'Policy Characteristics'!$C:$C,0))),"",INDEX('Policy Characteristics'!L:L,MATCH($C18,'Policy Characteristics'!$C:$C,0)))</f>
        <v>conventional-pollutant-standards.html</v>
      </c>
    </row>
    <row r="19" spans="1:18" s="2" customFormat="1">
      <c r="A19" s="22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226" t="str">
        <f t="shared" si="0"/>
        <v>Percentage Reduction of Separately Regulated Pollutants</v>
      </c>
      <c r="D19" s="2" t="s">
        <v>740</v>
      </c>
      <c r="E19" s="2" t="s">
        <v>736</v>
      </c>
      <c r="F19" s="2" t="s">
        <v>741</v>
      </c>
      <c r="G19" s="2" t="s">
        <v>736</v>
      </c>
      <c r="H19" s="47">
        <v>317</v>
      </c>
      <c r="I19" s="261" t="s">
        <v>728</v>
      </c>
      <c r="J19" s="227" t="str">
        <f>IF(ISBLANK(INDEX('Policy Characteristics'!D:D,MATCH($C19,'Policy Characteristics'!$C:$C,0))),"",INDEX('Policy Characteristics'!D:D,MATCH($C19,'Policy Characteristics'!$C:$C,0)))</f>
        <v>Conventional Pollutant Standard</v>
      </c>
      <c r="K19" s="22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226" t="str">
        <f>IF(ISBLANK(INDEX('Policy Characteristics'!I:I,MATCH($C19,'Policy Characteristics'!$C:$C,0))),"",INDEX('Policy Characteristics'!I:I,MATCH($C19,'Policy Characteristics'!$C:$C,0)))</f>
        <v>% reduction in emissions</v>
      </c>
      <c r="P19" s="2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9" s="226" t="str">
        <f>IF(ISBLANK(INDEX('Policy Characteristics'!K:K,MATCH($C19,'Policy Characteristics'!$C:$C,0))),"",INDEX('Policy Characteristics'!K:K,MATCH($C19,'Policy Characteristics'!$C:$C,0)))</f>
        <v>transportation-sector-main.html#conv-pol-stds</v>
      </c>
      <c r="R19" s="226" t="str">
        <f>IF(ISBLANK(INDEX('Policy Characteristics'!L:L,MATCH($C19,'Policy Characteristics'!$C:$C,0))),"",INDEX('Policy Characteristics'!L:L,MATCH($C19,'Policy Characteristics'!$C:$C,0)))</f>
        <v>conventional-pollutant-standards.html</v>
      </c>
    </row>
    <row r="20" spans="1:18" s="2" customFormat="1">
      <c r="A20" s="22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226" t="str">
        <f t="shared" si="0"/>
        <v>Percentage Reduction of Separately Regulated Pollutants</v>
      </c>
      <c r="D20" s="2" t="s">
        <v>740</v>
      </c>
      <c r="E20" s="2" t="s">
        <v>737</v>
      </c>
      <c r="F20" s="2" t="s">
        <v>741</v>
      </c>
      <c r="G20" s="2" t="s">
        <v>737</v>
      </c>
      <c r="H20" s="47">
        <v>318</v>
      </c>
      <c r="I20" s="262" t="s">
        <v>738</v>
      </c>
      <c r="J20" s="227" t="str">
        <f>IF(ISBLANK(INDEX('Policy Characteristics'!D:D,MATCH($C20,'Policy Characteristics'!$C:$C,0))),"",INDEX('Policy Characteristics'!D:D,MATCH($C20,'Policy Characteristics'!$C:$C,0)))</f>
        <v>Conventional Pollutant Standard</v>
      </c>
      <c r="K20" s="22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226" t="str">
        <f>IF(ISBLANK(INDEX('Policy Characteristics'!I:I,MATCH($C20,'Policy Characteristics'!$C:$C,0))),"",INDEX('Policy Characteristics'!I:I,MATCH($C20,'Policy Characteristics'!$C:$C,0)))</f>
        <v>% reduction in emissions</v>
      </c>
      <c r="P20" s="2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0" s="226" t="str">
        <f>IF(ISBLANK(INDEX('Policy Characteristics'!K:K,MATCH($C20,'Policy Characteristics'!$C:$C,0))),"",INDEX('Policy Characteristics'!K:K,MATCH($C20,'Policy Characteristics'!$C:$C,0)))</f>
        <v>transportation-sector-main.html#conv-pol-stds</v>
      </c>
      <c r="R20" s="226" t="str">
        <f>IF(ISBLANK(INDEX('Policy Characteristics'!L:L,MATCH($C20,'Policy Characteristics'!$C:$C,0))),"",INDEX('Policy Characteristics'!L:L,MATCH($C20,'Policy Characteristics'!$C:$C,0)))</f>
        <v>conventional-pollutant-standards.html</v>
      </c>
    </row>
    <row r="21" spans="1:18" s="2" customFormat="1">
      <c r="A21" s="22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226" t="str">
        <f t="shared" si="0"/>
        <v>Percentage Reduction of Separately Regulated Pollutants</v>
      </c>
      <c r="D21" s="2" t="s">
        <v>740</v>
      </c>
      <c r="E21" s="2" t="s">
        <v>739</v>
      </c>
      <c r="F21" s="2" t="s">
        <v>741</v>
      </c>
      <c r="G21" s="2" t="s">
        <v>739</v>
      </c>
      <c r="H21" s="47">
        <v>319</v>
      </c>
      <c r="I21" s="262" t="s">
        <v>738</v>
      </c>
      <c r="J21" s="227" t="str">
        <f>IF(ISBLANK(INDEX('Policy Characteristics'!D:D,MATCH($C21,'Policy Characteristics'!$C:$C,0))),"",INDEX('Policy Characteristics'!D:D,MATCH($C21,'Policy Characteristics'!$C:$C,0)))</f>
        <v>Conventional Pollutant Standard</v>
      </c>
      <c r="K21" s="22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226" t="str">
        <f>IF(ISBLANK(INDEX('Policy Characteristics'!I:I,MATCH($C21,'Policy Characteristics'!$C:$C,0))),"",INDEX('Policy Characteristics'!I:I,MATCH($C21,'Policy Characteristics'!$C:$C,0)))</f>
        <v>% reduction in emissions</v>
      </c>
      <c r="P21" s="2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1" s="226" t="str">
        <f>IF(ISBLANK(INDEX('Policy Characteristics'!K:K,MATCH($C21,'Policy Characteristics'!$C:$C,0))),"",INDEX('Policy Characteristics'!K:K,MATCH($C21,'Policy Characteristics'!$C:$C,0)))</f>
        <v>transportation-sector-main.html#conv-pol-stds</v>
      </c>
      <c r="R21" s="226" t="str">
        <f>IF(ISBLANK(INDEX('Policy Characteristics'!L:L,MATCH($C21,'Policy Characteristics'!$C:$C,0))),"",INDEX('Policy Characteristics'!L:L,MATCH($C21,'Policy Characteristics'!$C:$C,0)))</f>
        <v>conventional-pollutant-standards.html</v>
      </c>
    </row>
    <row r="22" spans="1:18" s="2" customFormat="1">
      <c r="A22" s="22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226" t="str">
        <f t="shared" si="0"/>
        <v>Percentage Reduction of Separately Regulated Pollutants</v>
      </c>
      <c r="D22" s="2" t="s">
        <v>742</v>
      </c>
      <c r="E22" s="2" t="s">
        <v>725</v>
      </c>
      <c r="F22" s="2" t="s">
        <v>743</v>
      </c>
      <c r="G22" s="2" t="s">
        <v>727</v>
      </c>
      <c r="H22" s="47">
        <v>320</v>
      </c>
      <c r="I22" s="261" t="s">
        <v>728</v>
      </c>
      <c r="J22" s="227" t="str">
        <f>IF(ISBLANK(INDEX('Policy Characteristics'!D:D,MATCH($C22,'Policy Characteristics'!$C:$C,0))),"",INDEX('Policy Characteristics'!D:D,MATCH($C22,'Policy Characteristics'!$C:$C,0)))</f>
        <v>Conventional Pollutant Standard</v>
      </c>
      <c r="K22" s="22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226" t="str">
        <f>IF(ISBLANK(INDEX('Policy Characteristics'!I:I,MATCH($C22,'Policy Characteristics'!$C:$C,0))),"",INDEX('Policy Characteristics'!I:I,MATCH($C22,'Policy Characteristics'!$C:$C,0)))</f>
        <v>% reduction in emissions</v>
      </c>
      <c r="P22" s="2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2" s="226" t="str">
        <f>IF(ISBLANK(INDEX('Policy Characteristics'!K:K,MATCH($C22,'Policy Characteristics'!$C:$C,0))),"",INDEX('Policy Characteristics'!K:K,MATCH($C22,'Policy Characteristics'!$C:$C,0)))</f>
        <v>transportation-sector-main.html#conv-pol-stds</v>
      </c>
      <c r="R22" s="226" t="str">
        <f>IF(ISBLANK(INDEX('Policy Characteristics'!L:L,MATCH($C22,'Policy Characteristics'!$C:$C,0))),"",INDEX('Policy Characteristics'!L:L,MATCH($C22,'Policy Characteristics'!$C:$C,0)))</f>
        <v>conventional-pollutant-standards.html</v>
      </c>
    </row>
    <row r="23" spans="1:18" s="2" customFormat="1">
      <c r="A23" s="22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226" t="str">
        <f t="shared" ref="C23:C32" si="1">C$2</f>
        <v>Percentage Reduction of Separately Regulated Pollutants</v>
      </c>
      <c r="D23" s="2" t="s">
        <v>742</v>
      </c>
      <c r="E23" s="2" t="s">
        <v>729</v>
      </c>
      <c r="F23" s="2" t="s">
        <v>743</v>
      </c>
      <c r="G23" s="2" t="s">
        <v>729</v>
      </c>
      <c r="H23" s="47">
        <v>321</v>
      </c>
      <c r="I23" s="262" t="s">
        <v>738</v>
      </c>
      <c r="J23" s="227" t="str">
        <f>IF(ISBLANK(INDEX('Policy Characteristics'!D:D,MATCH($C23,'Policy Characteristics'!$C:$C,0))),"",INDEX('Policy Characteristics'!D:D,MATCH($C23,'Policy Characteristics'!$C:$C,0)))</f>
        <v>Conventional Pollutant Standard</v>
      </c>
      <c r="K23" s="22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226" t="str">
        <f>IF(ISBLANK(INDEX('Policy Characteristics'!I:I,MATCH($C23,'Policy Characteristics'!$C:$C,0))),"",INDEX('Policy Characteristics'!I:I,MATCH($C23,'Policy Characteristics'!$C:$C,0)))</f>
        <v>% reduction in emissions</v>
      </c>
      <c r="P23" s="2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3" s="226" t="str">
        <f>IF(ISBLANK(INDEX('Policy Characteristics'!K:K,MATCH($C23,'Policy Characteristics'!$C:$C,0))),"",INDEX('Policy Characteristics'!K:K,MATCH($C23,'Policy Characteristics'!$C:$C,0)))</f>
        <v>transportation-sector-main.html#conv-pol-stds</v>
      </c>
      <c r="R23" s="226" t="str">
        <f>IF(ISBLANK(INDEX('Policy Characteristics'!L:L,MATCH($C23,'Policy Characteristics'!$C:$C,0))),"",INDEX('Policy Characteristics'!L:L,MATCH($C23,'Policy Characteristics'!$C:$C,0)))</f>
        <v>conventional-pollutant-standards.html</v>
      </c>
    </row>
    <row r="24" spans="1:18" s="2" customFormat="1">
      <c r="A24" s="22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226" t="str">
        <f t="shared" si="1"/>
        <v>Percentage Reduction of Separately Regulated Pollutants</v>
      </c>
      <c r="D24" s="2" t="s">
        <v>742</v>
      </c>
      <c r="E24" s="2" t="s">
        <v>730</v>
      </c>
      <c r="F24" s="2" t="s">
        <v>743</v>
      </c>
      <c r="G24" s="2" t="s">
        <v>730</v>
      </c>
      <c r="H24" s="47">
        <v>322</v>
      </c>
      <c r="I24" s="261" t="s">
        <v>728</v>
      </c>
      <c r="J24" s="227" t="str">
        <f>IF(ISBLANK(INDEX('Policy Characteristics'!D:D,MATCH($C24,'Policy Characteristics'!$C:$C,0))),"",INDEX('Policy Characteristics'!D:D,MATCH($C24,'Policy Characteristics'!$C:$C,0)))</f>
        <v>Conventional Pollutant Standard</v>
      </c>
      <c r="K24" s="22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226" t="str">
        <f>IF(ISBLANK(INDEX('Policy Characteristics'!I:I,MATCH($C24,'Policy Characteristics'!$C:$C,0))),"",INDEX('Policy Characteristics'!I:I,MATCH($C24,'Policy Characteristics'!$C:$C,0)))</f>
        <v>% reduction in emissions</v>
      </c>
      <c r="P24" s="2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4" s="226" t="str">
        <f>IF(ISBLANK(INDEX('Policy Characteristics'!K:K,MATCH($C24,'Policy Characteristics'!$C:$C,0))),"",INDEX('Policy Characteristics'!K:K,MATCH($C24,'Policy Characteristics'!$C:$C,0)))</f>
        <v>transportation-sector-main.html#conv-pol-stds</v>
      </c>
      <c r="R24" s="226" t="str">
        <f>IF(ISBLANK(INDEX('Policy Characteristics'!L:L,MATCH($C24,'Policy Characteristics'!$C:$C,0))),"",INDEX('Policy Characteristics'!L:L,MATCH($C24,'Policy Characteristics'!$C:$C,0)))</f>
        <v>conventional-pollutant-standards.html</v>
      </c>
    </row>
    <row r="25" spans="1:18" s="2" customFormat="1">
      <c r="A25" s="22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226" t="str">
        <f t="shared" si="1"/>
        <v>Percentage Reduction of Separately Regulated Pollutants</v>
      </c>
      <c r="D25" s="2" t="s">
        <v>742</v>
      </c>
      <c r="E25" s="2" t="s">
        <v>731</v>
      </c>
      <c r="F25" s="2" t="s">
        <v>743</v>
      </c>
      <c r="G25" s="2" t="s">
        <v>731</v>
      </c>
      <c r="H25" s="47">
        <v>323</v>
      </c>
      <c r="I25" s="262" t="s">
        <v>738</v>
      </c>
      <c r="J25" s="227" t="str">
        <f>IF(ISBLANK(INDEX('Policy Characteristics'!D:D,MATCH($C25,'Policy Characteristics'!$C:$C,0))),"",INDEX('Policy Characteristics'!D:D,MATCH($C25,'Policy Characteristics'!$C:$C,0)))</f>
        <v>Conventional Pollutant Standard</v>
      </c>
      <c r="K25" s="22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226" t="str">
        <f>IF(ISBLANK(INDEX('Policy Characteristics'!I:I,MATCH($C25,'Policy Characteristics'!$C:$C,0))),"",INDEX('Policy Characteristics'!I:I,MATCH($C25,'Policy Characteristics'!$C:$C,0)))</f>
        <v>% reduction in emissions</v>
      </c>
      <c r="P25" s="2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5" s="226" t="str">
        <f>IF(ISBLANK(INDEX('Policy Characteristics'!K:K,MATCH($C25,'Policy Characteristics'!$C:$C,0))),"",INDEX('Policy Characteristics'!K:K,MATCH($C25,'Policy Characteristics'!$C:$C,0)))</f>
        <v>transportation-sector-main.html#conv-pol-stds</v>
      </c>
      <c r="R25" s="226" t="str">
        <f>IF(ISBLANK(INDEX('Policy Characteristics'!L:L,MATCH($C25,'Policy Characteristics'!$C:$C,0))),"",INDEX('Policy Characteristics'!L:L,MATCH($C25,'Policy Characteristics'!$C:$C,0)))</f>
        <v>conventional-pollutant-standards.html</v>
      </c>
    </row>
    <row r="26" spans="1:18" s="2" customFormat="1">
      <c r="A26" s="22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226" t="str">
        <f t="shared" si="1"/>
        <v>Percentage Reduction of Separately Regulated Pollutants</v>
      </c>
      <c r="D26" s="2" t="s">
        <v>742</v>
      </c>
      <c r="E26" s="2" t="s">
        <v>732</v>
      </c>
      <c r="F26" s="2" t="s">
        <v>743</v>
      </c>
      <c r="G26" s="2" t="s">
        <v>733</v>
      </c>
      <c r="H26" s="47">
        <v>324</v>
      </c>
      <c r="I26" s="262" t="s">
        <v>738</v>
      </c>
      <c r="J26" s="227" t="str">
        <f>IF(ISBLANK(INDEX('Policy Characteristics'!D:D,MATCH($C26,'Policy Characteristics'!$C:$C,0))),"",INDEX('Policy Characteristics'!D:D,MATCH($C26,'Policy Characteristics'!$C:$C,0)))</f>
        <v>Conventional Pollutant Standard</v>
      </c>
      <c r="K26" s="22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226" t="str">
        <f>IF(ISBLANK(INDEX('Policy Characteristics'!I:I,MATCH($C26,'Policy Characteristics'!$C:$C,0))),"",INDEX('Policy Characteristics'!I:I,MATCH($C26,'Policy Characteristics'!$C:$C,0)))</f>
        <v>% reduction in emissions</v>
      </c>
      <c r="P26" s="2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6" s="226" t="str">
        <f>IF(ISBLANK(INDEX('Policy Characteristics'!K:K,MATCH($C26,'Policy Characteristics'!$C:$C,0))),"",INDEX('Policy Characteristics'!K:K,MATCH($C26,'Policy Characteristics'!$C:$C,0)))</f>
        <v>transportation-sector-main.html#conv-pol-stds</v>
      </c>
      <c r="R26" s="226" t="str">
        <f>IF(ISBLANK(INDEX('Policy Characteristics'!L:L,MATCH($C26,'Policy Characteristics'!$C:$C,0))),"",INDEX('Policy Characteristics'!L:L,MATCH($C26,'Policy Characteristics'!$C:$C,0)))</f>
        <v>conventional-pollutant-standards.html</v>
      </c>
    </row>
    <row r="27" spans="1:18" s="2" customFormat="1">
      <c r="A27" s="22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226" t="str">
        <f t="shared" si="1"/>
        <v>Percentage Reduction of Separately Regulated Pollutants</v>
      </c>
      <c r="D27" s="2" t="s">
        <v>742</v>
      </c>
      <c r="E27" s="2" t="s">
        <v>734</v>
      </c>
      <c r="F27" s="2" t="s">
        <v>743</v>
      </c>
      <c r="G27" s="2" t="s">
        <v>734</v>
      </c>
      <c r="H27" s="47">
        <v>325</v>
      </c>
      <c r="I27" s="262" t="s">
        <v>738</v>
      </c>
      <c r="J27" s="227" t="str">
        <f>IF(ISBLANK(INDEX('Policy Characteristics'!D:D,MATCH($C27,'Policy Characteristics'!$C:$C,0))),"",INDEX('Policy Characteristics'!D:D,MATCH($C27,'Policy Characteristics'!$C:$C,0)))</f>
        <v>Conventional Pollutant Standard</v>
      </c>
      <c r="K27" s="22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226" t="str">
        <f>IF(ISBLANK(INDEX('Policy Characteristics'!I:I,MATCH($C27,'Policy Characteristics'!$C:$C,0))),"",INDEX('Policy Characteristics'!I:I,MATCH($C27,'Policy Characteristics'!$C:$C,0)))</f>
        <v>% reduction in emissions</v>
      </c>
      <c r="P27" s="2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7" s="226" t="str">
        <f>IF(ISBLANK(INDEX('Policy Characteristics'!K:K,MATCH($C27,'Policy Characteristics'!$C:$C,0))),"",INDEX('Policy Characteristics'!K:K,MATCH($C27,'Policy Characteristics'!$C:$C,0)))</f>
        <v>transportation-sector-main.html#conv-pol-stds</v>
      </c>
      <c r="R27" s="226" t="str">
        <f>IF(ISBLANK(INDEX('Policy Characteristics'!L:L,MATCH($C27,'Policy Characteristics'!$C:$C,0))),"",INDEX('Policy Characteristics'!L:L,MATCH($C27,'Policy Characteristics'!$C:$C,0)))</f>
        <v>conventional-pollutant-standards.html</v>
      </c>
    </row>
    <row r="28" spans="1:18" s="2" customFormat="1">
      <c r="A28" s="22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226" t="str">
        <f t="shared" si="1"/>
        <v>Percentage Reduction of Separately Regulated Pollutants</v>
      </c>
      <c r="D28" s="2" t="s">
        <v>742</v>
      </c>
      <c r="E28" s="2" t="s">
        <v>735</v>
      </c>
      <c r="F28" s="2" t="s">
        <v>743</v>
      </c>
      <c r="G28" s="2" t="s">
        <v>735</v>
      </c>
      <c r="H28" s="47">
        <v>326</v>
      </c>
      <c r="I28" s="262" t="s">
        <v>738</v>
      </c>
      <c r="J28" s="227" t="str">
        <f>IF(ISBLANK(INDEX('Policy Characteristics'!D:D,MATCH($C28,'Policy Characteristics'!$C:$C,0))),"",INDEX('Policy Characteristics'!D:D,MATCH($C28,'Policy Characteristics'!$C:$C,0)))</f>
        <v>Conventional Pollutant Standard</v>
      </c>
      <c r="K28" s="22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226" t="str">
        <f>IF(ISBLANK(INDEX('Policy Characteristics'!I:I,MATCH($C28,'Policy Characteristics'!$C:$C,0))),"",INDEX('Policy Characteristics'!I:I,MATCH($C28,'Policy Characteristics'!$C:$C,0)))</f>
        <v>% reduction in emissions</v>
      </c>
      <c r="P28" s="2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8" s="226" t="str">
        <f>IF(ISBLANK(INDEX('Policy Characteristics'!K:K,MATCH($C28,'Policy Characteristics'!$C:$C,0))),"",INDEX('Policy Characteristics'!K:K,MATCH($C28,'Policy Characteristics'!$C:$C,0)))</f>
        <v>transportation-sector-main.html#conv-pol-stds</v>
      </c>
      <c r="R28" s="226" t="str">
        <f>IF(ISBLANK(INDEX('Policy Characteristics'!L:L,MATCH($C28,'Policy Characteristics'!$C:$C,0))),"",INDEX('Policy Characteristics'!L:L,MATCH($C28,'Policy Characteristics'!$C:$C,0)))</f>
        <v>conventional-pollutant-standards.html</v>
      </c>
    </row>
    <row r="29" spans="1:18" s="2" customFormat="1">
      <c r="A29" s="22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226" t="str">
        <f t="shared" si="1"/>
        <v>Percentage Reduction of Separately Regulated Pollutants</v>
      </c>
      <c r="D29" s="2" t="s">
        <v>742</v>
      </c>
      <c r="E29" s="2" t="s">
        <v>736</v>
      </c>
      <c r="F29" s="2" t="s">
        <v>743</v>
      </c>
      <c r="G29" s="2" t="s">
        <v>736</v>
      </c>
      <c r="H29" s="47">
        <v>327</v>
      </c>
      <c r="I29" s="262" t="s">
        <v>738</v>
      </c>
      <c r="J29" s="227" t="str">
        <f>IF(ISBLANK(INDEX('Policy Characteristics'!D:D,MATCH($C29,'Policy Characteristics'!$C:$C,0))),"",INDEX('Policy Characteristics'!D:D,MATCH($C29,'Policy Characteristics'!$C:$C,0)))</f>
        <v>Conventional Pollutant Standard</v>
      </c>
      <c r="K29" s="22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226" t="str">
        <f>IF(ISBLANK(INDEX('Policy Characteristics'!I:I,MATCH($C29,'Policy Characteristics'!$C:$C,0))),"",INDEX('Policy Characteristics'!I:I,MATCH($C29,'Policy Characteristics'!$C:$C,0)))</f>
        <v>% reduction in emissions</v>
      </c>
      <c r="P29" s="2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9" s="226" t="str">
        <f>IF(ISBLANK(INDEX('Policy Characteristics'!K:K,MATCH($C29,'Policy Characteristics'!$C:$C,0))),"",INDEX('Policy Characteristics'!K:K,MATCH($C29,'Policy Characteristics'!$C:$C,0)))</f>
        <v>transportation-sector-main.html#conv-pol-stds</v>
      </c>
      <c r="R29" s="226" t="str">
        <f>IF(ISBLANK(INDEX('Policy Characteristics'!L:L,MATCH($C29,'Policy Characteristics'!$C:$C,0))),"",INDEX('Policy Characteristics'!L:L,MATCH($C29,'Policy Characteristics'!$C:$C,0)))</f>
        <v>conventional-pollutant-standards.html</v>
      </c>
    </row>
    <row r="30" spans="1:18" s="2" customFormat="1">
      <c r="A30" s="22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226" t="str">
        <f t="shared" si="1"/>
        <v>Percentage Reduction of Separately Regulated Pollutants</v>
      </c>
      <c r="D30" s="2" t="s">
        <v>742</v>
      </c>
      <c r="E30" s="2" t="s">
        <v>737</v>
      </c>
      <c r="F30" s="2" t="s">
        <v>743</v>
      </c>
      <c r="G30" s="2" t="s">
        <v>737</v>
      </c>
      <c r="H30" s="47">
        <v>328</v>
      </c>
      <c r="I30" s="262" t="s">
        <v>738</v>
      </c>
      <c r="J30" s="227" t="str">
        <f>IF(ISBLANK(INDEX('Policy Characteristics'!D:D,MATCH($C30,'Policy Characteristics'!$C:$C,0))),"",INDEX('Policy Characteristics'!D:D,MATCH($C30,'Policy Characteristics'!$C:$C,0)))</f>
        <v>Conventional Pollutant Standard</v>
      </c>
      <c r="K30" s="22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226" t="str">
        <f>IF(ISBLANK(INDEX('Policy Characteristics'!I:I,MATCH($C30,'Policy Characteristics'!$C:$C,0))),"",INDEX('Policy Characteristics'!I:I,MATCH($C30,'Policy Characteristics'!$C:$C,0)))</f>
        <v>% reduction in emissions</v>
      </c>
      <c r="P30" s="2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0" s="226" t="str">
        <f>IF(ISBLANK(INDEX('Policy Characteristics'!K:K,MATCH($C30,'Policy Characteristics'!$C:$C,0))),"",INDEX('Policy Characteristics'!K:K,MATCH($C30,'Policy Characteristics'!$C:$C,0)))</f>
        <v>transportation-sector-main.html#conv-pol-stds</v>
      </c>
      <c r="R30" s="226" t="str">
        <f>IF(ISBLANK(INDEX('Policy Characteristics'!L:L,MATCH($C30,'Policy Characteristics'!$C:$C,0))),"",INDEX('Policy Characteristics'!L:L,MATCH($C30,'Policy Characteristics'!$C:$C,0)))</f>
        <v>conventional-pollutant-standards.html</v>
      </c>
    </row>
    <row r="31" spans="1:18" s="2" customFormat="1">
      <c r="A31" s="22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226" t="str">
        <f t="shared" si="1"/>
        <v>Percentage Reduction of Separately Regulated Pollutants</v>
      </c>
      <c r="D31" s="2" t="s">
        <v>742</v>
      </c>
      <c r="E31" s="2" t="s">
        <v>739</v>
      </c>
      <c r="F31" s="2" t="s">
        <v>743</v>
      </c>
      <c r="G31" s="2" t="s">
        <v>739</v>
      </c>
      <c r="H31" s="47">
        <v>329</v>
      </c>
      <c r="I31" s="262" t="s">
        <v>738</v>
      </c>
      <c r="J31" s="227" t="str">
        <f>IF(ISBLANK(INDEX('Policy Characteristics'!D:D,MATCH($C31,'Policy Characteristics'!$C:$C,0))),"",INDEX('Policy Characteristics'!D:D,MATCH($C31,'Policy Characteristics'!$C:$C,0)))</f>
        <v>Conventional Pollutant Standard</v>
      </c>
      <c r="K31" s="22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226" t="str">
        <f>IF(ISBLANK(INDEX('Policy Characteristics'!I:I,MATCH($C31,'Policy Characteristics'!$C:$C,0))),"",INDEX('Policy Characteristics'!I:I,MATCH($C31,'Policy Characteristics'!$C:$C,0)))</f>
        <v>% reduction in emissions</v>
      </c>
      <c r="P31" s="2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1" s="226" t="str">
        <f>IF(ISBLANK(INDEX('Policy Characteristics'!K:K,MATCH($C31,'Policy Characteristics'!$C:$C,0))),"",INDEX('Policy Characteristics'!K:K,MATCH($C31,'Policy Characteristics'!$C:$C,0)))</f>
        <v>transportation-sector-main.html#conv-pol-stds</v>
      </c>
      <c r="R31" s="226" t="str">
        <f>IF(ISBLANK(INDEX('Policy Characteristics'!L:L,MATCH($C31,'Policy Characteristics'!$C:$C,0))),"",INDEX('Policy Characteristics'!L:L,MATCH($C31,'Policy Characteristics'!$C:$C,0)))</f>
        <v>conventional-pollutant-standards.html</v>
      </c>
    </row>
    <row r="32" spans="1:18" s="2" customFormat="1">
      <c r="A32" s="22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226" t="str">
        <f t="shared" si="1"/>
        <v>Percentage Reduction of Separately Regulated Pollutants</v>
      </c>
      <c r="D32" s="2" t="s">
        <v>744</v>
      </c>
      <c r="E32" s="2" t="s">
        <v>725</v>
      </c>
      <c r="F32" s="2" t="s">
        <v>745</v>
      </c>
      <c r="G32" s="2" t="s">
        <v>727</v>
      </c>
      <c r="H32" s="47">
        <v>330</v>
      </c>
      <c r="I32" s="261" t="s">
        <v>728</v>
      </c>
      <c r="J32" s="227" t="str">
        <f>IF(ISBLANK(INDEX('Policy Characteristics'!D:D,MATCH($C32,'Policy Characteristics'!$C:$C,0))),"",INDEX('Policy Characteristics'!D:D,MATCH($C32,'Policy Characteristics'!$C:$C,0)))</f>
        <v>Conventional Pollutant Standard</v>
      </c>
      <c r="K32" s="22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226" t="str">
        <f>IF(ISBLANK(INDEX('Policy Characteristics'!I:I,MATCH($C32,'Policy Characteristics'!$C:$C,0))),"",INDEX('Policy Characteristics'!I:I,MATCH($C32,'Policy Characteristics'!$C:$C,0)))</f>
        <v>% reduction in emissions</v>
      </c>
      <c r="P32" s="2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2" s="226" t="str">
        <f>IF(ISBLANK(INDEX('Policy Characteristics'!K:K,MATCH($C32,'Policy Characteristics'!$C:$C,0))),"",INDEX('Policy Characteristics'!K:K,MATCH($C32,'Policy Characteristics'!$C:$C,0)))</f>
        <v>transportation-sector-main.html#conv-pol-stds</v>
      </c>
      <c r="R32" s="226" t="str">
        <f>IF(ISBLANK(INDEX('Policy Characteristics'!L:L,MATCH($C32,'Policy Characteristics'!$C:$C,0))),"",INDEX('Policy Characteristics'!L:L,MATCH($C32,'Policy Characteristics'!$C:$C,0)))</f>
        <v>conventional-pollutant-standards.html</v>
      </c>
    </row>
    <row r="33" spans="1:18" s="2" customFormat="1">
      <c r="A33" s="22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226" t="str">
        <f t="shared" ref="C33:C61" si="2">C$2</f>
        <v>Percentage Reduction of Separately Regulated Pollutants</v>
      </c>
      <c r="D33" s="2" t="s">
        <v>744</v>
      </c>
      <c r="E33" s="2" t="s">
        <v>729</v>
      </c>
      <c r="F33" s="2" t="s">
        <v>745</v>
      </c>
      <c r="G33" s="2" t="s">
        <v>729</v>
      </c>
      <c r="H33" s="47">
        <v>331</v>
      </c>
      <c r="I33" s="261" t="s">
        <v>728</v>
      </c>
      <c r="J33" s="227" t="str">
        <f>IF(ISBLANK(INDEX('Policy Characteristics'!D:D,MATCH($C33,'Policy Characteristics'!$C:$C,0))),"",INDEX('Policy Characteristics'!D:D,MATCH($C33,'Policy Characteristics'!$C:$C,0)))</f>
        <v>Conventional Pollutant Standard</v>
      </c>
      <c r="K33" s="22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226" t="str">
        <f>IF(ISBLANK(INDEX('Policy Characteristics'!I:I,MATCH($C33,'Policy Characteristics'!$C:$C,0))),"",INDEX('Policy Characteristics'!I:I,MATCH($C33,'Policy Characteristics'!$C:$C,0)))</f>
        <v>% reduction in emissions</v>
      </c>
      <c r="P33" s="2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3" s="226" t="str">
        <f>IF(ISBLANK(INDEX('Policy Characteristics'!K:K,MATCH($C33,'Policy Characteristics'!$C:$C,0))),"",INDEX('Policy Characteristics'!K:K,MATCH($C33,'Policy Characteristics'!$C:$C,0)))</f>
        <v>transportation-sector-main.html#conv-pol-stds</v>
      </c>
      <c r="R33" s="226" t="str">
        <f>IF(ISBLANK(INDEX('Policy Characteristics'!L:L,MATCH($C33,'Policy Characteristics'!$C:$C,0))),"",INDEX('Policy Characteristics'!L:L,MATCH($C33,'Policy Characteristics'!$C:$C,0)))</f>
        <v>conventional-pollutant-standards.html</v>
      </c>
    </row>
    <row r="34" spans="1:18" s="2" customFormat="1">
      <c r="A34" s="22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226" t="str">
        <f t="shared" si="2"/>
        <v>Percentage Reduction of Separately Regulated Pollutants</v>
      </c>
      <c r="D34" s="2" t="s">
        <v>744</v>
      </c>
      <c r="E34" s="2" t="s">
        <v>730</v>
      </c>
      <c r="F34" s="2" t="s">
        <v>745</v>
      </c>
      <c r="G34" s="2" t="s">
        <v>730</v>
      </c>
      <c r="H34" s="47">
        <v>332</v>
      </c>
      <c r="I34" s="261" t="s">
        <v>728</v>
      </c>
      <c r="J34" s="227" t="str">
        <f>IF(ISBLANK(INDEX('Policy Characteristics'!D:D,MATCH($C34,'Policy Characteristics'!$C:$C,0))),"",INDEX('Policy Characteristics'!D:D,MATCH($C34,'Policy Characteristics'!$C:$C,0)))</f>
        <v>Conventional Pollutant Standard</v>
      </c>
      <c r="K34" s="22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226" t="str">
        <f>IF(ISBLANK(INDEX('Policy Characteristics'!I:I,MATCH($C34,'Policy Characteristics'!$C:$C,0))),"",INDEX('Policy Characteristics'!I:I,MATCH($C34,'Policy Characteristics'!$C:$C,0)))</f>
        <v>% reduction in emissions</v>
      </c>
      <c r="P34" s="2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4" s="226" t="str">
        <f>IF(ISBLANK(INDEX('Policy Characteristics'!K:K,MATCH($C34,'Policy Characteristics'!$C:$C,0))),"",INDEX('Policy Characteristics'!K:K,MATCH($C34,'Policy Characteristics'!$C:$C,0)))</f>
        <v>transportation-sector-main.html#conv-pol-stds</v>
      </c>
      <c r="R34" s="226" t="str">
        <f>IF(ISBLANK(INDEX('Policy Characteristics'!L:L,MATCH($C34,'Policy Characteristics'!$C:$C,0))),"",INDEX('Policy Characteristics'!L:L,MATCH($C34,'Policy Characteristics'!$C:$C,0)))</f>
        <v>conventional-pollutant-standards.html</v>
      </c>
    </row>
    <row r="35" spans="1:18" s="2" customFormat="1">
      <c r="A35" s="22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226" t="str">
        <f t="shared" si="2"/>
        <v>Percentage Reduction of Separately Regulated Pollutants</v>
      </c>
      <c r="D35" s="2" t="s">
        <v>744</v>
      </c>
      <c r="E35" s="2" t="s">
        <v>731</v>
      </c>
      <c r="F35" s="2" t="s">
        <v>745</v>
      </c>
      <c r="G35" s="2" t="s">
        <v>731</v>
      </c>
      <c r="H35" s="47">
        <v>333</v>
      </c>
      <c r="I35" s="261" t="s">
        <v>728</v>
      </c>
      <c r="J35" s="227" t="str">
        <f>IF(ISBLANK(INDEX('Policy Characteristics'!D:D,MATCH($C35,'Policy Characteristics'!$C:$C,0))),"",INDEX('Policy Characteristics'!D:D,MATCH($C35,'Policy Characteristics'!$C:$C,0)))</f>
        <v>Conventional Pollutant Standard</v>
      </c>
      <c r="K35" s="22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226" t="str">
        <f>IF(ISBLANK(INDEX('Policy Characteristics'!I:I,MATCH($C35,'Policy Characteristics'!$C:$C,0))),"",INDEX('Policy Characteristics'!I:I,MATCH($C35,'Policy Characteristics'!$C:$C,0)))</f>
        <v>% reduction in emissions</v>
      </c>
      <c r="P35" s="2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5" s="226" t="str">
        <f>IF(ISBLANK(INDEX('Policy Characteristics'!K:K,MATCH($C35,'Policy Characteristics'!$C:$C,0))),"",INDEX('Policy Characteristics'!K:K,MATCH($C35,'Policy Characteristics'!$C:$C,0)))</f>
        <v>transportation-sector-main.html#conv-pol-stds</v>
      </c>
      <c r="R35" s="226" t="str">
        <f>IF(ISBLANK(INDEX('Policy Characteristics'!L:L,MATCH($C35,'Policy Characteristics'!$C:$C,0))),"",INDEX('Policy Characteristics'!L:L,MATCH($C35,'Policy Characteristics'!$C:$C,0)))</f>
        <v>conventional-pollutant-standards.html</v>
      </c>
    </row>
    <row r="36" spans="1:18" s="2" customFormat="1">
      <c r="A36" s="22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226" t="str">
        <f t="shared" si="2"/>
        <v>Percentage Reduction of Separately Regulated Pollutants</v>
      </c>
      <c r="D36" s="2" t="s">
        <v>744</v>
      </c>
      <c r="E36" s="2" t="s">
        <v>732</v>
      </c>
      <c r="F36" s="2" t="s">
        <v>745</v>
      </c>
      <c r="G36" s="2" t="s">
        <v>733</v>
      </c>
      <c r="H36" s="47">
        <v>334</v>
      </c>
      <c r="I36" s="261" t="s">
        <v>728</v>
      </c>
      <c r="J36" s="227" t="str">
        <f>IF(ISBLANK(INDEX('Policy Characteristics'!D:D,MATCH($C36,'Policy Characteristics'!$C:$C,0))),"",INDEX('Policy Characteristics'!D:D,MATCH($C36,'Policy Characteristics'!$C:$C,0)))</f>
        <v>Conventional Pollutant Standard</v>
      </c>
      <c r="K36" s="22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226" t="str">
        <f>IF(ISBLANK(INDEX('Policy Characteristics'!I:I,MATCH($C36,'Policy Characteristics'!$C:$C,0))),"",INDEX('Policy Characteristics'!I:I,MATCH($C36,'Policy Characteristics'!$C:$C,0)))</f>
        <v>% reduction in emissions</v>
      </c>
      <c r="P36" s="2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6" s="226" t="str">
        <f>IF(ISBLANK(INDEX('Policy Characteristics'!K:K,MATCH($C36,'Policy Characteristics'!$C:$C,0))),"",INDEX('Policy Characteristics'!K:K,MATCH($C36,'Policy Characteristics'!$C:$C,0)))</f>
        <v>transportation-sector-main.html#conv-pol-stds</v>
      </c>
      <c r="R36" s="226" t="str">
        <f>IF(ISBLANK(INDEX('Policy Characteristics'!L:L,MATCH($C36,'Policy Characteristics'!$C:$C,0))),"",INDEX('Policy Characteristics'!L:L,MATCH($C36,'Policy Characteristics'!$C:$C,0)))</f>
        <v>conventional-pollutant-standards.html</v>
      </c>
    </row>
    <row r="37" spans="1:18" s="2" customFormat="1">
      <c r="A37" s="22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226" t="str">
        <f t="shared" si="2"/>
        <v>Percentage Reduction of Separately Regulated Pollutants</v>
      </c>
      <c r="D37" s="2" t="s">
        <v>744</v>
      </c>
      <c r="E37" s="2" t="s">
        <v>734</v>
      </c>
      <c r="F37" s="2" t="s">
        <v>745</v>
      </c>
      <c r="G37" s="2" t="s">
        <v>734</v>
      </c>
      <c r="H37" s="47">
        <v>335</v>
      </c>
      <c r="I37" s="262" t="s">
        <v>738</v>
      </c>
      <c r="J37" s="227" t="str">
        <f>IF(ISBLANK(INDEX('Policy Characteristics'!D:D,MATCH($C37,'Policy Characteristics'!$C:$C,0))),"",INDEX('Policy Characteristics'!D:D,MATCH($C37,'Policy Characteristics'!$C:$C,0)))</f>
        <v>Conventional Pollutant Standard</v>
      </c>
      <c r="K37" s="22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226" t="str">
        <f>IF(ISBLANK(INDEX('Policy Characteristics'!I:I,MATCH($C37,'Policy Characteristics'!$C:$C,0))),"",INDEX('Policy Characteristics'!I:I,MATCH($C37,'Policy Characteristics'!$C:$C,0)))</f>
        <v>% reduction in emissions</v>
      </c>
      <c r="P37" s="2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7" s="226" t="str">
        <f>IF(ISBLANK(INDEX('Policy Characteristics'!K:K,MATCH($C37,'Policy Characteristics'!$C:$C,0))),"",INDEX('Policy Characteristics'!K:K,MATCH($C37,'Policy Characteristics'!$C:$C,0)))</f>
        <v>transportation-sector-main.html#conv-pol-stds</v>
      </c>
      <c r="R37" s="226" t="str">
        <f>IF(ISBLANK(INDEX('Policy Characteristics'!L:L,MATCH($C37,'Policy Characteristics'!$C:$C,0))),"",INDEX('Policy Characteristics'!L:L,MATCH($C37,'Policy Characteristics'!$C:$C,0)))</f>
        <v>conventional-pollutant-standards.html</v>
      </c>
    </row>
    <row r="38" spans="1:18" s="2" customFormat="1">
      <c r="A38" s="22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226" t="str">
        <f t="shared" si="2"/>
        <v>Percentage Reduction of Separately Regulated Pollutants</v>
      </c>
      <c r="D38" s="2" t="s">
        <v>744</v>
      </c>
      <c r="E38" s="2" t="s">
        <v>735</v>
      </c>
      <c r="F38" s="2" t="s">
        <v>745</v>
      </c>
      <c r="G38" s="2" t="s">
        <v>735</v>
      </c>
      <c r="H38" s="47">
        <v>336</v>
      </c>
      <c r="I38" s="261" t="s">
        <v>728</v>
      </c>
      <c r="J38" s="227" t="str">
        <f>IF(ISBLANK(INDEX('Policy Characteristics'!D:D,MATCH($C38,'Policy Characteristics'!$C:$C,0))),"",INDEX('Policy Characteristics'!D:D,MATCH($C38,'Policy Characteristics'!$C:$C,0)))</f>
        <v>Conventional Pollutant Standard</v>
      </c>
      <c r="K38" s="22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226" t="str">
        <f>IF(ISBLANK(INDEX('Policy Characteristics'!I:I,MATCH($C38,'Policy Characteristics'!$C:$C,0))),"",INDEX('Policy Characteristics'!I:I,MATCH($C38,'Policy Characteristics'!$C:$C,0)))</f>
        <v>% reduction in emissions</v>
      </c>
      <c r="P38" s="2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8" s="226" t="str">
        <f>IF(ISBLANK(INDEX('Policy Characteristics'!K:K,MATCH($C38,'Policy Characteristics'!$C:$C,0))),"",INDEX('Policy Characteristics'!K:K,MATCH($C38,'Policy Characteristics'!$C:$C,0)))</f>
        <v>transportation-sector-main.html#conv-pol-stds</v>
      </c>
      <c r="R38" s="226" t="str">
        <f>IF(ISBLANK(INDEX('Policy Characteristics'!L:L,MATCH($C38,'Policy Characteristics'!$C:$C,0))),"",INDEX('Policy Characteristics'!L:L,MATCH($C38,'Policy Characteristics'!$C:$C,0)))</f>
        <v>conventional-pollutant-standards.html</v>
      </c>
    </row>
    <row r="39" spans="1:18" s="2" customFormat="1">
      <c r="A39" s="22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226" t="str">
        <f t="shared" si="2"/>
        <v>Percentage Reduction of Separately Regulated Pollutants</v>
      </c>
      <c r="D39" s="2" t="s">
        <v>744</v>
      </c>
      <c r="E39" s="2" t="s">
        <v>736</v>
      </c>
      <c r="F39" s="2" t="s">
        <v>745</v>
      </c>
      <c r="G39" s="2" t="s">
        <v>736</v>
      </c>
      <c r="H39" s="47">
        <v>337</v>
      </c>
      <c r="I39" s="261" t="s">
        <v>728</v>
      </c>
      <c r="J39" s="227" t="str">
        <f>IF(ISBLANK(INDEX('Policy Characteristics'!D:D,MATCH($C39,'Policy Characteristics'!$C:$C,0))),"",INDEX('Policy Characteristics'!D:D,MATCH($C39,'Policy Characteristics'!$C:$C,0)))</f>
        <v>Conventional Pollutant Standard</v>
      </c>
      <c r="K39" s="22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226" t="str">
        <f>IF(ISBLANK(INDEX('Policy Characteristics'!I:I,MATCH($C39,'Policy Characteristics'!$C:$C,0))),"",INDEX('Policy Characteristics'!I:I,MATCH($C39,'Policy Characteristics'!$C:$C,0)))</f>
        <v>% reduction in emissions</v>
      </c>
      <c r="P39" s="2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9" s="226" t="str">
        <f>IF(ISBLANK(INDEX('Policy Characteristics'!K:K,MATCH($C39,'Policy Characteristics'!$C:$C,0))),"",INDEX('Policy Characteristics'!K:K,MATCH($C39,'Policy Characteristics'!$C:$C,0)))</f>
        <v>transportation-sector-main.html#conv-pol-stds</v>
      </c>
      <c r="R39" s="226" t="str">
        <f>IF(ISBLANK(INDEX('Policy Characteristics'!L:L,MATCH($C39,'Policy Characteristics'!$C:$C,0))),"",INDEX('Policy Characteristics'!L:L,MATCH($C39,'Policy Characteristics'!$C:$C,0)))</f>
        <v>conventional-pollutant-standards.html</v>
      </c>
    </row>
    <row r="40" spans="1:18" s="2" customFormat="1">
      <c r="A40" s="22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226" t="str">
        <f t="shared" si="2"/>
        <v>Percentage Reduction of Separately Regulated Pollutants</v>
      </c>
      <c r="D40" s="2" t="s">
        <v>744</v>
      </c>
      <c r="E40" s="2" t="s">
        <v>737</v>
      </c>
      <c r="F40" s="2" t="s">
        <v>745</v>
      </c>
      <c r="G40" s="2" t="s">
        <v>737</v>
      </c>
      <c r="H40" s="47">
        <v>338</v>
      </c>
      <c r="I40" s="262" t="s">
        <v>738</v>
      </c>
      <c r="J40" s="227" t="str">
        <f>IF(ISBLANK(INDEX('Policy Characteristics'!D:D,MATCH($C40,'Policy Characteristics'!$C:$C,0))),"",INDEX('Policy Characteristics'!D:D,MATCH($C40,'Policy Characteristics'!$C:$C,0)))</f>
        <v>Conventional Pollutant Standard</v>
      </c>
      <c r="K40" s="22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226" t="str">
        <f>IF(ISBLANK(INDEX('Policy Characteristics'!I:I,MATCH($C40,'Policy Characteristics'!$C:$C,0))),"",INDEX('Policy Characteristics'!I:I,MATCH($C40,'Policy Characteristics'!$C:$C,0)))</f>
        <v>% reduction in emissions</v>
      </c>
      <c r="P40" s="2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0" s="226" t="str">
        <f>IF(ISBLANK(INDEX('Policy Characteristics'!K:K,MATCH($C40,'Policy Characteristics'!$C:$C,0))),"",INDEX('Policy Characteristics'!K:K,MATCH($C40,'Policy Characteristics'!$C:$C,0)))</f>
        <v>transportation-sector-main.html#conv-pol-stds</v>
      </c>
      <c r="R40" s="226" t="str">
        <f>IF(ISBLANK(INDEX('Policy Characteristics'!L:L,MATCH($C40,'Policy Characteristics'!$C:$C,0))),"",INDEX('Policy Characteristics'!L:L,MATCH($C40,'Policy Characteristics'!$C:$C,0)))</f>
        <v>conventional-pollutant-standards.html</v>
      </c>
    </row>
    <row r="41" spans="1:18" s="2" customFormat="1">
      <c r="A41" s="22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226" t="str">
        <f t="shared" si="2"/>
        <v>Percentage Reduction of Separately Regulated Pollutants</v>
      </c>
      <c r="D41" s="2" t="s">
        <v>744</v>
      </c>
      <c r="E41" s="2" t="s">
        <v>739</v>
      </c>
      <c r="F41" s="2" t="s">
        <v>745</v>
      </c>
      <c r="G41" s="2" t="s">
        <v>739</v>
      </c>
      <c r="H41" s="47">
        <v>339</v>
      </c>
      <c r="I41" s="262" t="s">
        <v>738</v>
      </c>
      <c r="J41" s="227" t="str">
        <f>IF(ISBLANK(INDEX('Policy Characteristics'!D:D,MATCH($C41,'Policy Characteristics'!$C:$C,0))),"",INDEX('Policy Characteristics'!D:D,MATCH($C41,'Policy Characteristics'!$C:$C,0)))</f>
        <v>Conventional Pollutant Standard</v>
      </c>
      <c r="K41" s="22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226" t="str">
        <f>IF(ISBLANK(INDEX('Policy Characteristics'!I:I,MATCH($C41,'Policy Characteristics'!$C:$C,0))),"",INDEX('Policy Characteristics'!I:I,MATCH($C41,'Policy Characteristics'!$C:$C,0)))</f>
        <v>% reduction in emissions</v>
      </c>
      <c r="P41" s="2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1" s="226" t="str">
        <f>IF(ISBLANK(INDEX('Policy Characteristics'!K:K,MATCH($C41,'Policy Characteristics'!$C:$C,0))),"",INDEX('Policy Characteristics'!K:K,MATCH($C41,'Policy Characteristics'!$C:$C,0)))</f>
        <v>transportation-sector-main.html#conv-pol-stds</v>
      </c>
      <c r="R41" s="226" t="str">
        <f>IF(ISBLANK(INDEX('Policy Characteristics'!L:L,MATCH($C41,'Policy Characteristics'!$C:$C,0))),"",INDEX('Policy Characteristics'!L:L,MATCH($C41,'Policy Characteristics'!$C:$C,0)))</f>
        <v>conventional-pollutant-standards.html</v>
      </c>
    </row>
    <row r="42" spans="1:18" s="2" customFormat="1">
      <c r="A42" s="22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226" t="str">
        <f t="shared" si="2"/>
        <v>Percentage Reduction of Separately Regulated Pollutants</v>
      </c>
      <c r="D42" s="2" t="s">
        <v>746</v>
      </c>
      <c r="E42" s="2" t="s">
        <v>725</v>
      </c>
      <c r="F42" s="2" t="s">
        <v>747</v>
      </c>
      <c r="G42" s="2" t="s">
        <v>727</v>
      </c>
      <c r="H42" s="47">
        <v>340</v>
      </c>
      <c r="I42" s="261" t="s">
        <v>728</v>
      </c>
      <c r="J42" s="227" t="str">
        <f>IF(ISBLANK(INDEX('Policy Characteristics'!D:D,MATCH($C42,'Policy Characteristics'!$C:$C,0))),"",INDEX('Policy Characteristics'!D:D,MATCH($C42,'Policy Characteristics'!$C:$C,0)))</f>
        <v>Conventional Pollutant Standard</v>
      </c>
      <c r="K42" s="22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226" t="str">
        <f>IF(ISBLANK(INDEX('Policy Characteristics'!I:I,MATCH($C42,'Policy Characteristics'!$C:$C,0))),"",INDEX('Policy Characteristics'!I:I,MATCH($C42,'Policy Characteristics'!$C:$C,0)))</f>
        <v>% reduction in emissions</v>
      </c>
      <c r="P42" s="2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2" s="226" t="str">
        <f>IF(ISBLANK(INDEX('Policy Characteristics'!K:K,MATCH($C42,'Policy Characteristics'!$C:$C,0))),"",INDEX('Policy Characteristics'!K:K,MATCH($C42,'Policy Characteristics'!$C:$C,0)))</f>
        <v>transportation-sector-main.html#conv-pol-stds</v>
      </c>
      <c r="R42" s="226" t="str">
        <f>IF(ISBLANK(INDEX('Policy Characteristics'!L:L,MATCH($C42,'Policy Characteristics'!$C:$C,0))),"",INDEX('Policy Characteristics'!L:L,MATCH($C42,'Policy Characteristics'!$C:$C,0)))</f>
        <v>conventional-pollutant-standards.html</v>
      </c>
    </row>
    <row r="43" spans="1:18" s="2" customFormat="1">
      <c r="A43" s="22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226" t="str">
        <f t="shared" si="2"/>
        <v>Percentage Reduction of Separately Regulated Pollutants</v>
      </c>
      <c r="D43" s="2" t="s">
        <v>746</v>
      </c>
      <c r="E43" s="2" t="s">
        <v>729</v>
      </c>
      <c r="F43" s="2" t="s">
        <v>747</v>
      </c>
      <c r="G43" s="2" t="s">
        <v>729</v>
      </c>
      <c r="H43" s="47">
        <v>341</v>
      </c>
      <c r="I43" s="261" t="s">
        <v>728</v>
      </c>
      <c r="J43" s="227" t="str">
        <f>IF(ISBLANK(INDEX('Policy Characteristics'!D:D,MATCH($C43,'Policy Characteristics'!$C:$C,0))),"",INDEX('Policy Characteristics'!D:D,MATCH($C43,'Policy Characteristics'!$C:$C,0)))</f>
        <v>Conventional Pollutant Standard</v>
      </c>
      <c r="K43" s="22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226" t="str">
        <f>IF(ISBLANK(INDEX('Policy Characteristics'!I:I,MATCH($C43,'Policy Characteristics'!$C:$C,0))),"",INDEX('Policy Characteristics'!I:I,MATCH($C43,'Policy Characteristics'!$C:$C,0)))</f>
        <v>% reduction in emissions</v>
      </c>
      <c r="P43" s="2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3" s="226" t="str">
        <f>IF(ISBLANK(INDEX('Policy Characteristics'!K:K,MATCH($C43,'Policy Characteristics'!$C:$C,0))),"",INDEX('Policy Characteristics'!K:K,MATCH($C43,'Policy Characteristics'!$C:$C,0)))</f>
        <v>transportation-sector-main.html#conv-pol-stds</v>
      </c>
      <c r="R43" s="226" t="str">
        <f>IF(ISBLANK(INDEX('Policy Characteristics'!L:L,MATCH($C43,'Policy Characteristics'!$C:$C,0))),"",INDEX('Policy Characteristics'!L:L,MATCH($C43,'Policy Characteristics'!$C:$C,0)))</f>
        <v>conventional-pollutant-standards.html</v>
      </c>
    </row>
    <row r="44" spans="1:18" s="2" customFormat="1">
      <c r="A44" s="22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226" t="str">
        <f t="shared" si="2"/>
        <v>Percentage Reduction of Separately Regulated Pollutants</v>
      </c>
      <c r="D44" s="2" t="s">
        <v>746</v>
      </c>
      <c r="E44" s="2" t="s">
        <v>730</v>
      </c>
      <c r="F44" s="2" t="s">
        <v>747</v>
      </c>
      <c r="G44" s="2" t="s">
        <v>730</v>
      </c>
      <c r="H44" s="47">
        <v>342</v>
      </c>
      <c r="I44" s="261" t="s">
        <v>728</v>
      </c>
      <c r="J44" s="227" t="str">
        <f>IF(ISBLANK(INDEX('Policy Characteristics'!D:D,MATCH($C44,'Policy Characteristics'!$C:$C,0))),"",INDEX('Policy Characteristics'!D:D,MATCH($C44,'Policy Characteristics'!$C:$C,0)))</f>
        <v>Conventional Pollutant Standard</v>
      </c>
      <c r="K44" s="22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226" t="str">
        <f>IF(ISBLANK(INDEX('Policy Characteristics'!I:I,MATCH($C44,'Policy Characteristics'!$C:$C,0))),"",INDEX('Policy Characteristics'!I:I,MATCH($C44,'Policy Characteristics'!$C:$C,0)))</f>
        <v>% reduction in emissions</v>
      </c>
      <c r="P44" s="2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4" s="226" t="str">
        <f>IF(ISBLANK(INDEX('Policy Characteristics'!K:K,MATCH($C44,'Policy Characteristics'!$C:$C,0))),"",INDEX('Policy Characteristics'!K:K,MATCH($C44,'Policy Characteristics'!$C:$C,0)))</f>
        <v>transportation-sector-main.html#conv-pol-stds</v>
      </c>
      <c r="R44" s="226" t="str">
        <f>IF(ISBLANK(INDEX('Policy Characteristics'!L:L,MATCH($C44,'Policy Characteristics'!$C:$C,0))),"",INDEX('Policy Characteristics'!L:L,MATCH($C44,'Policy Characteristics'!$C:$C,0)))</f>
        <v>conventional-pollutant-standards.html</v>
      </c>
    </row>
    <row r="45" spans="1:18" s="2" customFormat="1">
      <c r="A45" s="22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226" t="str">
        <f t="shared" si="2"/>
        <v>Percentage Reduction of Separately Regulated Pollutants</v>
      </c>
      <c r="D45" s="2" t="s">
        <v>746</v>
      </c>
      <c r="E45" s="2" t="s">
        <v>731</v>
      </c>
      <c r="F45" s="2" t="s">
        <v>747</v>
      </c>
      <c r="G45" s="2" t="s">
        <v>731</v>
      </c>
      <c r="H45" s="47">
        <v>343</v>
      </c>
      <c r="I45" s="261" t="s">
        <v>728</v>
      </c>
      <c r="J45" s="227" t="str">
        <f>IF(ISBLANK(INDEX('Policy Characteristics'!D:D,MATCH($C45,'Policy Characteristics'!$C:$C,0))),"",INDEX('Policy Characteristics'!D:D,MATCH($C45,'Policy Characteristics'!$C:$C,0)))</f>
        <v>Conventional Pollutant Standard</v>
      </c>
      <c r="K45" s="22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226" t="str">
        <f>IF(ISBLANK(INDEX('Policy Characteristics'!I:I,MATCH($C45,'Policy Characteristics'!$C:$C,0))),"",INDEX('Policy Characteristics'!I:I,MATCH($C45,'Policy Characteristics'!$C:$C,0)))</f>
        <v>% reduction in emissions</v>
      </c>
      <c r="P45" s="2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5" s="226" t="str">
        <f>IF(ISBLANK(INDEX('Policy Characteristics'!K:K,MATCH($C45,'Policy Characteristics'!$C:$C,0))),"",INDEX('Policy Characteristics'!K:K,MATCH($C45,'Policy Characteristics'!$C:$C,0)))</f>
        <v>transportation-sector-main.html#conv-pol-stds</v>
      </c>
      <c r="R45" s="226" t="str">
        <f>IF(ISBLANK(INDEX('Policy Characteristics'!L:L,MATCH($C45,'Policy Characteristics'!$C:$C,0))),"",INDEX('Policy Characteristics'!L:L,MATCH($C45,'Policy Characteristics'!$C:$C,0)))</f>
        <v>conventional-pollutant-standards.html</v>
      </c>
    </row>
    <row r="46" spans="1:18" s="2" customFormat="1">
      <c r="A46" s="22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226" t="str">
        <f t="shared" si="2"/>
        <v>Percentage Reduction of Separately Regulated Pollutants</v>
      </c>
      <c r="D46" s="2" t="s">
        <v>746</v>
      </c>
      <c r="E46" s="2" t="s">
        <v>732</v>
      </c>
      <c r="F46" s="2" t="s">
        <v>747</v>
      </c>
      <c r="G46" s="2" t="s">
        <v>733</v>
      </c>
      <c r="H46" s="47">
        <v>344</v>
      </c>
      <c r="I46" s="261" t="s">
        <v>728</v>
      </c>
      <c r="J46" s="227" t="str">
        <f>IF(ISBLANK(INDEX('Policy Characteristics'!D:D,MATCH($C46,'Policy Characteristics'!$C:$C,0))),"",INDEX('Policy Characteristics'!D:D,MATCH($C46,'Policy Characteristics'!$C:$C,0)))</f>
        <v>Conventional Pollutant Standard</v>
      </c>
      <c r="K46" s="22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226" t="str">
        <f>IF(ISBLANK(INDEX('Policy Characteristics'!I:I,MATCH($C46,'Policy Characteristics'!$C:$C,0))),"",INDEX('Policy Characteristics'!I:I,MATCH($C46,'Policy Characteristics'!$C:$C,0)))</f>
        <v>% reduction in emissions</v>
      </c>
      <c r="P46" s="2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6" s="226" t="str">
        <f>IF(ISBLANK(INDEX('Policy Characteristics'!K:K,MATCH($C46,'Policy Characteristics'!$C:$C,0))),"",INDEX('Policy Characteristics'!K:K,MATCH($C46,'Policy Characteristics'!$C:$C,0)))</f>
        <v>transportation-sector-main.html#conv-pol-stds</v>
      </c>
      <c r="R46" s="226" t="str">
        <f>IF(ISBLANK(INDEX('Policy Characteristics'!L:L,MATCH($C46,'Policy Characteristics'!$C:$C,0))),"",INDEX('Policy Characteristics'!L:L,MATCH($C46,'Policy Characteristics'!$C:$C,0)))</f>
        <v>conventional-pollutant-standards.html</v>
      </c>
    </row>
    <row r="47" spans="1:18" s="2" customFormat="1">
      <c r="A47" s="22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226" t="str">
        <f t="shared" si="2"/>
        <v>Percentage Reduction of Separately Regulated Pollutants</v>
      </c>
      <c r="D47" s="2" t="s">
        <v>746</v>
      </c>
      <c r="E47" s="2" t="s">
        <v>734</v>
      </c>
      <c r="F47" s="2" t="s">
        <v>747</v>
      </c>
      <c r="G47" s="2" t="s">
        <v>734</v>
      </c>
      <c r="H47" s="47">
        <v>345</v>
      </c>
      <c r="I47" s="262" t="s">
        <v>738</v>
      </c>
      <c r="J47" s="227" t="str">
        <f>IF(ISBLANK(INDEX('Policy Characteristics'!D:D,MATCH($C47,'Policy Characteristics'!$C:$C,0))),"",INDEX('Policy Characteristics'!D:D,MATCH($C47,'Policy Characteristics'!$C:$C,0)))</f>
        <v>Conventional Pollutant Standard</v>
      </c>
      <c r="K47" s="22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226" t="str">
        <f>IF(ISBLANK(INDEX('Policy Characteristics'!I:I,MATCH($C47,'Policy Characteristics'!$C:$C,0))),"",INDEX('Policy Characteristics'!I:I,MATCH($C47,'Policy Characteristics'!$C:$C,0)))</f>
        <v>% reduction in emissions</v>
      </c>
      <c r="P47" s="2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7" s="226" t="str">
        <f>IF(ISBLANK(INDEX('Policy Characteristics'!K:K,MATCH($C47,'Policy Characteristics'!$C:$C,0))),"",INDEX('Policy Characteristics'!K:K,MATCH($C47,'Policy Characteristics'!$C:$C,0)))</f>
        <v>transportation-sector-main.html#conv-pol-stds</v>
      </c>
      <c r="R47" s="226" t="str">
        <f>IF(ISBLANK(INDEX('Policy Characteristics'!L:L,MATCH($C47,'Policy Characteristics'!$C:$C,0))),"",INDEX('Policy Characteristics'!L:L,MATCH($C47,'Policy Characteristics'!$C:$C,0)))</f>
        <v>conventional-pollutant-standards.html</v>
      </c>
    </row>
    <row r="48" spans="1:18" s="2" customFormat="1">
      <c r="A48" s="22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226" t="str">
        <f t="shared" si="2"/>
        <v>Percentage Reduction of Separately Regulated Pollutants</v>
      </c>
      <c r="D48" s="2" t="s">
        <v>746</v>
      </c>
      <c r="E48" s="2" t="s">
        <v>735</v>
      </c>
      <c r="F48" s="2" t="s">
        <v>747</v>
      </c>
      <c r="G48" s="2" t="s">
        <v>735</v>
      </c>
      <c r="H48" s="47">
        <v>346</v>
      </c>
      <c r="I48" s="261" t="s">
        <v>728</v>
      </c>
      <c r="J48" s="227" t="str">
        <f>IF(ISBLANK(INDEX('Policy Characteristics'!D:D,MATCH($C48,'Policy Characteristics'!$C:$C,0))),"",INDEX('Policy Characteristics'!D:D,MATCH($C48,'Policy Characteristics'!$C:$C,0)))</f>
        <v>Conventional Pollutant Standard</v>
      </c>
      <c r="K48" s="22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226" t="str">
        <f>IF(ISBLANK(INDEX('Policy Characteristics'!I:I,MATCH($C48,'Policy Characteristics'!$C:$C,0))),"",INDEX('Policy Characteristics'!I:I,MATCH($C48,'Policy Characteristics'!$C:$C,0)))</f>
        <v>% reduction in emissions</v>
      </c>
      <c r="P48" s="2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8" s="226" t="str">
        <f>IF(ISBLANK(INDEX('Policy Characteristics'!K:K,MATCH($C48,'Policy Characteristics'!$C:$C,0))),"",INDEX('Policy Characteristics'!K:K,MATCH($C48,'Policy Characteristics'!$C:$C,0)))</f>
        <v>transportation-sector-main.html#conv-pol-stds</v>
      </c>
      <c r="R48" s="226" t="str">
        <f>IF(ISBLANK(INDEX('Policy Characteristics'!L:L,MATCH($C48,'Policy Characteristics'!$C:$C,0))),"",INDEX('Policy Characteristics'!L:L,MATCH($C48,'Policy Characteristics'!$C:$C,0)))</f>
        <v>conventional-pollutant-standards.html</v>
      </c>
    </row>
    <row r="49" spans="1:18" s="2" customFormat="1">
      <c r="A49" s="22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226" t="str">
        <f t="shared" si="2"/>
        <v>Percentage Reduction of Separately Regulated Pollutants</v>
      </c>
      <c r="D49" s="2" t="s">
        <v>746</v>
      </c>
      <c r="E49" s="2" t="s">
        <v>736</v>
      </c>
      <c r="F49" s="2" t="s">
        <v>747</v>
      </c>
      <c r="G49" s="2" t="s">
        <v>736</v>
      </c>
      <c r="H49" s="47">
        <v>347</v>
      </c>
      <c r="I49" s="261" t="s">
        <v>728</v>
      </c>
      <c r="J49" s="227" t="str">
        <f>IF(ISBLANK(INDEX('Policy Characteristics'!D:D,MATCH($C49,'Policy Characteristics'!$C:$C,0))),"",INDEX('Policy Characteristics'!D:D,MATCH($C49,'Policy Characteristics'!$C:$C,0)))</f>
        <v>Conventional Pollutant Standard</v>
      </c>
      <c r="K49" s="22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226" t="str">
        <f>IF(ISBLANK(INDEX('Policy Characteristics'!I:I,MATCH($C49,'Policy Characteristics'!$C:$C,0))),"",INDEX('Policy Characteristics'!I:I,MATCH($C49,'Policy Characteristics'!$C:$C,0)))</f>
        <v>% reduction in emissions</v>
      </c>
      <c r="P49" s="2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9" s="226" t="str">
        <f>IF(ISBLANK(INDEX('Policy Characteristics'!K:K,MATCH($C49,'Policy Characteristics'!$C:$C,0))),"",INDEX('Policy Characteristics'!K:K,MATCH($C49,'Policy Characteristics'!$C:$C,0)))</f>
        <v>transportation-sector-main.html#conv-pol-stds</v>
      </c>
      <c r="R49" s="226" t="str">
        <f>IF(ISBLANK(INDEX('Policy Characteristics'!L:L,MATCH($C49,'Policy Characteristics'!$C:$C,0))),"",INDEX('Policy Characteristics'!L:L,MATCH($C49,'Policy Characteristics'!$C:$C,0)))</f>
        <v>conventional-pollutant-standards.html</v>
      </c>
    </row>
    <row r="50" spans="1:18" s="2" customFormat="1">
      <c r="A50" s="22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226" t="str">
        <f t="shared" si="2"/>
        <v>Percentage Reduction of Separately Regulated Pollutants</v>
      </c>
      <c r="D50" s="2" t="s">
        <v>746</v>
      </c>
      <c r="E50" s="2" t="s">
        <v>737</v>
      </c>
      <c r="F50" s="2" t="s">
        <v>747</v>
      </c>
      <c r="G50" s="2" t="s">
        <v>737</v>
      </c>
      <c r="H50" s="47">
        <v>348</v>
      </c>
      <c r="I50" s="262" t="s">
        <v>738</v>
      </c>
      <c r="J50" s="227" t="str">
        <f>IF(ISBLANK(INDEX('Policy Characteristics'!D:D,MATCH($C50,'Policy Characteristics'!$C:$C,0))),"",INDEX('Policy Characteristics'!D:D,MATCH($C50,'Policy Characteristics'!$C:$C,0)))</f>
        <v>Conventional Pollutant Standard</v>
      </c>
      <c r="K50" s="22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226" t="str">
        <f>IF(ISBLANK(INDEX('Policy Characteristics'!I:I,MATCH($C50,'Policy Characteristics'!$C:$C,0))),"",INDEX('Policy Characteristics'!I:I,MATCH($C50,'Policy Characteristics'!$C:$C,0)))</f>
        <v>% reduction in emissions</v>
      </c>
      <c r="P50" s="2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0" s="226" t="str">
        <f>IF(ISBLANK(INDEX('Policy Characteristics'!K:K,MATCH($C50,'Policy Characteristics'!$C:$C,0))),"",INDEX('Policy Characteristics'!K:K,MATCH($C50,'Policy Characteristics'!$C:$C,0)))</f>
        <v>transportation-sector-main.html#conv-pol-stds</v>
      </c>
      <c r="R50" s="226" t="str">
        <f>IF(ISBLANK(INDEX('Policy Characteristics'!L:L,MATCH($C50,'Policy Characteristics'!$C:$C,0))),"",INDEX('Policy Characteristics'!L:L,MATCH($C50,'Policy Characteristics'!$C:$C,0)))</f>
        <v>conventional-pollutant-standards.html</v>
      </c>
    </row>
    <row r="51" spans="1:18" s="2" customFormat="1">
      <c r="A51" s="22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226" t="str">
        <f t="shared" si="2"/>
        <v>Percentage Reduction of Separately Regulated Pollutants</v>
      </c>
      <c r="D51" s="2" t="s">
        <v>746</v>
      </c>
      <c r="E51" s="2" t="s">
        <v>739</v>
      </c>
      <c r="F51" s="2" t="s">
        <v>747</v>
      </c>
      <c r="G51" s="2" t="s">
        <v>739</v>
      </c>
      <c r="H51" s="47">
        <v>349</v>
      </c>
      <c r="I51" s="262" t="s">
        <v>738</v>
      </c>
      <c r="J51" s="227" t="str">
        <f>IF(ISBLANK(INDEX('Policy Characteristics'!D:D,MATCH($C51,'Policy Characteristics'!$C:$C,0))),"",INDEX('Policy Characteristics'!D:D,MATCH($C51,'Policy Characteristics'!$C:$C,0)))</f>
        <v>Conventional Pollutant Standard</v>
      </c>
      <c r="K51" s="22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226" t="str">
        <f>IF(ISBLANK(INDEX('Policy Characteristics'!I:I,MATCH($C51,'Policy Characteristics'!$C:$C,0))),"",INDEX('Policy Characteristics'!I:I,MATCH($C51,'Policy Characteristics'!$C:$C,0)))</f>
        <v>% reduction in emissions</v>
      </c>
      <c r="P51" s="2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1" s="226" t="str">
        <f>IF(ISBLANK(INDEX('Policy Characteristics'!K:K,MATCH($C51,'Policy Characteristics'!$C:$C,0))),"",INDEX('Policy Characteristics'!K:K,MATCH($C51,'Policy Characteristics'!$C:$C,0)))</f>
        <v>transportation-sector-main.html#conv-pol-stds</v>
      </c>
      <c r="R51" s="226" t="str">
        <f>IF(ISBLANK(INDEX('Policy Characteristics'!L:L,MATCH($C51,'Policy Characteristics'!$C:$C,0))),"",INDEX('Policy Characteristics'!L:L,MATCH($C51,'Policy Characteristics'!$C:$C,0)))</f>
        <v>conventional-pollutant-standards.html</v>
      </c>
    </row>
    <row r="52" spans="1:18" s="2" customFormat="1">
      <c r="A52" s="22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226" t="str">
        <f t="shared" si="2"/>
        <v>Percentage Reduction of Separately Regulated Pollutants</v>
      </c>
      <c r="D52" s="2" t="s">
        <v>748</v>
      </c>
      <c r="E52" s="2" t="s">
        <v>725</v>
      </c>
      <c r="F52" s="2" t="s">
        <v>749</v>
      </c>
      <c r="G52" s="2" t="s">
        <v>727</v>
      </c>
      <c r="H52" s="47">
        <v>350</v>
      </c>
      <c r="I52" s="261" t="s">
        <v>728</v>
      </c>
      <c r="J52" s="227" t="str">
        <f>IF(ISBLANK(INDEX('Policy Characteristics'!D:D,MATCH($C52,'Policy Characteristics'!$C:$C,0))),"",INDEX('Policy Characteristics'!D:D,MATCH($C52,'Policy Characteristics'!$C:$C,0)))</f>
        <v>Conventional Pollutant Standard</v>
      </c>
      <c r="K52" s="22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226" t="str">
        <f>IF(ISBLANK(INDEX('Policy Characteristics'!I:I,MATCH($C52,'Policy Characteristics'!$C:$C,0))),"",INDEX('Policy Characteristics'!I:I,MATCH($C52,'Policy Characteristics'!$C:$C,0)))</f>
        <v>% reduction in emissions</v>
      </c>
      <c r="P52" s="2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2" s="226" t="str">
        <f>IF(ISBLANK(INDEX('Policy Characteristics'!K:K,MATCH($C52,'Policy Characteristics'!$C:$C,0))),"",INDEX('Policy Characteristics'!K:K,MATCH($C52,'Policy Characteristics'!$C:$C,0)))</f>
        <v>transportation-sector-main.html#conv-pol-stds</v>
      </c>
      <c r="R52" s="226" t="str">
        <f>IF(ISBLANK(INDEX('Policy Characteristics'!L:L,MATCH($C52,'Policy Characteristics'!$C:$C,0))),"",INDEX('Policy Characteristics'!L:L,MATCH($C52,'Policy Characteristics'!$C:$C,0)))</f>
        <v>conventional-pollutant-standards.html</v>
      </c>
    </row>
    <row r="53" spans="1:18" s="2" customFormat="1">
      <c r="A53" s="22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226" t="str">
        <f t="shared" si="2"/>
        <v>Percentage Reduction of Separately Regulated Pollutants</v>
      </c>
      <c r="D53" s="2" t="s">
        <v>748</v>
      </c>
      <c r="E53" s="2" t="s">
        <v>729</v>
      </c>
      <c r="F53" s="2" t="s">
        <v>749</v>
      </c>
      <c r="G53" s="2" t="s">
        <v>729</v>
      </c>
      <c r="H53" s="47">
        <v>351</v>
      </c>
      <c r="I53" s="261" t="s">
        <v>728</v>
      </c>
      <c r="J53" s="227" t="str">
        <f>IF(ISBLANK(INDEX('Policy Characteristics'!D:D,MATCH($C53,'Policy Characteristics'!$C:$C,0))),"",INDEX('Policy Characteristics'!D:D,MATCH($C53,'Policy Characteristics'!$C:$C,0)))</f>
        <v>Conventional Pollutant Standard</v>
      </c>
      <c r="K53" s="22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226" t="str">
        <f>IF(ISBLANK(INDEX('Policy Characteristics'!I:I,MATCH($C53,'Policy Characteristics'!$C:$C,0))),"",INDEX('Policy Characteristics'!I:I,MATCH($C53,'Policy Characteristics'!$C:$C,0)))</f>
        <v>% reduction in emissions</v>
      </c>
      <c r="P53" s="2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3" s="226" t="str">
        <f>IF(ISBLANK(INDEX('Policy Characteristics'!K:K,MATCH($C53,'Policy Characteristics'!$C:$C,0))),"",INDEX('Policy Characteristics'!K:K,MATCH($C53,'Policy Characteristics'!$C:$C,0)))</f>
        <v>transportation-sector-main.html#conv-pol-stds</v>
      </c>
      <c r="R53" s="226" t="str">
        <f>IF(ISBLANK(INDEX('Policy Characteristics'!L:L,MATCH($C53,'Policy Characteristics'!$C:$C,0))),"",INDEX('Policy Characteristics'!L:L,MATCH($C53,'Policy Characteristics'!$C:$C,0)))</f>
        <v>conventional-pollutant-standards.html</v>
      </c>
    </row>
    <row r="54" spans="1:18" s="2" customFormat="1">
      <c r="A54" s="22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226" t="str">
        <f t="shared" si="2"/>
        <v>Percentage Reduction of Separately Regulated Pollutants</v>
      </c>
      <c r="D54" s="2" t="s">
        <v>748</v>
      </c>
      <c r="E54" s="2" t="s">
        <v>730</v>
      </c>
      <c r="F54" s="2" t="s">
        <v>749</v>
      </c>
      <c r="G54" s="2" t="s">
        <v>730</v>
      </c>
      <c r="H54" s="47">
        <v>352</v>
      </c>
      <c r="I54" s="261" t="s">
        <v>728</v>
      </c>
      <c r="J54" s="227" t="str">
        <f>IF(ISBLANK(INDEX('Policy Characteristics'!D:D,MATCH($C54,'Policy Characteristics'!$C:$C,0))),"",INDEX('Policy Characteristics'!D:D,MATCH($C54,'Policy Characteristics'!$C:$C,0)))</f>
        <v>Conventional Pollutant Standard</v>
      </c>
      <c r="K54" s="22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226" t="str">
        <f>IF(ISBLANK(INDEX('Policy Characteristics'!I:I,MATCH($C54,'Policy Characteristics'!$C:$C,0))),"",INDEX('Policy Characteristics'!I:I,MATCH($C54,'Policy Characteristics'!$C:$C,0)))</f>
        <v>% reduction in emissions</v>
      </c>
      <c r="P54" s="2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4" s="226" t="str">
        <f>IF(ISBLANK(INDEX('Policy Characteristics'!K:K,MATCH($C54,'Policy Characteristics'!$C:$C,0))),"",INDEX('Policy Characteristics'!K:K,MATCH($C54,'Policy Characteristics'!$C:$C,0)))</f>
        <v>transportation-sector-main.html#conv-pol-stds</v>
      </c>
      <c r="R54" s="226" t="str">
        <f>IF(ISBLANK(INDEX('Policy Characteristics'!L:L,MATCH($C54,'Policy Characteristics'!$C:$C,0))),"",INDEX('Policy Characteristics'!L:L,MATCH($C54,'Policy Characteristics'!$C:$C,0)))</f>
        <v>conventional-pollutant-standards.html</v>
      </c>
    </row>
    <row r="55" spans="1:18" s="2" customFormat="1">
      <c r="A55" s="22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226" t="str">
        <f t="shared" si="2"/>
        <v>Percentage Reduction of Separately Regulated Pollutants</v>
      </c>
      <c r="D55" s="2" t="s">
        <v>748</v>
      </c>
      <c r="E55" s="2" t="s">
        <v>731</v>
      </c>
      <c r="F55" s="2" t="s">
        <v>749</v>
      </c>
      <c r="G55" s="2" t="s">
        <v>731</v>
      </c>
      <c r="H55" s="47">
        <v>353</v>
      </c>
      <c r="I55" s="261" t="s">
        <v>728</v>
      </c>
      <c r="J55" s="227" t="str">
        <f>IF(ISBLANK(INDEX('Policy Characteristics'!D:D,MATCH($C55,'Policy Characteristics'!$C:$C,0))),"",INDEX('Policy Characteristics'!D:D,MATCH($C55,'Policy Characteristics'!$C:$C,0)))</f>
        <v>Conventional Pollutant Standard</v>
      </c>
      <c r="K55" s="22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226" t="str">
        <f>IF(ISBLANK(INDEX('Policy Characteristics'!I:I,MATCH($C55,'Policy Characteristics'!$C:$C,0))),"",INDEX('Policy Characteristics'!I:I,MATCH($C55,'Policy Characteristics'!$C:$C,0)))</f>
        <v>% reduction in emissions</v>
      </c>
      <c r="P55" s="2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5" s="226" t="str">
        <f>IF(ISBLANK(INDEX('Policy Characteristics'!K:K,MATCH($C55,'Policy Characteristics'!$C:$C,0))),"",INDEX('Policy Characteristics'!K:K,MATCH($C55,'Policy Characteristics'!$C:$C,0)))</f>
        <v>transportation-sector-main.html#conv-pol-stds</v>
      </c>
      <c r="R55" s="226" t="str">
        <f>IF(ISBLANK(INDEX('Policy Characteristics'!L:L,MATCH($C55,'Policy Characteristics'!$C:$C,0))),"",INDEX('Policy Characteristics'!L:L,MATCH($C55,'Policy Characteristics'!$C:$C,0)))</f>
        <v>conventional-pollutant-standards.html</v>
      </c>
    </row>
    <row r="56" spans="1:18" s="2" customFormat="1">
      <c r="A56" s="22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226" t="str">
        <f t="shared" si="2"/>
        <v>Percentage Reduction of Separately Regulated Pollutants</v>
      </c>
      <c r="D56" s="2" t="s">
        <v>748</v>
      </c>
      <c r="E56" s="2" t="s">
        <v>732</v>
      </c>
      <c r="F56" s="2" t="s">
        <v>749</v>
      </c>
      <c r="G56" s="2" t="s">
        <v>733</v>
      </c>
      <c r="H56" s="47">
        <v>354</v>
      </c>
      <c r="I56" s="261" t="s">
        <v>728</v>
      </c>
      <c r="J56" s="227" t="str">
        <f>IF(ISBLANK(INDEX('Policy Characteristics'!D:D,MATCH($C56,'Policy Characteristics'!$C:$C,0))),"",INDEX('Policy Characteristics'!D:D,MATCH($C56,'Policy Characteristics'!$C:$C,0)))</f>
        <v>Conventional Pollutant Standard</v>
      </c>
      <c r="K56" s="22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226" t="str">
        <f>IF(ISBLANK(INDEX('Policy Characteristics'!I:I,MATCH($C56,'Policy Characteristics'!$C:$C,0))),"",INDEX('Policy Characteristics'!I:I,MATCH($C56,'Policy Characteristics'!$C:$C,0)))</f>
        <v>% reduction in emissions</v>
      </c>
      <c r="P56" s="2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6" s="226" t="str">
        <f>IF(ISBLANK(INDEX('Policy Characteristics'!K:K,MATCH($C56,'Policy Characteristics'!$C:$C,0))),"",INDEX('Policy Characteristics'!K:K,MATCH($C56,'Policy Characteristics'!$C:$C,0)))</f>
        <v>transportation-sector-main.html#conv-pol-stds</v>
      </c>
      <c r="R56" s="226" t="str">
        <f>IF(ISBLANK(INDEX('Policy Characteristics'!L:L,MATCH($C56,'Policy Characteristics'!$C:$C,0))),"",INDEX('Policy Characteristics'!L:L,MATCH($C56,'Policy Characteristics'!$C:$C,0)))</f>
        <v>conventional-pollutant-standards.html</v>
      </c>
    </row>
    <row r="57" spans="1:18" s="2" customFormat="1">
      <c r="A57" s="22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226" t="str">
        <f t="shared" si="2"/>
        <v>Percentage Reduction of Separately Regulated Pollutants</v>
      </c>
      <c r="D57" s="2" t="s">
        <v>748</v>
      </c>
      <c r="E57" s="2" t="s">
        <v>734</v>
      </c>
      <c r="F57" s="2" t="s">
        <v>749</v>
      </c>
      <c r="G57" s="2" t="s">
        <v>734</v>
      </c>
      <c r="H57" s="47">
        <v>355</v>
      </c>
      <c r="I57" s="261" t="s">
        <v>728</v>
      </c>
      <c r="J57" s="227" t="str">
        <f>IF(ISBLANK(INDEX('Policy Characteristics'!D:D,MATCH($C57,'Policy Characteristics'!$C:$C,0))),"",INDEX('Policy Characteristics'!D:D,MATCH($C57,'Policy Characteristics'!$C:$C,0)))</f>
        <v>Conventional Pollutant Standard</v>
      </c>
      <c r="K57" s="22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226" t="str">
        <f>IF(ISBLANK(INDEX('Policy Characteristics'!I:I,MATCH($C57,'Policy Characteristics'!$C:$C,0))),"",INDEX('Policy Characteristics'!I:I,MATCH($C57,'Policy Characteristics'!$C:$C,0)))</f>
        <v>% reduction in emissions</v>
      </c>
      <c r="P57" s="2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7" s="226" t="str">
        <f>IF(ISBLANK(INDEX('Policy Characteristics'!K:K,MATCH($C57,'Policy Characteristics'!$C:$C,0))),"",INDEX('Policy Characteristics'!K:K,MATCH($C57,'Policy Characteristics'!$C:$C,0)))</f>
        <v>transportation-sector-main.html#conv-pol-stds</v>
      </c>
      <c r="R57" s="226" t="str">
        <f>IF(ISBLANK(INDEX('Policy Characteristics'!L:L,MATCH($C57,'Policy Characteristics'!$C:$C,0))),"",INDEX('Policy Characteristics'!L:L,MATCH($C57,'Policy Characteristics'!$C:$C,0)))</f>
        <v>conventional-pollutant-standards.html</v>
      </c>
    </row>
    <row r="58" spans="1:18" s="2" customFormat="1">
      <c r="A58" s="22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226" t="str">
        <f t="shared" si="2"/>
        <v>Percentage Reduction of Separately Regulated Pollutants</v>
      </c>
      <c r="D58" s="2" t="s">
        <v>748</v>
      </c>
      <c r="E58" s="2" t="s">
        <v>735</v>
      </c>
      <c r="F58" s="2" t="s">
        <v>749</v>
      </c>
      <c r="G58" s="2" t="s">
        <v>735</v>
      </c>
      <c r="H58" s="47">
        <v>356</v>
      </c>
      <c r="I58" s="261" t="s">
        <v>728</v>
      </c>
      <c r="J58" s="227" t="str">
        <f>IF(ISBLANK(INDEX('Policy Characteristics'!D:D,MATCH($C58,'Policy Characteristics'!$C:$C,0))),"",INDEX('Policy Characteristics'!D:D,MATCH($C58,'Policy Characteristics'!$C:$C,0)))</f>
        <v>Conventional Pollutant Standard</v>
      </c>
      <c r="K58" s="22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226" t="str">
        <f>IF(ISBLANK(INDEX('Policy Characteristics'!I:I,MATCH($C58,'Policy Characteristics'!$C:$C,0))),"",INDEX('Policy Characteristics'!I:I,MATCH($C58,'Policy Characteristics'!$C:$C,0)))</f>
        <v>% reduction in emissions</v>
      </c>
      <c r="P58" s="2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8" s="226" t="str">
        <f>IF(ISBLANK(INDEX('Policy Characteristics'!K:K,MATCH($C58,'Policy Characteristics'!$C:$C,0))),"",INDEX('Policy Characteristics'!K:K,MATCH($C58,'Policy Characteristics'!$C:$C,0)))</f>
        <v>transportation-sector-main.html#conv-pol-stds</v>
      </c>
      <c r="R58" s="226" t="str">
        <f>IF(ISBLANK(INDEX('Policy Characteristics'!L:L,MATCH($C58,'Policy Characteristics'!$C:$C,0))),"",INDEX('Policy Characteristics'!L:L,MATCH($C58,'Policy Characteristics'!$C:$C,0)))</f>
        <v>conventional-pollutant-standards.html</v>
      </c>
    </row>
    <row r="59" spans="1:18" s="2" customFormat="1">
      <c r="A59" s="22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226" t="str">
        <f t="shared" si="2"/>
        <v>Percentage Reduction of Separately Regulated Pollutants</v>
      </c>
      <c r="D59" s="2" t="s">
        <v>748</v>
      </c>
      <c r="E59" s="2" t="s">
        <v>736</v>
      </c>
      <c r="F59" s="2" t="s">
        <v>749</v>
      </c>
      <c r="G59" s="2" t="s">
        <v>736</v>
      </c>
      <c r="H59" s="47">
        <v>357</v>
      </c>
      <c r="I59" s="261" t="s">
        <v>728</v>
      </c>
      <c r="J59" s="227" t="str">
        <f>IF(ISBLANK(INDEX('Policy Characteristics'!D:D,MATCH($C59,'Policy Characteristics'!$C:$C,0))),"",INDEX('Policy Characteristics'!D:D,MATCH($C59,'Policy Characteristics'!$C:$C,0)))</f>
        <v>Conventional Pollutant Standard</v>
      </c>
      <c r="K59" s="22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226" t="str">
        <f>IF(ISBLANK(INDEX('Policy Characteristics'!I:I,MATCH($C59,'Policy Characteristics'!$C:$C,0))),"",INDEX('Policy Characteristics'!I:I,MATCH($C59,'Policy Characteristics'!$C:$C,0)))</f>
        <v>% reduction in emissions</v>
      </c>
      <c r="P59" s="2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9" s="226" t="str">
        <f>IF(ISBLANK(INDEX('Policy Characteristics'!K:K,MATCH($C59,'Policy Characteristics'!$C:$C,0))),"",INDEX('Policy Characteristics'!K:K,MATCH($C59,'Policy Characteristics'!$C:$C,0)))</f>
        <v>transportation-sector-main.html#conv-pol-stds</v>
      </c>
      <c r="R59" s="226" t="str">
        <f>IF(ISBLANK(INDEX('Policy Characteristics'!L:L,MATCH($C59,'Policy Characteristics'!$C:$C,0))),"",INDEX('Policy Characteristics'!L:L,MATCH($C59,'Policy Characteristics'!$C:$C,0)))</f>
        <v>conventional-pollutant-standards.html</v>
      </c>
    </row>
    <row r="60" spans="1:18" s="2" customFormat="1">
      <c r="A60" s="22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226" t="str">
        <f t="shared" si="2"/>
        <v>Percentage Reduction of Separately Regulated Pollutants</v>
      </c>
      <c r="D60" s="2" t="s">
        <v>748</v>
      </c>
      <c r="E60" s="2" t="s">
        <v>737</v>
      </c>
      <c r="F60" s="2" t="s">
        <v>749</v>
      </c>
      <c r="G60" s="2" t="s">
        <v>737</v>
      </c>
      <c r="H60" s="47">
        <v>358</v>
      </c>
      <c r="I60" s="262" t="s">
        <v>738</v>
      </c>
      <c r="J60" s="227" t="str">
        <f>IF(ISBLANK(INDEX('Policy Characteristics'!D:D,MATCH($C60,'Policy Characteristics'!$C:$C,0))),"",INDEX('Policy Characteristics'!D:D,MATCH($C60,'Policy Characteristics'!$C:$C,0)))</f>
        <v>Conventional Pollutant Standard</v>
      </c>
      <c r="K60" s="22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226" t="str">
        <f>IF(ISBLANK(INDEX('Policy Characteristics'!I:I,MATCH($C60,'Policy Characteristics'!$C:$C,0))),"",INDEX('Policy Characteristics'!I:I,MATCH($C60,'Policy Characteristics'!$C:$C,0)))</f>
        <v>% reduction in emissions</v>
      </c>
      <c r="P60" s="2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0" s="226" t="str">
        <f>IF(ISBLANK(INDEX('Policy Characteristics'!K:K,MATCH($C60,'Policy Characteristics'!$C:$C,0))),"",INDEX('Policy Characteristics'!K:K,MATCH($C60,'Policy Characteristics'!$C:$C,0)))</f>
        <v>transportation-sector-main.html#conv-pol-stds</v>
      </c>
      <c r="R60" s="226" t="str">
        <f>IF(ISBLANK(INDEX('Policy Characteristics'!L:L,MATCH($C60,'Policy Characteristics'!$C:$C,0))),"",INDEX('Policy Characteristics'!L:L,MATCH($C60,'Policy Characteristics'!$C:$C,0)))</f>
        <v>conventional-pollutant-standards.html</v>
      </c>
    </row>
    <row r="61" spans="1:18" s="2" customFormat="1">
      <c r="A61" s="22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226" t="str">
        <f t="shared" si="2"/>
        <v>Percentage Reduction of Separately Regulated Pollutants</v>
      </c>
      <c r="D61" s="2" t="s">
        <v>748</v>
      </c>
      <c r="E61" s="2" t="s">
        <v>739</v>
      </c>
      <c r="F61" s="2" t="s">
        <v>749</v>
      </c>
      <c r="G61" s="2" t="s">
        <v>739</v>
      </c>
      <c r="H61" s="47">
        <v>359</v>
      </c>
      <c r="I61" s="262" t="s">
        <v>738</v>
      </c>
      <c r="J61" s="227" t="str">
        <f>IF(ISBLANK(INDEX('Policy Characteristics'!D:D,MATCH($C61,'Policy Characteristics'!$C:$C,0))),"",INDEX('Policy Characteristics'!D:D,MATCH($C61,'Policy Characteristics'!$C:$C,0)))</f>
        <v>Conventional Pollutant Standard</v>
      </c>
      <c r="K61" s="22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226" t="str">
        <f>IF(ISBLANK(INDEX('Policy Characteristics'!I:I,MATCH($C61,'Policy Characteristics'!$C:$C,0))),"",INDEX('Policy Characteristics'!I:I,MATCH($C61,'Policy Characteristics'!$C:$C,0)))</f>
        <v>% reduction in emissions</v>
      </c>
      <c r="P61" s="2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1" s="226" t="str">
        <f>IF(ISBLANK(INDEX('Policy Characteristics'!K:K,MATCH($C61,'Policy Characteristics'!$C:$C,0))),"",INDEX('Policy Characteristics'!K:K,MATCH($C61,'Policy Characteristics'!$C:$C,0)))</f>
        <v>transportation-sector-main.html#conv-pol-stds</v>
      </c>
      <c r="R61" s="226" t="str">
        <f>IF(ISBLANK(INDEX('Policy Characteristics'!L:L,MATCH($C61,'Policy Characteristics'!$C:$C,0))),"",INDEX('Policy Characteristics'!L:L,MATCH($C61,'Policy Characteristics'!$C:$C,0)))</f>
        <v>conventional-pollutant-standards.html</v>
      </c>
    </row>
    <row r="62" spans="1:18" s="2" customFormat="1">
      <c r="A62" s="22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s="1" t="s">
        <v>68</v>
      </c>
      <c r="H62" s="47">
        <v>360</v>
      </c>
      <c r="I62" s="262" t="s">
        <v>728</v>
      </c>
      <c r="J62" s="227" t="str">
        <f>IF(ISBLANK(INDEX('Policy Characteristics'!D:D,MATCH($C62,'Policy Characteristics'!$C:$C,0))),"",INDEX('Policy Characteristics'!D:D,MATCH($C62,'Policy Characteristics'!$C:$C,0)))</f>
        <v>EV Charger Deployment</v>
      </c>
      <c r="K62" s="226" t="str">
        <f>IF(ISBLANK(INDEX('Policy Characteristics'!E:E,MATCH($C62,'Policy Characteristics'!$C:$C,0))),"",INDEX('Policy Characteristics'!E:E,MATCH($C62,'Policy Characteristics'!$C:$C,0)))</f>
        <v>trans EV charger deployment</v>
      </c>
      <c r="L62" s="226">
        <f>IF(ISBLANK(INDEX('Policy Characteristics'!F:F,MATCH($C62,'Policy Characteristics'!$C:$C,0))),"",INDEX('Policy Characteristics'!F:F,MATCH($C62,'Policy Characteristics'!$C:$C,0)))</f>
        <v>-1</v>
      </c>
      <c r="M62" s="226">
        <f>IF(ISBLANK(INDEX('Policy Characteristics'!G:G,MATCH($C62,'Policy Characteristics'!$C:$C,0))),"",INDEX('Policy Characteristics'!G:G,MATCH($C62,'Policy Characteristics'!$C:$C,0)))</f>
        <v>3</v>
      </c>
      <c r="N62" s="226">
        <f>IF(ISBLANK(INDEX('Policy Characteristics'!H:H,MATCH($C62,'Policy Characteristics'!$C:$C,0))),"",INDEX('Policy Characteristics'!H:H,MATCH($C62,'Policy Characteristics'!$C:$C,0)))</f>
        <v>0.1</v>
      </c>
      <c r="O62" s="226" t="str">
        <f>IF(ISBLANK(INDEX('Policy Characteristics'!I:I,MATCH($C62,'Policy Characteristics'!$C:$C,0))),"",INDEX('Policy Characteristics'!I:I,MATCH($C62,'Policy Characteristics'!$C:$C,0)))</f>
        <v>% change</v>
      </c>
      <c r="P62" s="226"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v>
      </c>
      <c r="Q62" s="226" t="str">
        <f>IF(ISBLANK(INDEX('Policy Characteristics'!K:K,MATCH($C62,'Policy Characteristics'!$C:$C,0))),"",INDEX('Policy Characteristics'!K:K,MATCH($C62,'Policy Characteristics'!$C:$C,0)))</f>
        <v/>
      </c>
      <c r="R62" s="226" t="str">
        <f>IF(ISBLANK(INDEX('Policy Characteristics'!L:L,MATCH($C62,'Policy Characteristics'!$C:$C,0))),"",INDEX('Policy Characteristics'!L:L,MATCH($C62,'Policy Characteristics'!$C:$C,0)))</f>
        <v>ev-charger-deployment.html</v>
      </c>
    </row>
    <row r="63" spans="1:18" s="2" customFormat="1">
      <c r="A63" s="22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s="1" t="s">
        <v>84</v>
      </c>
      <c r="D63" s="45" t="s">
        <v>724</v>
      </c>
      <c r="E63" s="45" t="s">
        <v>750</v>
      </c>
      <c r="F63" s="2" t="s">
        <v>751</v>
      </c>
      <c r="G63" s="45" t="s">
        <v>752</v>
      </c>
      <c r="H63" s="47">
        <v>189</v>
      </c>
      <c r="I63" s="261" t="s">
        <v>728</v>
      </c>
      <c r="J63" s="227" t="str">
        <f>IF(ISBLANK(INDEX('Policy Characteristics'!D:D,MATCH($C63,'Policy Characteristics'!$C:$C,0))),"",INDEX('Policy Characteristics'!D:D,MATCH($C63,'Policy Characteristics'!$C:$C,0)))</f>
        <v>Vehicle Subsidy</v>
      </c>
      <c r="K63" s="22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-60000000</v>
      </c>
      <c r="M63" s="233">
        <f>IF(ISBLANK(INDEX('Policy Characteristics'!G:G,MATCH($C63,'Policy Characteristics'!$C:$C,0))),"",INDEX('Policy Characteristics'!G:G,MATCH($C63,'Policy Characteristics'!$C:$C,0)))</f>
        <v>60000000</v>
      </c>
      <c r="N63" s="233">
        <f>IF(ISBLANK(INDEX('Policy Characteristics'!H:H,MATCH($C63,'Policy Characteristics'!$C:$C,0))),"",INDEX('Policy Characteristics'!H:H,MATCH($C63,'Policy Characteristics'!$C:$C,0)))</f>
        <v>100000</v>
      </c>
      <c r="O63" s="226" t="str">
        <f>IF(ISBLANK(INDEX('Policy Characteristics'!I:I,MATCH($C63,'Policy Characteristics'!$C:$C,0))),"",INDEX('Policy Characteristics'!I:I,MATCH($C63,'Policy Characteristics'!$C:$C,0)))</f>
        <v>KRW/vehicle</v>
      </c>
      <c r="P63" s="22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3" s="226" t="str">
        <f>IF(ISBLANK(INDEX('Policy Characteristics'!K:K,MATCH($C63,'Policy Characteristics'!$C:$C,0))),"",INDEX('Policy Characteristics'!K:K,MATCH($C63,'Policy Characteristics'!$C:$C,0)))</f>
        <v>transportation-sector-main.html#ev-subsidy</v>
      </c>
      <c r="R63" s="226" t="str">
        <f>IF(ISBLANK(INDEX('Policy Characteristics'!L:L,MATCH($C63,'Policy Characteristics'!$C:$C,0))),"",INDEX('Policy Characteristics'!L:L,MATCH($C63,'Policy Characteristics'!$C:$C,0)))</f>
        <v>ev-subsidy.html</v>
      </c>
    </row>
    <row r="64" spans="1:18" ht="14.4" customHeight="1">
      <c r="A64" s="22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226" t="str">
        <f t="shared" ref="C64:C104" si="3">C$63</f>
        <v>Additional Passenger Vehicle Subsidy</v>
      </c>
      <c r="D64" s="45" t="s">
        <v>724</v>
      </c>
      <c r="E64" s="2" t="s">
        <v>753</v>
      </c>
      <c r="F64" s="2" t="s">
        <v>751</v>
      </c>
      <c r="G64" s="2" t="s">
        <v>754</v>
      </c>
      <c r="H64" s="43">
        <v>592</v>
      </c>
      <c r="I64" s="262" t="s">
        <v>738</v>
      </c>
      <c r="J64" s="227" t="str">
        <f>IF(ISBLANK(INDEX('Policy Characteristics'!D:D,MATCH($C64,'Policy Characteristics'!$C:$C,0))),"",INDEX('Policy Characteristics'!D:D,MATCH($C64,'Policy Characteristics'!$C:$C,0)))</f>
        <v>Vehicle Subsidy</v>
      </c>
      <c r="K64" s="22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-60000000</v>
      </c>
      <c r="M64" s="233">
        <f>IF(ISBLANK(INDEX('Policy Characteristics'!G:G,MATCH($C64,'Policy Characteristics'!$C:$C,0))),"",INDEX('Policy Characteristics'!G:G,MATCH($C64,'Policy Characteristics'!$C:$C,0)))</f>
        <v>60000000</v>
      </c>
      <c r="N64" s="233">
        <f>IF(ISBLANK(INDEX('Policy Characteristics'!H:H,MATCH($C64,'Policy Characteristics'!$C:$C,0))),"",INDEX('Policy Characteristics'!H:H,MATCH($C64,'Policy Characteristics'!$C:$C,0)))</f>
        <v>100000</v>
      </c>
      <c r="O64" s="226" t="str">
        <f>IF(ISBLANK(INDEX('Policy Characteristics'!I:I,MATCH($C64,'Policy Characteristics'!$C:$C,0))),"",INDEX('Policy Characteristics'!I:I,MATCH($C64,'Policy Characteristics'!$C:$C,0)))</f>
        <v>KRW/vehicle</v>
      </c>
      <c r="P64" s="22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4" s="226" t="str">
        <f>IF(ISBLANK(INDEX('Policy Characteristics'!K:K,MATCH($C64,'Policy Characteristics'!$C:$C,0))),"",INDEX('Policy Characteristics'!K:K,MATCH($C64,'Policy Characteristics'!$C:$C,0)))</f>
        <v>transportation-sector-main.html#ev-subsidy</v>
      </c>
      <c r="R64" s="226" t="str">
        <f>IF(ISBLANK(INDEX('Policy Characteristics'!L:L,MATCH($C64,'Policy Characteristics'!$C:$C,0))),"",INDEX('Policy Characteristics'!L:L,MATCH($C64,'Policy Characteristics'!$C:$C,0)))</f>
        <v>ev-subsidy.html</v>
      </c>
    </row>
    <row r="65" spans="1:18">
      <c r="A65" s="22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226" t="str">
        <f t="shared" si="3"/>
        <v>Additional Passenger Vehicle Subsidy</v>
      </c>
      <c r="D65" s="45" t="s">
        <v>724</v>
      </c>
      <c r="E65" s="2" t="s">
        <v>755</v>
      </c>
      <c r="F65" s="2" t="s">
        <v>751</v>
      </c>
      <c r="G65" s="2" t="s">
        <v>756</v>
      </c>
      <c r="H65" s="43">
        <v>593</v>
      </c>
      <c r="I65" s="262" t="s">
        <v>738</v>
      </c>
      <c r="J65" s="227" t="str">
        <f>IF(ISBLANK(INDEX('Policy Characteristics'!D:D,MATCH($C65,'Policy Characteristics'!$C:$C,0))),"",INDEX('Policy Characteristics'!D:D,MATCH($C65,'Policy Characteristics'!$C:$C,0)))</f>
        <v>Vehicle Subsidy</v>
      </c>
      <c r="K65" s="22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-60000000</v>
      </c>
      <c r="M65" s="233">
        <f>IF(ISBLANK(INDEX('Policy Characteristics'!G:G,MATCH($C65,'Policy Characteristics'!$C:$C,0))),"",INDEX('Policy Characteristics'!G:G,MATCH($C65,'Policy Characteristics'!$C:$C,0)))</f>
        <v>60000000</v>
      </c>
      <c r="N65" s="233">
        <f>IF(ISBLANK(INDEX('Policy Characteristics'!H:H,MATCH($C65,'Policy Characteristics'!$C:$C,0))),"",INDEX('Policy Characteristics'!H:H,MATCH($C65,'Policy Characteristics'!$C:$C,0)))</f>
        <v>100000</v>
      </c>
      <c r="O65" s="226" t="str">
        <f>IF(ISBLANK(INDEX('Policy Characteristics'!I:I,MATCH($C65,'Policy Characteristics'!$C:$C,0))),"",INDEX('Policy Characteristics'!I:I,MATCH($C65,'Policy Characteristics'!$C:$C,0)))</f>
        <v>KRW/vehicle</v>
      </c>
      <c r="P65" s="22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5" s="226" t="str">
        <f>IF(ISBLANK(INDEX('Policy Characteristics'!K:K,MATCH($C65,'Policy Characteristics'!$C:$C,0))),"",INDEX('Policy Characteristics'!K:K,MATCH($C65,'Policy Characteristics'!$C:$C,0)))</f>
        <v>transportation-sector-main.html#ev-subsidy</v>
      </c>
      <c r="R65" s="226" t="str">
        <f>IF(ISBLANK(INDEX('Policy Characteristics'!L:L,MATCH($C65,'Policy Characteristics'!$C:$C,0))),"",INDEX('Policy Characteristics'!L:L,MATCH($C65,'Policy Characteristics'!$C:$C,0)))</f>
        <v>ev-subsidy.html</v>
      </c>
    </row>
    <row r="66" spans="1:18">
      <c r="A66" s="22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226" t="str">
        <f t="shared" si="3"/>
        <v>Additional Passenger Vehicle Subsidy</v>
      </c>
      <c r="D66" s="45" t="s">
        <v>724</v>
      </c>
      <c r="E66" s="2" t="s">
        <v>757</v>
      </c>
      <c r="F66" s="2" t="s">
        <v>751</v>
      </c>
      <c r="G66" s="2" t="s">
        <v>758</v>
      </c>
      <c r="H66" s="43">
        <v>594</v>
      </c>
      <c r="I66" s="262" t="s">
        <v>738</v>
      </c>
      <c r="J66" s="227" t="str">
        <f>IF(ISBLANK(INDEX('Policy Characteristics'!D:D,MATCH($C66,'Policy Characteristics'!$C:$C,0))),"",INDEX('Policy Characteristics'!D:D,MATCH($C66,'Policy Characteristics'!$C:$C,0)))</f>
        <v>Vehicle Subsidy</v>
      </c>
      <c r="K66" s="22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-60000000</v>
      </c>
      <c r="M66" s="233">
        <f>IF(ISBLANK(INDEX('Policy Characteristics'!G:G,MATCH($C66,'Policy Characteristics'!$C:$C,0))),"",INDEX('Policy Characteristics'!G:G,MATCH($C66,'Policy Characteristics'!$C:$C,0)))</f>
        <v>60000000</v>
      </c>
      <c r="N66" s="233">
        <f>IF(ISBLANK(INDEX('Policy Characteristics'!H:H,MATCH($C66,'Policy Characteristics'!$C:$C,0))),"",INDEX('Policy Characteristics'!H:H,MATCH($C66,'Policy Characteristics'!$C:$C,0)))</f>
        <v>100000</v>
      </c>
      <c r="O66" s="226" t="str">
        <f>IF(ISBLANK(INDEX('Policy Characteristics'!I:I,MATCH($C66,'Policy Characteristics'!$C:$C,0))),"",INDEX('Policy Characteristics'!I:I,MATCH($C66,'Policy Characteristics'!$C:$C,0)))</f>
        <v>KRW/vehicle</v>
      </c>
      <c r="P66" s="22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6" s="226" t="str">
        <f>IF(ISBLANK(INDEX('Policy Characteristics'!K:K,MATCH($C66,'Policy Characteristics'!$C:$C,0))),"",INDEX('Policy Characteristics'!K:K,MATCH($C66,'Policy Characteristics'!$C:$C,0)))</f>
        <v>transportation-sector-main.html#ev-subsidy</v>
      </c>
      <c r="R66" s="226" t="str">
        <f>IF(ISBLANK(INDEX('Policy Characteristics'!L:L,MATCH($C66,'Policy Characteristics'!$C:$C,0))),"",INDEX('Policy Characteristics'!L:L,MATCH($C66,'Policy Characteristics'!$C:$C,0)))</f>
        <v>ev-subsidy.html</v>
      </c>
    </row>
    <row r="67" spans="1:18">
      <c r="A67" s="22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226" t="str">
        <f t="shared" si="3"/>
        <v>Additional Passenger Vehicle Subsidy</v>
      </c>
      <c r="D67" s="45" t="s">
        <v>724</v>
      </c>
      <c r="E67" s="2" t="s">
        <v>759</v>
      </c>
      <c r="F67" s="2" t="s">
        <v>751</v>
      </c>
      <c r="G67" s="2" t="s">
        <v>760</v>
      </c>
      <c r="H67" s="43">
        <v>595</v>
      </c>
      <c r="I67" s="261" t="s">
        <v>728</v>
      </c>
      <c r="J67" s="227" t="str">
        <f>IF(ISBLANK(INDEX('Policy Characteristics'!D:D,MATCH($C67,'Policy Characteristics'!$C:$C,0))),"",INDEX('Policy Characteristics'!D:D,MATCH($C67,'Policy Characteristics'!$C:$C,0)))</f>
        <v>Vehicle Subsidy</v>
      </c>
      <c r="K67" s="22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-60000000</v>
      </c>
      <c r="M67" s="233">
        <f>IF(ISBLANK(INDEX('Policy Characteristics'!G:G,MATCH($C67,'Policy Characteristics'!$C:$C,0))),"",INDEX('Policy Characteristics'!G:G,MATCH($C67,'Policy Characteristics'!$C:$C,0)))</f>
        <v>60000000</v>
      </c>
      <c r="N67" s="233">
        <f>IF(ISBLANK(INDEX('Policy Characteristics'!H:H,MATCH($C67,'Policy Characteristics'!$C:$C,0))),"",INDEX('Policy Characteristics'!H:H,MATCH($C67,'Policy Characteristics'!$C:$C,0)))</f>
        <v>100000</v>
      </c>
      <c r="O67" s="226" t="str">
        <f>IF(ISBLANK(INDEX('Policy Characteristics'!I:I,MATCH($C67,'Policy Characteristics'!$C:$C,0))),"",INDEX('Policy Characteristics'!I:I,MATCH($C67,'Policy Characteristics'!$C:$C,0)))</f>
        <v>KRW/vehicle</v>
      </c>
      <c r="P67" s="22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7" s="226" t="str">
        <f>IF(ISBLANK(INDEX('Policy Characteristics'!K:K,MATCH($C67,'Policy Characteristics'!$C:$C,0))),"",INDEX('Policy Characteristics'!K:K,MATCH($C67,'Policy Characteristics'!$C:$C,0)))</f>
        <v>transportation-sector-main.html#ev-subsidy</v>
      </c>
      <c r="R67" s="226" t="str">
        <f>IF(ISBLANK(INDEX('Policy Characteristics'!L:L,MATCH($C67,'Policy Characteristics'!$C:$C,0))),"",INDEX('Policy Characteristics'!L:L,MATCH($C67,'Policy Characteristics'!$C:$C,0)))</f>
        <v>ev-subsidy.html</v>
      </c>
    </row>
    <row r="68" spans="1:18">
      <c r="A68" s="22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226" t="str">
        <f t="shared" si="3"/>
        <v>Additional Passenger Vehicle Subsidy</v>
      </c>
      <c r="D68" s="45" t="s">
        <v>724</v>
      </c>
      <c r="E68" s="2" t="s">
        <v>761</v>
      </c>
      <c r="F68" s="2" t="s">
        <v>751</v>
      </c>
      <c r="G68" s="2" t="s">
        <v>761</v>
      </c>
      <c r="H68" s="43">
        <v>596</v>
      </c>
      <c r="I68" s="262" t="s">
        <v>738</v>
      </c>
      <c r="J68" s="227" t="str">
        <f>IF(ISBLANK(INDEX('Policy Characteristics'!D:D,MATCH($C68,'Policy Characteristics'!$C:$C,0))),"",INDEX('Policy Characteristics'!D:D,MATCH($C68,'Policy Characteristics'!$C:$C,0)))</f>
        <v>Vehicle Subsidy</v>
      </c>
      <c r="K68" s="22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-60000000</v>
      </c>
      <c r="M68" s="233">
        <f>IF(ISBLANK(INDEX('Policy Characteristics'!G:G,MATCH($C68,'Policy Characteristics'!$C:$C,0))),"",INDEX('Policy Characteristics'!G:G,MATCH($C68,'Policy Characteristics'!$C:$C,0)))</f>
        <v>60000000</v>
      </c>
      <c r="N68" s="233">
        <f>IF(ISBLANK(INDEX('Policy Characteristics'!H:H,MATCH($C68,'Policy Characteristics'!$C:$C,0))),"",INDEX('Policy Characteristics'!H:H,MATCH($C68,'Policy Characteristics'!$C:$C,0)))</f>
        <v>100000</v>
      </c>
      <c r="O68" s="226" t="str">
        <f>IF(ISBLANK(INDEX('Policy Characteristics'!I:I,MATCH($C68,'Policy Characteristics'!$C:$C,0))),"",INDEX('Policy Characteristics'!I:I,MATCH($C68,'Policy Characteristics'!$C:$C,0)))</f>
        <v>KRW/vehicle</v>
      </c>
      <c r="P68" s="22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8" s="226" t="str">
        <f>IF(ISBLANK(INDEX('Policy Characteristics'!K:K,MATCH($C68,'Policy Characteristics'!$C:$C,0))),"",INDEX('Policy Characteristics'!K:K,MATCH($C68,'Policy Characteristics'!$C:$C,0)))</f>
        <v>transportation-sector-main.html#ev-subsidy</v>
      </c>
      <c r="R68" s="226" t="str">
        <f>IF(ISBLANK(INDEX('Policy Characteristics'!L:L,MATCH($C68,'Policy Characteristics'!$C:$C,0))),"",INDEX('Policy Characteristics'!L:L,MATCH($C68,'Policy Characteristics'!$C:$C,0)))</f>
        <v>ev-subsidy.html</v>
      </c>
    </row>
    <row r="69" spans="1:18">
      <c r="A69" s="22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226" t="str">
        <f t="shared" si="3"/>
        <v>Additional Passenger Vehicle Subsidy</v>
      </c>
      <c r="D69" s="45" t="s">
        <v>724</v>
      </c>
      <c r="E69" s="2" t="s">
        <v>762</v>
      </c>
      <c r="F69" s="2" t="s">
        <v>751</v>
      </c>
      <c r="G69" s="2" t="s">
        <v>763</v>
      </c>
      <c r="H69" s="43">
        <v>597</v>
      </c>
      <c r="I69" s="261" t="s">
        <v>728</v>
      </c>
      <c r="J69" s="227" t="str">
        <f>IF(ISBLANK(INDEX('Policy Characteristics'!D:D,MATCH($C69,'Policy Characteristics'!$C:$C,0))),"",INDEX('Policy Characteristics'!D:D,MATCH($C69,'Policy Characteristics'!$C:$C,0)))</f>
        <v>Vehicle Subsidy</v>
      </c>
      <c r="K69" s="22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-60000000</v>
      </c>
      <c r="M69" s="233">
        <f>IF(ISBLANK(INDEX('Policy Characteristics'!G:G,MATCH($C69,'Policy Characteristics'!$C:$C,0))),"",INDEX('Policy Characteristics'!G:G,MATCH($C69,'Policy Characteristics'!$C:$C,0)))</f>
        <v>60000000</v>
      </c>
      <c r="N69" s="233">
        <f>IF(ISBLANK(INDEX('Policy Characteristics'!H:H,MATCH($C69,'Policy Characteristics'!$C:$C,0))),"",INDEX('Policy Characteristics'!H:H,MATCH($C69,'Policy Characteristics'!$C:$C,0)))</f>
        <v>100000</v>
      </c>
      <c r="O69" s="226" t="str">
        <f>IF(ISBLANK(INDEX('Policy Characteristics'!I:I,MATCH($C69,'Policy Characteristics'!$C:$C,0))),"",INDEX('Policy Characteristics'!I:I,MATCH($C69,'Policy Characteristics'!$C:$C,0)))</f>
        <v>KRW/vehicle</v>
      </c>
      <c r="P69" s="22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9" s="226" t="str">
        <f>IF(ISBLANK(INDEX('Policy Characteristics'!K:K,MATCH($C69,'Policy Characteristics'!$C:$C,0))),"",INDEX('Policy Characteristics'!K:K,MATCH($C69,'Policy Characteristics'!$C:$C,0)))</f>
        <v>transportation-sector-main.html#ev-subsidy</v>
      </c>
      <c r="R69" s="226" t="str">
        <f>IF(ISBLANK(INDEX('Policy Characteristics'!L:L,MATCH($C69,'Policy Characteristics'!$C:$C,0))),"",INDEX('Policy Characteristics'!L:L,MATCH($C69,'Policy Characteristics'!$C:$C,0)))</f>
        <v>ev-subsidy.html</v>
      </c>
    </row>
    <row r="70" spans="1:18">
      <c r="A70" s="22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226" t="str">
        <f t="shared" si="3"/>
        <v>Additional Passenger Vehicle Subsidy</v>
      </c>
      <c r="D70" s="45" t="s">
        <v>740</v>
      </c>
      <c r="E70" s="45" t="s">
        <v>750</v>
      </c>
      <c r="F70" s="2" t="s">
        <v>764</v>
      </c>
      <c r="G70" s="45" t="s">
        <v>752</v>
      </c>
      <c r="H70" s="43">
        <v>598</v>
      </c>
      <c r="I70" s="261" t="s">
        <v>728</v>
      </c>
      <c r="J70" s="227" t="str">
        <f>IF(ISBLANK(INDEX('Policy Characteristics'!D:D,MATCH($C70,'Policy Characteristics'!$C:$C,0))),"",INDEX('Policy Characteristics'!D:D,MATCH($C70,'Policy Characteristics'!$C:$C,0)))</f>
        <v>Vehicle Subsidy</v>
      </c>
      <c r="K70" s="22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-60000000</v>
      </c>
      <c r="M70" s="233">
        <f>IF(ISBLANK(INDEX('Policy Characteristics'!G:G,MATCH($C70,'Policy Characteristics'!$C:$C,0))),"",INDEX('Policy Characteristics'!G:G,MATCH($C70,'Policy Characteristics'!$C:$C,0)))</f>
        <v>60000000</v>
      </c>
      <c r="N70" s="233">
        <f>IF(ISBLANK(INDEX('Policy Characteristics'!H:H,MATCH($C70,'Policy Characteristics'!$C:$C,0))),"",INDEX('Policy Characteristics'!H:H,MATCH($C70,'Policy Characteristics'!$C:$C,0)))</f>
        <v>100000</v>
      </c>
      <c r="O70" s="226" t="str">
        <f>IF(ISBLANK(INDEX('Policy Characteristics'!I:I,MATCH($C70,'Policy Characteristics'!$C:$C,0))),"",INDEX('Policy Characteristics'!I:I,MATCH($C70,'Policy Characteristics'!$C:$C,0)))</f>
        <v>KRW/vehicle</v>
      </c>
      <c r="P70" s="22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0" s="226" t="str">
        <f>IF(ISBLANK(INDEX('Policy Characteristics'!K:K,MATCH($C70,'Policy Characteristics'!$C:$C,0))),"",INDEX('Policy Characteristics'!K:K,MATCH($C70,'Policy Characteristics'!$C:$C,0)))</f>
        <v>transportation-sector-main.html#ev-subsidy</v>
      </c>
      <c r="R70" s="226" t="str">
        <f>IF(ISBLANK(INDEX('Policy Characteristics'!L:L,MATCH($C70,'Policy Characteristics'!$C:$C,0))),"",INDEX('Policy Characteristics'!L:L,MATCH($C70,'Policy Characteristics'!$C:$C,0)))</f>
        <v>ev-subsidy.html</v>
      </c>
    </row>
    <row r="71" spans="1:18">
      <c r="A71" s="22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226" t="str">
        <f t="shared" si="3"/>
        <v>Additional Passenger Vehicle Subsidy</v>
      </c>
      <c r="D71" s="45" t="s">
        <v>740</v>
      </c>
      <c r="E71" s="2" t="s">
        <v>753</v>
      </c>
      <c r="F71" s="2" t="s">
        <v>764</v>
      </c>
      <c r="G71" s="2" t="s">
        <v>754</v>
      </c>
      <c r="H71" s="43">
        <v>599</v>
      </c>
      <c r="I71" s="262" t="s">
        <v>738</v>
      </c>
      <c r="J71" s="227" t="str">
        <f>IF(ISBLANK(INDEX('Policy Characteristics'!D:D,MATCH($C71,'Policy Characteristics'!$C:$C,0))),"",INDEX('Policy Characteristics'!D:D,MATCH($C71,'Policy Characteristics'!$C:$C,0)))</f>
        <v>Vehicle Subsidy</v>
      </c>
      <c r="K71" s="22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-60000000</v>
      </c>
      <c r="M71" s="233">
        <f>IF(ISBLANK(INDEX('Policy Characteristics'!G:G,MATCH($C71,'Policy Characteristics'!$C:$C,0))),"",INDEX('Policy Characteristics'!G:G,MATCH($C71,'Policy Characteristics'!$C:$C,0)))</f>
        <v>60000000</v>
      </c>
      <c r="N71" s="233">
        <f>IF(ISBLANK(INDEX('Policy Characteristics'!H:H,MATCH($C71,'Policy Characteristics'!$C:$C,0))),"",INDEX('Policy Characteristics'!H:H,MATCH($C71,'Policy Characteristics'!$C:$C,0)))</f>
        <v>100000</v>
      </c>
      <c r="O71" s="226" t="str">
        <f>IF(ISBLANK(INDEX('Policy Characteristics'!I:I,MATCH($C71,'Policy Characteristics'!$C:$C,0))),"",INDEX('Policy Characteristics'!I:I,MATCH($C71,'Policy Characteristics'!$C:$C,0)))</f>
        <v>KRW/vehicle</v>
      </c>
      <c r="P71" s="22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1" s="226" t="str">
        <f>IF(ISBLANK(INDEX('Policy Characteristics'!K:K,MATCH($C71,'Policy Characteristics'!$C:$C,0))),"",INDEX('Policy Characteristics'!K:K,MATCH($C71,'Policy Characteristics'!$C:$C,0)))</f>
        <v>transportation-sector-main.html#ev-subsidy</v>
      </c>
      <c r="R71" s="226" t="str">
        <f>IF(ISBLANK(INDEX('Policy Characteristics'!L:L,MATCH($C71,'Policy Characteristics'!$C:$C,0))),"",INDEX('Policy Characteristics'!L:L,MATCH($C71,'Policy Characteristics'!$C:$C,0)))</f>
        <v>ev-subsidy.html</v>
      </c>
    </row>
    <row r="72" spans="1:18">
      <c r="A72" s="22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226" t="str">
        <f t="shared" si="3"/>
        <v>Additional Passenger Vehicle Subsidy</v>
      </c>
      <c r="D72" s="45" t="s">
        <v>740</v>
      </c>
      <c r="E72" s="2" t="s">
        <v>755</v>
      </c>
      <c r="F72" s="2" t="s">
        <v>764</v>
      </c>
      <c r="G72" s="2" t="s">
        <v>756</v>
      </c>
      <c r="H72" s="43">
        <v>600</v>
      </c>
      <c r="I72" s="262" t="s">
        <v>738</v>
      </c>
      <c r="J72" s="227" t="str">
        <f>IF(ISBLANK(INDEX('Policy Characteristics'!D:D,MATCH($C72,'Policy Characteristics'!$C:$C,0))),"",INDEX('Policy Characteristics'!D:D,MATCH($C72,'Policy Characteristics'!$C:$C,0)))</f>
        <v>Vehicle Subsidy</v>
      </c>
      <c r="K72" s="22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-60000000</v>
      </c>
      <c r="M72" s="233">
        <f>IF(ISBLANK(INDEX('Policy Characteristics'!G:G,MATCH($C72,'Policy Characteristics'!$C:$C,0))),"",INDEX('Policy Characteristics'!G:G,MATCH($C72,'Policy Characteristics'!$C:$C,0)))</f>
        <v>60000000</v>
      </c>
      <c r="N72" s="233">
        <f>IF(ISBLANK(INDEX('Policy Characteristics'!H:H,MATCH($C72,'Policy Characteristics'!$C:$C,0))),"",INDEX('Policy Characteristics'!H:H,MATCH($C72,'Policy Characteristics'!$C:$C,0)))</f>
        <v>100000</v>
      </c>
      <c r="O72" s="226" t="str">
        <f>IF(ISBLANK(INDEX('Policy Characteristics'!I:I,MATCH($C72,'Policy Characteristics'!$C:$C,0))),"",INDEX('Policy Characteristics'!I:I,MATCH($C72,'Policy Characteristics'!$C:$C,0)))</f>
        <v>KRW/vehicle</v>
      </c>
      <c r="P72" s="22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2" s="226" t="str">
        <f>IF(ISBLANK(INDEX('Policy Characteristics'!K:K,MATCH($C72,'Policy Characteristics'!$C:$C,0))),"",INDEX('Policy Characteristics'!K:K,MATCH($C72,'Policy Characteristics'!$C:$C,0)))</f>
        <v>transportation-sector-main.html#ev-subsidy</v>
      </c>
      <c r="R72" s="226" t="str">
        <f>IF(ISBLANK(INDEX('Policy Characteristics'!L:L,MATCH($C72,'Policy Characteristics'!$C:$C,0))),"",INDEX('Policy Characteristics'!L:L,MATCH($C72,'Policy Characteristics'!$C:$C,0)))</f>
        <v>ev-subsidy.html</v>
      </c>
    </row>
    <row r="73" spans="1:18">
      <c r="A73" s="22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226" t="str">
        <f t="shared" si="3"/>
        <v>Additional Passenger Vehicle Subsidy</v>
      </c>
      <c r="D73" s="45" t="s">
        <v>740</v>
      </c>
      <c r="E73" s="2" t="s">
        <v>757</v>
      </c>
      <c r="F73" s="2" t="s">
        <v>764</v>
      </c>
      <c r="G73" s="2" t="s">
        <v>758</v>
      </c>
      <c r="H73" s="43">
        <v>601</v>
      </c>
      <c r="I73" s="262" t="s">
        <v>738</v>
      </c>
      <c r="J73" s="227" t="str">
        <f>IF(ISBLANK(INDEX('Policy Characteristics'!D:D,MATCH($C73,'Policy Characteristics'!$C:$C,0))),"",INDEX('Policy Characteristics'!D:D,MATCH($C73,'Policy Characteristics'!$C:$C,0)))</f>
        <v>Vehicle Subsidy</v>
      </c>
      <c r="K73" s="22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-60000000</v>
      </c>
      <c r="M73" s="233">
        <f>IF(ISBLANK(INDEX('Policy Characteristics'!G:G,MATCH($C73,'Policy Characteristics'!$C:$C,0))),"",INDEX('Policy Characteristics'!G:G,MATCH($C73,'Policy Characteristics'!$C:$C,0)))</f>
        <v>60000000</v>
      </c>
      <c r="N73" s="233">
        <f>IF(ISBLANK(INDEX('Policy Characteristics'!H:H,MATCH($C73,'Policy Characteristics'!$C:$C,0))),"",INDEX('Policy Characteristics'!H:H,MATCH($C73,'Policy Characteristics'!$C:$C,0)))</f>
        <v>100000</v>
      </c>
      <c r="O73" s="226" t="str">
        <f>IF(ISBLANK(INDEX('Policy Characteristics'!I:I,MATCH($C73,'Policy Characteristics'!$C:$C,0))),"",INDEX('Policy Characteristics'!I:I,MATCH($C73,'Policy Characteristics'!$C:$C,0)))</f>
        <v>KRW/vehicle</v>
      </c>
      <c r="P73" s="22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3" s="226" t="str">
        <f>IF(ISBLANK(INDEX('Policy Characteristics'!K:K,MATCH($C73,'Policy Characteristics'!$C:$C,0))),"",INDEX('Policy Characteristics'!K:K,MATCH($C73,'Policy Characteristics'!$C:$C,0)))</f>
        <v>transportation-sector-main.html#ev-subsidy</v>
      </c>
      <c r="R73" s="226" t="str">
        <f>IF(ISBLANK(INDEX('Policy Characteristics'!L:L,MATCH($C73,'Policy Characteristics'!$C:$C,0))),"",INDEX('Policy Characteristics'!L:L,MATCH($C73,'Policy Characteristics'!$C:$C,0)))</f>
        <v>ev-subsidy.html</v>
      </c>
    </row>
    <row r="74" spans="1:18">
      <c r="A74" s="22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226" t="str">
        <f t="shared" si="3"/>
        <v>Additional Passenger Vehicle Subsidy</v>
      </c>
      <c r="D74" s="45" t="s">
        <v>740</v>
      </c>
      <c r="E74" s="2" t="s">
        <v>759</v>
      </c>
      <c r="F74" s="2" t="s">
        <v>764</v>
      </c>
      <c r="G74" s="2" t="s">
        <v>760</v>
      </c>
      <c r="H74" s="43">
        <v>602</v>
      </c>
      <c r="I74" s="261" t="s">
        <v>728</v>
      </c>
      <c r="J74" s="227" t="str">
        <f>IF(ISBLANK(INDEX('Policy Characteristics'!D:D,MATCH($C74,'Policy Characteristics'!$C:$C,0))),"",INDEX('Policy Characteristics'!D:D,MATCH($C74,'Policy Characteristics'!$C:$C,0)))</f>
        <v>Vehicle Subsidy</v>
      </c>
      <c r="K74" s="22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-60000000</v>
      </c>
      <c r="M74" s="233">
        <f>IF(ISBLANK(INDEX('Policy Characteristics'!G:G,MATCH($C74,'Policy Characteristics'!$C:$C,0))),"",INDEX('Policy Characteristics'!G:G,MATCH($C74,'Policy Characteristics'!$C:$C,0)))</f>
        <v>60000000</v>
      </c>
      <c r="N74" s="233">
        <f>IF(ISBLANK(INDEX('Policy Characteristics'!H:H,MATCH($C74,'Policy Characteristics'!$C:$C,0))),"",INDEX('Policy Characteristics'!H:H,MATCH($C74,'Policy Characteristics'!$C:$C,0)))</f>
        <v>100000</v>
      </c>
      <c r="O74" s="226" t="str">
        <f>IF(ISBLANK(INDEX('Policy Characteristics'!I:I,MATCH($C74,'Policy Characteristics'!$C:$C,0))),"",INDEX('Policy Characteristics'!I:I,MATCH($C74,'Policy Characteristics'!$C:$C,0)))</f>
        <v>KRW/vehicle</v>
      </c>
      <c r="P74" s="22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4" s="226" t="str">
        <f>IF(ISBLANK(INDEX('Policy Characteristics'!K:K,MATCH($C74,'Policy Characteristics'!$C:$C,0))),"",INDEX('Policy Characteristics'!K:K,MATCH($C74,'Policy Characteristics'!$C:$C,0)))</f>
        <v>transportation-sector-main.html#ev-subsidy</v>
      </c>
      <c r="R74" s="226" t="str">
        <f>IF(ISBLANK(INDEX('Policy Characteristics'!L:L,MATCH($C74,'Policy Characteristics'!$C:$C,0))),"",INDEX('Policy Characteristics'!L:L,MATCH($C74,'Policy Characteristics'!$C:$C,0)))</f>
        <v>ev-subsidy.html</v>
      </c>
    </row>
    <row r="75" spans="1:18">
      <c r="A75" s="22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226" t="str">
        <f t="shared" si="3"/>
        <v>Additional Passenger Vehicle Subsidy</v>
      </c>
      <c r="D75" s="45" t="s">
        <v>740</v>
      </c>
      <c r="E75" s="2" t="s">
        <v>761</v>
      </c>
      <c r="F75" s="2" t="s">
        <v>764</v>
      </c>
      <c r="G75" s="2" t="s">
        <v>761</v>
      </c>
      <c r="H75" s="43">
        <v>1656</v>
      </c>
      <c r="I75" s="262" t="s">
        <v>738</v>
      </c>
      <c r="J75" s="227" t="str">
        <f>IF(ISBLANK(INDEX('Policy Characteristics'!D:D,MATCH($C75,'Policy Characteristics'!$C:$C,0))),"",INDEX('Policy Characteristics'!D:D,MATCH($C75,'Policy Characteristics'!$C:$C,0)))</f>
        <v>Vehicle Subsidy</v>
      </c>
      <c r="K75" s="22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-60000000</v>
      </c>
      <c r="M75" s="233">
        <f>IF(ISBLANK(INDEX('Policy Characteristics'!G:G,MATCH($C75,'Policy Characteristics'!$C:$C,0))),"",INDEX('Policy Characteristics'!G:G,MATCH($C75,'Policy Characteristics'!$C:$C,0)))</f>
        <v>60000000</v>
      </c>
      <c r="N75" s="233">
        <f>IF(ISBLANK(INDEX('Policy Characteristics'!H:H,MATCH($C75,'Policy Characteristics'!$C:$C,0))),"",INDEX('Policy Characteristics'!H:H,MATCH($C75,'Policy Characteristics'!$C:$C,0)))</f>
        <v>100000</v>
      </c>
      <c r="O75" s="226" t="str">
        <f>IF(ISBLANK(INDEX('Policy Characteristics'!I:I,MATCH($C75,'Policy Characteristics'!$C:$C,0))),"",INDEX('Policy Characteristics'!I:I,MATCH($C75,'Policy Characteristics'!$C:$C,0)))</f>
        <v>KRW/vehicle</v>
      </c>
      <c r="P75" s="22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5" s="226" t="str">
        <f>IF(ISBLANK(INDEX('Policy Characteristics'!K:K,MATCH($C75,'Policy Characteristics'!$C:$C,0))),"",INDEX('Policy Characteristics'!K:K,MATCH($C75,'Policy Characteristics'!$C:$C,0)))</f>
        <v>transportation-sector-main.html#ev-subsidy</v>
      </c>
      <c r="R75" s="226" t="str">
        <f>IF(ISBLANK(INDEX('Policy Characteristics'!L:L,MATCH($C75,'Policy Characteristics'!$C:$C,0))),"",INDEX('Policy Characteristics'!L:L,MATCH($C75,'Policy Characteristics'!$C:$C,0)))</f>
        <v>ev-subsidy.html</v>
      </c>
    </row>
    <row r="76" spans="1:18">
      <c r="A76" s="22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226" t="str">
        <f t="shared" si="3"/>
        <v>Additional Passenger Vehicle Subsidy</v>
      </c>
      <c r="D76" s="45" t="s">
        <v>740</v>
      </c>
      <c r="E76" s="2" t="s">
        <v>762</v>
      </c>
      <c r="F76" s="2" t="s">
        <v>764</v>
      </c>
      <c r="G76" s="2" t="s">
        <v>763</v>
      </c>
      <c r="H76" s="43">
        <v>1657</v>
      </c>
      <c r="I76" s="261" t="s">
        <v>728</v>
      </c>
      <c r="J76" s="227" t="str">
        <f>IF(ISBLANK(INDEX('Policy Characteristics'!D:D,MATCH($C76,'Policy Characteristics'!$C:$C,0))),"",INDEX('Policy Characteristics'!D:D,MATCH($C76,'Policy Characteristics'!$C:$C,0)))</f>
        <v>Vehicle Subsidy</v>
      </c>
      <c r="K76" s="22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-60000000</v>
      </c>
      <c r="M76" s="233">
        <f>IF(ISBLANK(INDEX('Policy Characteristics'!G:G,MATCH($C76,'Policy Characteristics'!$C:$C,0))),"",INDEX('Policy Characteristics'!G:G,MATCH($C76,'Policy Characteristics'!$C:$C,0)))</f>
        <v>60000000</v>
      </c>
      <c r="N76" s="233">
        <f>IF(ISBLANK(INDEX('Policy Characteristics'!H:H,MATCH($C76,'Policy Characteristics'!$C:$C,0))),"",INDEX('Policy Characteristics'!H:H,MATCH($C76,'Policy Characteristics'!$C:$C,0)))</f>
        <v>100000</v>
      </c>
      <c r="O76" s="226" t="str">
        <f>IF(ISBLANK(INDEX('Policy Characteristics'!I:I,MATCH($C76,'Policy Characteristics'!$C:$C,0))),"",INDEX('Policy Characteristics'!I:I,MATCH($C76,'Policy Characteristics'!$C:$C,0)))</f>
        <v>KRW/vehicle</v>
      </c>
      <c r="P76" s="22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6" s="226" t="str">
        <f>IF(ISBLANK(INDEX('Policy Characteristics'!K:K,MATCH($C76,'Policy Characteristics'!$C:$C,0))),"",INDEX('Policy Characteristics'!K:K,MATCH($C76,'Policy Characteristics'!$C:$C,0)))</f>
        <v>transportation-sector-main.html#ev-subsidy</v>
      </c>
      <c r="R76" s="226" t="str">
        <f>IF(ISBLANK(INDEX('Policy Characteristics'!L:L,MATCH($C76,'Policy Characteristics'!$C:$C,0))),"",INDEX('Policy Characteristics'!L:L,MATCH($C76,'Policy Characteristics'!$C:$C,0)))</f>
        <v>ev-subsidy.html</v>
      </c>
    </row>
    <row r="77" spans="1:18">
      <c r="A77" s="22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226" t="str">
        <f t="shared" si="3"/>
        <v>Additional Passenger Vehicle Subsidy</v>
      </c>
      <c r="D77" s="2" t="s">
        <v>742</v>
      </c>
      <c r="E77" s="45" t="s">
        <v>750</v>
      </c>
      <c r="F77" s="2" t="s">
        <v>765</v>
      </c>
      <c r="G77" s="45" t="s">
        <v>752</v>
      </c>
      <c r="H77" s="43">
        <v>1658</v>
      </c>
      <c r="I77" s="262" t="s">
        <v>738</v>
      </c>
      <c r="J77" s="227" t="str">
        <f>IF(ISBLANK(INDEX('Policy Characteristics'!D:D,MATCH($C77,'Policy Characteristics'!$C:$C,0))),"",INDEX('Policy Characteristics'!D:D,MATCH($C77,'Policy Characteristics'!$C:$C,0)))</f>
        <v>Vehicle Subsidy</v>
      </c>
      <c r="K77" s="22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-60000000</v>
      </c>
      <c r="M77" s="233">
        <f>IF(ISBLANK(INDEX('Policy Characteristics'!G:G,MATCH($C77,'Policy Characteristics'!$C:$C,0))),"",INDEX('Policy Characteristics'!G:G,MATCH($C77,'Policy Characteristics'!$C:$C,0)))</f>
        <v>60000000</v>
      </c>
      <c r="N77" s="233">
        <f>IF(ISBLANK(INDEX('Policy Characteristics'!H:H,MATCH($C77,'Policy Characteristics'!$C:$C,0))),"",INDEX('Policy Characteristics'!H:H,MATCH($C77,'Policy Characteristics'!$C:$C,0)))</f>
        <v>100000</v>
      </c>
      <c r="O77" s="226" t="str">
        <f>IF(ISBLANK(INDEX('Policy Characteristics'!I:I,MATCH($C77,'Policy Characteristics'!$C:$C,0))),"",INDEX('Policy Characteristics'!I:I,MATCH($C77,'Policy Characteristics'!$C:$C,0)))</f>
        <v>KRW/vehicle</v>
      </c>
      <c r="P77" s="22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7" s="226" t="str">
        <f>IF(ISBLANK(INDEX('Policy Characteristics'!K:K,MATCH($C77,'Policy Characteristics'!$C:$C,0))),"",INDEX('Policy Characteristics'!K:K,MATCH($C77,'Policy Characteristics'!$C:$C,0)))</f>
        <v>transportation-sector-main.html#ev-subsidy</v>
      </c>
      <c r="R77" s="226" t="str">
        <f>IF(ISBLANK(INDEX('Policy Characteristics'!L:L,MATCH($C77,'Policy Characteristics'!$C:$C,0))),"",INDEX('Policy Characteristics'!L:L,MATCH($C77,'Policy Characteristics'!$C:$C,0)))</f>
        <v>ev-subsidy.html</v>
      </c>
    </row>
    <row r="78" spans="1:18">
      <c r="A78" s="22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226" t="str">
        <f t="shared" si="3"/>
        <v>Additional Passenger Vehicle Subsidy</v>
      </c>
      <c r="D78" s="2" t="s">
        <v>742</v>
      </c>
      <c r="E78" s="2" t="s">
        <v>753</v>
      </c>
      <c r="F78" s="2" t="s">
        <v>765</v>
      </c>
      <c r="G78" s="2" t="s">
        <v>754</v>
      </c>
      <c r="H78" s="43">
        <v>1659</v>
      </c>
      <c r="I78" s="262" t="s">
        <v>738</v>
      </c>
      <c r="J78" s="227" t="str">
        <f>IF(ISBLANK(INDEX('Policy Characteristics'!D:D,MATCH($C78,'Policy Characteristics'!$C:$C,0))),"",INDEX('Policy Characteristics'!D:D,MATCH($C78,'Policy Characteristics'!$C:$C,0)))</f>
        <v>Vehicle Subsidy</v>
      </c>
      <c r="K78" s="22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-60000000</v>
      </c>
      <c r="M78" s="233">
        <f>IF(ISBLANK(INDEX('Policy Characteristics'!G:G,MATCH($C78,'Policy Characteristics'!$C:$C,0))),"",INDEX('Policy Characteristics'!G:G,MATCH($C78,'Policy Characteristics'!$C:$C,0)))</f>
        <v>60000000</v>
      </c>
      <c r="N78" s="233">
        <f>IF(ISBLANK(INDEX('Policy Characteristics'!H:H,MATCH($C78,'Policy Characteristics'!$C:$C,0))),"",INDEX('Policy Characteristics'!H:H,MATCH($C78,'Policy Characteristics'!$C:$C,0)))</f>
        <v>100000</v>
      </c>
      <c r="O78" s="226" t="str">
        <f>IF(ISBLANK(INDEX('Policy Characteristics'!I:I,MATCH($C78,'Policy Characteristics'!$C:$C,0))),"",INDEX('Policy Characteristics'!I:I,MATCH($C78,'Policy Characteristics'!$C:$C,0)))</f>
        <v>KRW/vehicle</v>
      </c>
      <c r="P78" s="22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8" s="226" t="str">
        <f>IF(ISBLANK(INDEX('Policy Characteristics'!K:K,MATCH($C78,'Policy Characteristics'!$C:$C,0))),"",INDEX('Policy Characteristics'!K:K,MATCH($C78,'Policy Characteristics'!$C:$C,0)))</f>
        <v>transportation-sector-main.html#ev-subsidy</v>
      </c>
      <c r="R78" s="226" t="str">
        <f>IF(ISBLANK(INDEX('Policy Characteristics'!L:L,MATCH($C78,'Policy Characteristics'!$C:$C,0))),"",INDEX('Policy Characteristics'!L:L,MATCH($C78,'Policy Characteristics'!$C:$C,0)))</f>
        <v>ev-subsidy.html</v>
      </c>
    </row>
    <row r="79" spans="1:18">
      <c r="A79" s="22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226" t="str">
        <f t="shared" si="3"/>
        <v>Additional Passenger Vehicle Subsidy</v>
      </c>
      <c r="D79" s="2" t="s">
        <v>742</v>
      </c>
      <c r="E79" s="2" t="s">
        <v>755</v>
      </c>
      <c r="F79" s="2" t="s">
        <v>765</v>
      </c>
      <c r="G79" s="2" t="s">
        <v>756</v>
      </c>
      <c r="H79" s="43">
        <v>1660</v>
      </c>
      <c r="I79" s="262" t="s">
        <v>738</v>
      </c>
      <c r="J79" s="227" t="str">
        <f>IF(ISBLANK(INDEX('Policy Characteristics'!D:D,MATCH($C79,'Policy Characteristics'!$C:$C,0))),"",INDEX('Policy Characteristics'!D:D,MATCH($C79,'Policy Characteristics'!$C:$C,0)))</f>
        <v>Vehicle Subsidy</v>
      </c>
      <c r="K79" s="22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-60000000</v>
      </c>
      <c r="M79" s="233">
        <f>IF(ISBLANK(INDEX('Policy Characteristics'!G:G,MATCH($C79,'Policy Characteristics'!$C:$C,0))),"",INDEX('Policy Characteristics'!G:G,MATCH($C79,'Policy Characteristics'!$C:$C,0)))</f>
        <v>60000000</v>
      </c>
      <c r="N79" s="233">
        <f>IF(ISBLANK(INDEX('Policy Characteristics'!H:H,MATCH($C79,'Policy Characteristics'!$C:$C,0))),"",INDEX('Policy Characteristics'!H:H,MATCH($C79,'Policy Characteristics'!$C:$C,0)))</f>
        <v>100000</v>
      </c>
      <c r="O79" s="226" t="str">
        <f>IF(ISBLANK(INDEX('Policy Characteristics'!I:I,MATCH($C79,'Policy Characteristics'!$C:$C,0))),"",INDEX('Policy Characteristics'!I:I,MATCH($C79,'Policy Characteristics'!$C:$C,0)))</f>
        <v>KRW/vehicle</v>
      </c>
      <c r="P79" s="22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9" s="226" t="str">
        <f>IF(ISBLANK(INDEX('Policy Characteristics'!K:K,MATCH($C79,'Policy Characteristics'!$C:$C,0))),"",INDEX('Policy Characteristics'!K:K,MATCH($C79,'Policy Characteristics'!$C:$C,0)))</f>
        <v>transportation-sector-main.html#ev-subsidy</v>
      </c>
      <c r="R79" s="226" t="str">
        <f>IF(ISBLANK(INDEX('Policy Characteristics'!L:L,MATCH($C79,'Policy Characteristics'!$C:$C,0))),"",INDEX('Policy Characteristics'!L:L,MATCH($C79,'Policy Characteristics'!$C:$C,0)))</f>
        <v>ev-subsidy.html</v>
      </c>
    </row>
    <row r="80" spans="1:18">
      <c r="A80" s="22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226" t="str">
        <f t="shared" si="3"/>
        <v>Additional Passenger Vehicle Subsidy</v>
      </c>
      <c r="D80" s="2" t="s">
        <v>742</v>
      </c>
      <c r="E80" s="2" t="s">
        <v>757</v>
      </c>
      <c r="F80" s="2" t="s">
        <v>765</v>
      </c>
      <c r="G80" s="2" t="s">
        <v>758</v>
      </c>
      <c r="H80" s="43">
        <v>1661</v>
      </c>
      <c r="I80" s="262" t="s">
        <v>738</v>
      </c>
      <c r="J80" s="227" t="str">
        <f>IF(ISBLANK(INDEX('Policy Characteristics'!D:D,MATCH($C80,'Policy Characteristics'!$C:$C,0))),"",INDEX('Policy Characteristics'!D:D,MATCH($C80,'Policy Characteristics'!$C:$C,0)))</f>
        <v>Vehicle Subsidy</v>
      </c>
      <c r="K80" s="22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-60000000</v>
      </c>
      <c r="M80" s="233">
        <f>IF(ISBLANK(INDEX('Policy Characteristics'!G:G,MATCH($C80,'Policy Characteristics'!$C:$C,0))),"",INDEX('Policy Characteristics'!G:G,MATCH($C80,'Policy Characteristics'!$C:$C,0)))</f>
        <v>60000000</v>
      </c>
      <c r="N80" s="233">
        <f>IF(ISBLANK(INDEX('Policy Characteristics'!H:H,MATCH($C80,'Policy Characteristics'!$C:$C,0))),"",INDEX('Policy Characteristics'!H:H,MATCH($C80,'Policy Characteristics'!$C:$C,0)))</f>
        <v>100000</v>
      </c>
      <c r="O80" s="226" t="str">
        <f>IF(ISBLANK(INDEX('Policy Characteristics'!I:I,MATCH($C80,'Policy Characteristics'!$C:$C,0))),"",INDEX('Policy Characteristics'!I:I,MATCH($C80,'Policy Characteristics'!$C:$C,0)))</f>
        <v>KRW/vehicle</v>
      </c>
      <c r="P80" s="22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0" s="226" t="str">
        <f>IF(ISBLANK(INDEX('Policy Characteristics'!K:K,MATCH($C80,'Policy Characteristics'!$C:$C,0))),"",INDEX('Policy Characteristics'!K:K,MATCH($C80,'Policy Characteristics'!$C:$C,0)))</f>
        <v>transportation-sector-main.html#ev-subsidy</v>
      </c>
      <c r="R80" s="226" t="str">
        <f>IF(ISBLANK(INDEX('Policy Characteristics'!L:L,MATCH($C80,'Policy Characteristics'!$C:$C,0))),"",INDEX('Policy Characteristics'!L:L,MATCH($C80,'Policy Characteristics'!$C:$C,0)))</f>
        <v>ev-subsidy.html</v>
      </c>
    </row>
    <row r="81" spans="1:18">
      <c r="A81" s="22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226" t="str">
        <f t="shared" si="3"/>
        <v>Additional Passenger Vehicle Subsidy</v>
      </c>
      <c r="D81" s="2" t="s">
        <v>742</v>
      </c>
      <c r="E81" s="2" t="s">
        <v>759</v>
      </c>
      <c r="F81" s="2" t="s">
        <v>765</v>
      </c>
      <c r="G81" s="2" t="s">
        <v>760</v>
      </c>
      <c r="H81" s="43">
        <v>1662</v>
      </c>
      <c r="I81" s="262" t="s">
        <v>738</v>
      </c>
      <c r="J81" s="227" t="str">
        <f>IF(ISBLANK(INDEX('Policy Characteristics'!D:D,MATCH($C81,'Policy Characteristics'!$C:$C,0))),"",INDEX('Policy Characteristics'!D:D,MATCH($C81,'Policy Characteristics'!$C:$C,0)))</f>
        <v>Vehicle Subsidy</v>
      </c>
      <c r="K81" s="22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-60000000</v>
      </c>
      <c r="M81" s="233">
        <f>IF(ISBLANK(INDEX('Policy Characteristics'!G:G,MATCH($C81,'Policy Characteristics'!$C:$C,0))),"",INDEX('Policy Characteristics'!G:G,MATCH($C81,'Policy Characteristics'!$C:$C,0)))</f>
        <v>60000000</v>
      </c>
      <c r="N81" s="233">
        <f>IF(ISBLANK(INDEX('Policy Characteristics'!H:H,MATCH($C81,'Policy Characteristics'!$C:$C,0))),"",INDEX('Policy Characteristics'!H:H,MATCH($C81,'Policy Characteristics'!$C:$C,0)))</f>
        <v>100000</v>
      </c>
      <c r="O81" s="226" t="str">
        <f>IF(ISBLANK(INDEX('Policy Characteristics'!I:I,MATCH($C81,'Policy Characteristics'!$C:$C,0))),"",INDEX('Policy Characteristics'!I:I,MATCH($C81,'Policy Characteristics'!$C:$C,0)))</f>
        <v>KRW/vehicle</v>
      </c>
      <c r="P81" s="22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1" s="226" t="str">
        <f>IF(ISBLANK(INDEX('Policy Characteristics'!K:K,MATCH($C81,'Policy Characteristics'!$C:$C,0))),"",INDEX('Policy Characteristics'!K:K,MATCH($C81,'Policy Characteristics'!$C:$C,0)))</f>
        <v>transportation-sector-main.html#ev-subsidy</v>
      </c>
      <c r="R81" s="226" t="str">
        <f>IF(ISBLANK(INDEX('Policy Characteristics'!L:L,MATCH($C81,'Policy Characteristics'!$C:$C,0))),"",INDEX('Policy Characteristics'!L:L,MATCH($C81,'Policy Characteristics'!$C:$C,0)))</f>
        <v>ev-subsidy.html</v>
      </c>
    </row>
    <row r="82" spans="1:18">
      <c r="A82" s="22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226" t="str">
        <f t="shared" si="3"/>
        <v>Additional Passenger Vehicle Subsidy</v>
      </c>
      <c r="D82" s="2" t="s">
        <v>742</v>
      </c>
      <c r="E82" s="2" t="s">
        <v>761</v>
      </c>
      <c r="F82" s="2" t="s">
        <v>765</v>
      </c>
      <c r="G82" s="2" t="s">
        <v>761</v>
      </c>
      <c r="H82" s="43">
        <v>1663</v>
      </c>
      <c r="I82" s="262" t="s">
        <v>738</v>
      </c>
      <c r="J82" s="227" t="str">
        <f>IF(ISBLANK(INDEX('Policy Characteristics'!D:D,MATCH($C82,'Policy Characteristics'!$C:$C,0))),"",INDEX('Policy Characteristics'!D:D,MATCH($C82,'Policy Characteristics'!$C:$C,0)))</f>
        <v>Vehicle Subsidy</v>
      </c>
      <c r="K82" s="22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-60000000</v>
      </c>
      <c r="M82" s="233">
        <f>IF(ISBLANK(INDEX('Policy Characteristics'!G:G,MATCH($C82,'Policy Characteristics'!$C:$C,0))),"",INDEX('Policy Characteristics'!G:G,MATCH($C82,'Policy Characteristics'!$C:$C,0)))</f>
        <v>60000000</v>
      </c>
      <c r="N82" s="233">
        <f>IF(ISBLANK(INDEX('Policy Characteristics'!H:H,MATCH($C82,'Policy Characteristics'!$C:$C,0))),"",INDEX('Policy Characteristics'!H:H,MATCH($C82,'Policy Characteristics'!$C:$C,0)))</f>
        <v>100000</v>
      </c>
      <c r="O82" s="226" t="str">
        <f>IF(ISBLANK(INDEX('Policy Characteristics'!I:I,MATCH($C82,'Policy Characteristics'!$C:$C,0))),"",INDEX('Policy Characteristics'!I:I,MATCH($C82,'Policy Characteristics'!$C:$C,0)))</f>
        <v>KRW/vehicle</v>
      </c>
      <c r="P82" s="22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2" s="226" t="str">
        <f>IF(ISBLANK(INDEX('Policy Characteristics'!K:K,MATCH($C82,'Policy Characteristics'!$C:$C,0))),"",INDEX('Policy Characteristics'!K:K,MATCH($C82,'Policy Characteristics'!$C:$C,0)))</f>
        <v>transportation-sector-main.html#ev-subsidy</v>
      </c>
      <c r="R82" s="226" t="str">
        <f>IF(ISBLANK(INDEX('Policy Characteristics'!L:L,MATCH($C82,'Policy Characteristics'!$C:$C,0))),"",INDEX('Policy Characteristics'!L:L,MATCH($C82,'Policy Characteristics'!$C:$C,0)))</f>
        <v>ev-subsidy.html</v>
      </c>
    </row>
    <row r="83" spans="1:18">
      <c r="A83" s="22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226" t="str">
        <f t="shared" si="3"/>
        <v>Additional Passenger Vehicle Subsidy</v>
      </c>
      <c r="D83" s="2" t="s">
        <v>742</v>
      </c>
      <c r="E83" s="2" t="s">
        <v>762</v>
      </c>
      <c r="F83" s="2" t="s">
        <v>765</v>
      </c>
      <c r="G83" s="2" t="s">
        <v>763</v>
      </c>
      <c r="H83" s="43">
        <v>1664</v>
      </c>
      <c r="I83" s="262" t="s">
        <v>738</v>
      </c>
      <c r="J83" s="227" t="str">
        <f>IF(ISBLANK(INDEX('Policy Characteristics'!D:D,MATCH($C83,'Policy Characteristics'!$C:$C,0))),"",INDEX('Policy Characteristics'!D:D,MATCH($C83,'Policy Characteristics'!$C:$C,0)))</f>
        <v>Vehicle Subsidy</v>
      </c>
      <c r="K83" s="22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-60000000</v>
      </c>
      <c r="M83" s="233">
        <f>IF(ISBLANK(INDEX('Policy Characteristics'!G:G,MATCH($C83,'Policy Characteristics'!$C:$C,0))),"",INDEX('Policy Characteristics'!G:G,MATCH($C83,'Policy Characteristics'!$C:$C,0)))</f>
        <v>60000000</v>
      </c>
      <c r="N83" s="233">
        <f>IF(ISBLANK(INDEX('Policy Characteristics'!H:H,MATCH($C83,'Policy Characteristics'!$C:$C,0))),"",INDEX('Policy Characteristics'!H:H,MATCH($C83,'Policy Characteristics'!$C:$C,0)))</f>
        <v>100000</v>
      </c>
      <c r="O83" s="226" t="str">
        <f>IF(ISBLANK(INDEX('Policy Characteristics'!I:I,MATCH($C83,'Policy Characteristics'!$C:$C,0))),"",INDEX('Policy Characteristics'!I:I,MATCH($C83,'Policy Characteristics'!$C:$C,0)))</f>
        <v>KRW/vehicle</v>
      </c>
      <c r="P83" s="22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3" s="226" t="str">
        <f>IF(ISBLANK(INDEX('Policy Characteristics'!K:K,MATCH($C83,'Policy Characteristics'!$C:$C,0))),"",INDEX('Policy Characteristics'!K:K,MATCH($C83,'Policy Characteristics'!$C:$C,0)))</f>
        <v>transportation-sector-main.html#ev-subsidy</v>
      </c>
      <c r="R83" s="226" t="str">
        <f>IF(ISBLANK(INDEX('Policy Characteristics'!L:L,MATCH($C83,'Policy Characteristics'!$C:$C,0))),"",INDEX('Policy Characteristics'!L:L,MATCH($C83,'Policy Characteristics'!$C:$C,0)))</f>
        <v>ev-subsidy.html</v>
      </c>
    </row>
    <row r="84" spans="1:18">
      <c r="A84" s="22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226" t="str">
        <f t="shared" si="3"/>
        <v>Additional Passenger Vehicle Subsidy</v>
      </c>
      <c r="D84" s="45" t="s">
        <v>744</v>
      </c>
      <c r="E84" s="45" t="s">
        <v>750</v>
      </c>
      <c r="F84" s="2" t="s">
        <v>766</v>
      </c>
      <c r="G84" s="45" t="s">
        <v>752</v>
      </c>
      <c r="H84" s="43">
        <v>1665</v>
      </c>
      <c r="I84" s="262" t="s">
        <v>738</v>
      </c>
      <c r="J84" s="227" t="str">
        <f>IF(ISBLANK(INDEX('Policy Characteristics'!D:D,MATCH($C84,'Policy Characteristics'!$C:$C,0))),"",INDEX('Policy Characteristics'!D:D,MATCH($C84,'Policy Characteristics'!$C:$C,0)))</f>
        <v>Vehicle Subsidy</v>
      </c>
      <c r="K84" s="22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-60000000</v>
      </c>
      <c r="M84" s="233">
        <f>IF(ISBLANK(INDEX('Policy Characteristics'!G:G,MATCH($C84,'Policy Characteristics'!$C:$C,0))),"",INDEX('Policy Characteristics'!G:G,MATCH($C84,'Policy Characteristics'!$C:$C,0)))</f>
        <v>60000000</v>
      </c>
      <c r="N84" s="233">
        <f>IF(ISBLANK(INDEX('Policy Characteristics'!H:H,MATCH($C84,'Policy Characteristics'!$C:$C,0))),"",INDEX('Policy Characteristics'!H:H,MATCH($C84,'Policy Characteristics'!$C:$C,0)))</f>
        <v>100000</v>
      </c>
      <c r="O84" s="226" t="str">
        <f>IF(ISBLANK(INDEX('Policy Characteristics'!I:I,MATCH($C84,'Policy Characteristics'!$C:$C,0))),"",INDEX('Policy Characteristics'!I:I,MATCH($C84,'Policy Characteristics'!$C:$C,0)))</f>
        <v>KRW/vehicle</v>
      </c>
      <c r="P84" s="22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4" s="226" t="str">
        <f>IF(ISBLANK(INDEX('Policy Characteristics'!K:K,MATCH($C84,'Policy Characteristics'!$C:$C,0))),"",INDEX('Policy Characteristics'!K:K,MATCH($C84,'Policy Characteristics'!$C:$C,0)))</f>
        <v>transportation-sector-main.html#ev-subsidy</v>
      </c>
      <c r="R84" s="226" t="str">
        <f>IF(ISBLANK(INDEX('Policy Characteristics'!L:L,MATCH($C84,'Policy Characteristics'!$C:$C,0))),"",INDEX('Policy Characteristics'!L:L,MATCH($C84,'Policy Characteristics'!$C:$C,0)))</f>
        <v>ev-subsidy.html</v>
      </c>
    </row>
    <row r="85" spans="1:18">
      <c r="A85" s="22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226" t="str">
        <f t="shared" si="3"/>
        <v>Additional Passenger Vehicle Subsidy</v>
      </c>
      <c r="D85" s="45" t="s">
        <v>744</v>
      </c>
      <c r="E85" s="2" t="s">
        <v>753</v>
      </c>
      <c r="F85" s="2" t="s">
        <v>766</v>
      </c>
      <c r="G85" s="2" t="s">
        <v>754</v>
      </c>
      <c r="H85" s="43">
        <v>1666</v>
      </c>
      <c r="I85" s="262" t="s">
        <v>738</v>
      </c>
      <c r="J85" s="227" t="str">
        <f>IF(ISBLANK(INDEX('Policy Characteristics'!D:D,MATCH($C85,'Policy Characteristics'!$C:$C,0))),"",INDEX('Policy Characteristics'!D:D,MATCH($C85,'Policy Characteristics'!$C:$C,0)))</f>
        <v>Vehicle Subsidy</v>
      </c>
      <c r="K85" s="22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-60000000</v>
      </c>
      <c r="M85" s="233">
        <f>IF(ISBLANK(INDEX('Policy Characteristics'!G:G,MATCH($C85,'Policy Characteristics'!$C:$C,0))),"",INDEX('Policy Characteristics'!G:G,MATCH($C85,'Policy Characteristics'!$C:$C,0)))</f>
        <v>60000000</v>
      </c>
      <c r="N85" s="233">
        <f>IF(ISBLANK(INDEX('Policy Characteristics'!H:H,MATCH($C85,'Policy Characteristics'!$C:$C,0))),"",INDEX('Policy Characteristics'!H:H,MATCH($C85,'Policy Characteristics'!$C:$C,0)))</f>
        <v>100000</v>
      </c>
      <c r="O85" s="226" t="str">
        <f>IF(ISBLANK(INDEX('Policy Characteristics'!I:I,MATCH($C85,'Policy Characteristics'!$C:$C,0))),"",INDEX('Policy Characteristics'!I:I,MATCH($C85,'Policy Characteristics'!$C:$C,0)))</f>
        <v>KRW/vehicle</v>
      </c>
      <c r="P85" s="22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5" s="226" t="str">
        <f>IF(ISBLANK(INDEX('Policy Characteristics'!K:K,MATCH($C85,'Policy Characteristics'!$C:$C,0))),"",INDEX('Policy Characteristics'!K:K,MATCH($C85,'Policy Characteristics'!$C:$C,0)))</f>
        <v>transportation-sector-main.html#ev-subsidy</v>
      </c>
      <c r="R85" s="226" t="str">
        <f>IF(ISBLANK(INDEX('Policy Characteristics'!L:L,MATCH($C85,'Policy Characteristics'!$C:$C,0))),"",INDEX('Policy Characteristics'!L:L,MATCH($C85,'Policy Characteristics'!$C:$C,0)))</f>
        <v>ev-subsidy.html</v>
      </c>
    </row>
    <row r="86" spans="1:18">
      <c r="A86" s="22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226" t="str">
        <f t="shared" si="3"/>
        <v>Additional Passenger Vehicle Subsidy</v>
      </c>
      <c r="D86" s="45" t="s">
        <v>744</v>
      </c>
      <c r="E86" s="2" t="s">
        <v>755</v>
      </c>
      <c r="F86" s="2" t="s">
        <v>766</v>
      </c>
      <c r="G86" s="2" t="s">
        <v>756</v>
      </c>
      <c r="H86" s="43">
        <v>1667</v>
      </c>
      <c r="I86" s="262" t="s">
        <v>738</v>
      </c>
      <c r="J86" s="227" t="str">
        <f>IF(ISBLANK(INDEX('Policy Characteristics'!D:D,MATCH($C86,'Policy Characteristics'!$C:$C,0))),"",INDEX('Policy Characteristics'!D:D,MATCH($C86,'Policy Characteristics'!$C:$C,0)))</f>
        <v>Vehicle Subsidy</v>
      </c>
      <c r="K86" s="22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-60000000</v>
      </c>
      <c r="M86" s="233">
        <f>IF(ISBLANK(INDEX('Policy Characteristics'!G:G,MATCH($C86,'Policy Characteristics'!$C:$C,0))),"",INDEX('Policy Characteristics'!G:G,MATCH($C86,'Policy Characteristics'!$C:$C,0)))</f>
        <v>60000000</v>
      </c>
      <c r="N86" s="233">
        <f>IF(ISBLANK(INDEX('Policy Characteristics'!H:H,MATCH($C86,'Policy Characteristics'!$C:$C,0))),"",INDEX('Policy Characteristics'!H:H,MATCH($C86,'Policy Characteristics'!$C:$C,0)))</f>
        <v>100000</v>
      </c>
      <c r="O86" s="226" t="str">
        <f>IF(ISBLANK(INDEX('Policy Characteristics'!I:I,MATCH($C86,'Policy Characteristics'!$C:$C,0))),"",INDEX('Policy Characteristics'!I:I,MATCH($C86,'Policy Characteristics'!$C:$C,0)))</f>
        <v>KRW/vehicle</v>
      </c>
      <c r="P86" s="22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6" s="226" t="str">
        <f>IF(ISBLANK(INDEX('Policy Characteristics'!K:K,MATCH($C86,'Policy Characteristics'!$C:$C,0))),"",INDEX('Policy Characteristics'!K:K,MATCH($C86,'Policy Characteristics'!$C:$C,0)))</f>
        <v>transportation-sector-main.html#ev-subsidy</v>
      </c>
      <c r="R86" s="226" t="str">
        <f>IF(ISBLANK(INDEX('Policy Characteristics'!L:L,MATCH($C86,'Policy Characteristics'!$C:$C,0))),"",INDEX('Policy Characteristics'!L:L,MATCH($C86,'Policy Characteristics'!$C:$C,0)))</f>
        <v>ev-subsidy.html</v>
      </c>
    </row>
    <row r="87" spans="1:18">
      <c r="A87" s="22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226" t="str">
        <f t="shared" si="3"/>
        <v>Additional Passenger Vehicle Subsidy</v>
      </c>
      <c r="D87" s="45" t="s">
        <v>744</v>
      </c>
      <c r="E87" s="2" t="s">
        <v>757</v>
      </c>
      <c r="F87" s="2" t="s">
        <v>766</v>
      </c>
      <c r="G87" s="2" t="s">
        <v>758</v>
      </c>
      <c r="H87" s="43">
        <v>1668</v>
      </c>
      <c r="I87" s="262" t="s">
        <v>738</v>
      </c>
      <c r="J87" s="227" t="str">
        <f>IF(ISBLANK(INDEX('Policy Characteristics'!D:D,MATCH($C87,'Policy Characteristics'!$C:$C,0))),"",INDEX('Policy Characteristics'!D:D,MATCH($C87,'Policy Characteristics'!$C:$C,0)))</f>
        <v>Vehicle Subsidy</v>
      </c>
      <c r="K87" s="22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-60000000</v>
      </c>
      <c r="M87" s="233">
        <f>IF(ISBLANK(INDEX('Policy Characteristics'!G:G,MATCH($C87,'Policy Characteristics'!$C:$C,0))),"",INDEX('Policy Characteristics'!G:G,MATCH($C87,'Policy Characteristics'!$C:$C,0)))</f>
        <v>60000000</v>
      </c>
      <c r="N87" s="233">
        <f>IF(ISBLANK(INDEX('Policy Characteristics'!H:H,MATCH($C87,'Policy Characteristics'!$C:$C,0))),"",INDEX('Policy Characteristics'!H:H,MATCH($C87,'Policy Characteristics'!$C:$C,0)))</f>
        <v>100000</v>
      </c>
      <c r="O87" s="226" t="str">
        <f>IF(ISBLANK(INDEX('Policy Characteristics'!I:I,MATCH($C87,'Policy Characteristics'!$C:$C,0))),"",INDEX('Policy Characteristics'!I:I,MATCH($C87,'Policy Characteristics'!$C:$C,0)))</f>
        <v>KRW/vehicle</v>
      </c>
      <c r="P87" s="22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7" s="226" t="str">
        <f>IF(ISBLANK(INDEX('Policy Characteristics'!K:K,MATCH($C87,'Policy Characteristics'!$C:$C,0))),"",INDEX('Policy Characteristics'!K:K,MATCH($C87,'Policy Characteristics'!$C:$C,0)))</f>
        <v>transportation-sector-main.html#ev-subsidy</v>
      </c>
      <c r="R87" s="226" t="str">
        <f>IF(ISBLANK(INDEX('Policy Characteristics'!L:L,MATCH($C87,'Policy Characteristics'!$C:$C,0))),"",INDEX('Policy Characteristics'!L:L,MATCH($C87,'Policy Characteristics'!$C:$C,0)))</f>
        <v>ev-subsidy.html</v>
      </c>
    </row>
    <row r="88" spans="1:18">
      <c r="A88" s="22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226" t="str">
        <f t="shared" si="3"/>
        <v>Additional Passenger Vehicle Subsidy</v>
      </c>
      <c r="D88" s="45" t="s">
        <v>744</v>
      </c>
      <c r="E88" s="2" t="s">
        <v>759</v>
      </c>
      <c r="F88" s="2" t="s">
        <v>766</v>
      </c>
      <c r="G88" s="2" t="s">
        <v>760</v>
      </c>
      <c r="H88" s="43">
        <v>1669</v>
      </c>
      <c r="I88" s="262" t="s">
        <v>738</v>
      </c>
      <c r="J88" s="227" t="str">
        <f>IF(ISBLANK(INDEX('Policy Characteristics'!D:D,MATCH($C88,'Policy Characteristics'!$C:$C,0))),"",INDEX('Policy Characteristics'!D:D,MATCH($C88,'Policy Characteristics'!$C:$C,0)))</f>
        <v>Vehicle Subsidy</v>
      </c>
      <c r="K88" s="22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-60000000</v>
      </c>
      <c r="M88" s="233">
        <f>IF(ISBLANK(INDEX('Policy Characteristics'!G:G,MATCH($C88,'Policy Characteristics'!$C:$C,0))),"",INDEX('Policy Characteristics'!G:G,MATCH($C88,'Policy Characteristics'!$C:$C,0)))</f>
        <v>60000000</v>
      </c>
      <c r="N88" s="233">
        <f>IF(ISBLANK(INDEX('Policy Characteristics'!H:H,MATCH($C88,'Policy Characteristics'!$C:$C,0))),"",INDEX('Policy Characteristics'!H:H,MATCH($C88,'Policy Characteristics'!$C:$C,0)))</f>
        <v>100000</v>
      </c>
      <c r="O88" s="226" t="str">
        <f>IF(ISBLANK(INDEX('Policy Characteristics'!I:I,MATCH($C88,'Policy Characteristics'!$C:$C,0))),"",INDEX('Policy Characteristics'!I:I,MATCH($C88,'Policy Characteristics'!$C:$C,0)))</f>
        <v>KRW/vehicle</v>
      </c>
      <c r="P88" s="22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8" s="226" t="str">
        <f>IF(ISBLANK(INDEX('Policy Characteristics'!K:K,MATCH($C88,'Policy Characteristics'!$C:$C,0))),"",INDEX('Policy Characteristics'!K:K,MATCH($C88,'Policy Characteristics'!$C:$C,0)))</f>
        <v>transportation-sector-main.html#ev-subsidy</v>
      </c>
      <c r="R88" s="226" t="str">
        <f>IF(ISBLANK(INDEX('Policy Characteristics'!L:L,MATCH($C88,'Policy Characteristics'!$C:$C,0))),"",INDEX('Policy Characteristics'!L:L,MATCH($C88,'Policy Characteristics'!$C:$C,0)))</f>
        <v>ev-subsidy.html</v>
      </c>
    </row>
    <row r="89" spans="1:18">
      <c r="A89" s="22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226" t="str">
        <f t="shared" si="3"/>
        <v>Additional Passenger Vehicle Subsidy</v>
      </c>
      <c r="D89" s="45" t="s">
        <v>744</v>
      </c>
      <c r="E89" s="2" t="s">
        <v>761</v>
      </c>
      <c r="F89" s="2" t="s">
        <v>766</v>
      </c>
      <c r="G89" s="2" t="s">
        <v>761</v>
      </c>
      <c r="H89" s="43">
        <v>1670</v>
      </c>
      <c r="I89" s="262" t="s">
        <v>738</v>
      </c>
      <c r="J89" s="227" t="str">
        <f>IF(ISBLANK(INDEX('Policy Characteristics'!D:D,MATCH($C89,'Policy Characteristics'!$C:$C,0))),"",INDEX('Policy Characteristics'!D:D,MATCH($C89,'Policy Characteristics'!$C:$C,0)))</f>
        <v>Vehicle Subsidy</v>
      </c>
      <c r="K89" s="22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-60000000</v>
      </c>
      <c r="M89" s="233">
        <f>IF(ISBLANK(INDEX('Policy Characteristics'!G:G,MATCH($C89,'Policy Characteristics'!$C:$C,0))),"",INDEX('Policy Characteristics'!G:G,MATCH($C89,'Policy Characteristics'!$C:$C,0)))</f>
        <v>60000000</v>
      </c>
      <c r="N89" s="233">
        <f>IF(ISBLANK(INDEX('Policy Characteristics'!H:H,MATCH($C89,'Policy Characteristics'!$C:$C,0))),"",INDEX('Policy Characteristics'!H:H,MATCH($C89,'Policy Characteristics'!$C:$C,0)))</f>
        <v>100000</v>
      </c>
      <c r="O89" s="226" t="str">
        <f>IF(ISBLANK(INDEX('Policy Characteristics'!I:I,MATCH($C89,'Policy Characteristics'!$C:$C,0))),"",INDEX('Policy Characteristics'!I:I,MATCH($C89,'Policy Characteristics'!$C:$C,0)))</f>
        <v>KRW/vehicle</v>
      </c>
      <c r="P89" s="22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9" s="226" t="str">
        <f>IF(ISBLANK(INDEX('Policy Characteristics'!K:K,MATCH($C89,'Policy Characteristics'!$C:$C,0))),"",INDEX('Policy Characteristics'!K:K,MATCH($C89,'Policy Characteristics'!$C:$C,0)))</f>
        <v>transportation-sector-main.html#ev-subsidy</v>
      </c>
      <c r="R89" s="226" t="str">
        <f>IF(ISBLANK(INDEX('Policy Characteristics'!L:L,MATCH($C89,'Policy Characteristics'!$C:$C,0))),"",INDEX('Policy Characteristics'!L:L,MATCH($C89,'Policy Characteristics'!$C:$C,0)))</f>
        <v>ev-subsidy.html</v>
      </c>
    </row>
    <row r="90" spans="1:18">
      <c r="A90" s="22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226" t="str">
        <f t="shared" si="3"/>
        <v>Additional Passenger Vehicle Subsidy</v>
      </c>
      <c r="D90" s="45" t="s">
        <v>744</v>
      </c>
      <c r="E90" s="2" t="s">
        <v>762</v>
      </c>
      <c r="F90" s="2" t="s">
        <v>766</v>
      </c>
      <c r="G90" s="2" t="s">
        <v>763</v>
      </c>
      <c r="H90" s="43">
        <v>1671</v>
      </c>
      <c r="I90" s="262" t="s">
        <v>738</v>
      </c>
      <c r="J90" s="227" t="str">
        <f>IF(ISBLANK(INDEX('Policy Characteristics'!D:D,MATCH($C90,'Policy Characteristics'!$C:$C,0))),"",INDEX('Policy Characteristics'!D:D,MATCH($C90,'Policy Characteristics'!$C:$C,0)))</f>
        <v>Vehicle Subsidy</v>
      </c>
      <c r="K90" s="22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-60000000</v>
      </c>
      <c r="M90" s="233">
        <f>IF(ISBLANK(INDEX('Policy Characteristics'!G:G,MATCH($C90,'Policy Characteristics'!$C:$C,0))),"",INDEX('Policy Characteristics'!G:G,MATCH($C90,'Policy Characteristics'!$C:$C,0)))</f>
        <v>60000000</v>
      </c>
      <c r="N90" s="233">
        <f>IF(ISBLANK(INDEX('Policy Characteristics'!H:H,MATCH($C90,'Policy Characteristics'!$C:$C,0))),"",INDEX('Policy Characteristics'!H:H,MATCH($C90,'Policy Characteristics'!$C:$C,0)))</f>
        <v>100000</v>
      </c>
      <c r="O90" s="226" t="str">
        <f>IF(ISBLANK(INDEX('Policy Characteristics'!I:I,MATCH($C90,'Policy Characteristics'!$C:$C,0))),"",INDEX('Policy Characteristics'!I:I,MATCH($C90,'Policy Characteristics'!$C:$C,0)))</f>
        <v>KRW/vehicle</v>
      </c>
      <c r="P90" s="22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0" s="226" t="str">
        <f>IF(ISBLANK(INDEX('Policy Characteristics'!K:K,MATCH($C90,'Policy Characteristics'!$C:$C,0))),"",INDEX('Policy Characteristics'!K:K,MATCH($C90,'Policy Characteristics'!$C:$C,0)))</f>
        <v>transportation-sector-main.html#ev-subsidy</v>
      </c>
      <c r="R90" s="226" t="str">
        <f>IF(ISBLANK(INDEX('Policy Characteristics'!L:L,MATCH($C90,'Policy Characteristics'!$C:$C,0))),"",INDEX('Policy Characteristics'!L:L,MATCH($C90,'Policy Characteristics'!$C:$C,0)))</f>
        <v>ev-subsidy.html</v>
      </c>
    </row>
    <row r="91" spans="1:18">
      <c r="A91" s="22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226" t="str">
        <f t="shared" si="3"/>
        <v>Additional Passenger Vehicle Subsidy</v>
      </c>
      <c r="D91" s="45" t="s">
        <v>746</v>
      </c>
      <c r="E91" s="45" t="s">
        <v>750</v>
      </c>
      <c r="F91" s="2" t="s">
        <v>767</v>
      </c>
      <c r="G91" s="45" t="s">
        <v>752</v>
      </c>
      <c r="H91" s="43">
        <v>1672</v>
      </c>
      <c r="I91" s="262" t="s">
        <v>738</v>
      </c>
      <c r="J91" s="227" t="str">
        <f>IF(ISBLANK(INDEX('Policy Characteristics'!D:D,MATCH($C91,'Policy Characteristics'!$C:$C,0))),"",INDEX('Policy Characteristics'!D:D,MATCH($C91,'Policy Characteristics'!$C:$C,0)))</f>
        <v>Vehicle Subsidy</v>
      </c>
      <c r="K91" s="22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-60000000</v>
      </c>
      <c r="M91" s="233">
        <f>IF(ISBLANK(INDEX('Policy Characteristics'!G:G,MATCH($C91,'Policy Characteristics'!$C:$C,0))),"",INDEX('Policy Characteristics'!G:G,MATCH($C91,'Policy Characteristics'!$C:$C,0)))</f>
        <v>60000000</v>
      </c>
      <c r="N91" s="233">
        <f>IF(ISBLANK(INDEX('Policy Characteristics'!H:H,MATCH($C91,'Policy Characteristics'!$C:$C,0))),"",INDEX('Policy Characteristics'!H:H,MATCH($C91,'Policy Characteristics'!$C:$C,0)))</f>
        <v>100000</v>
      </c>
      <c r="O91" s="226" t="str">
        <f>IF(ISBLANK(INDEX('Policy Characteristics'!I:I,MATCH($C91,'Policy Characteristics'!$C:$C,0))),"",INDEX('Policy Characteristics'!I:I,MATCH($C91,'Policy Characteristics'!$C:$C,0)))</f>
        <v>KRW/vehicle</v>
      </c>
      <c r="P91" s="22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1" s="226" t="str">
        <f>IF(ISBLANK(INDEX('Policy Characteristics'!K:K,MATCH($C91,'Policy Characteristics'!$C:$C,0))),"",INDEX('Policy Characteristics'!K:K,MATCH($C91,'Policy Characteristics'!$C:$C,0)))</f>
        <v>transportation-sector-main.html#ev-subsidy</v>
      </c>
      <c r="R91" s="226" t="str">
        <f>IF(ISBLANK(INDEX('Policy Characteristics'!L:L,MATCH($C91,'Policy Characteristics'!$C:$C,0))),"",INDEX('Policy Characteristics'!L:L,MATCH($C91,'Policy Characteristics'!$C:$C,0)))</f>
        <v>ev-subsidy.html</v>
      </c>
    </row>
    <row r="92" spans="1:18">
      <c r="A92" s="22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226" t="str">
        <f t="shared" si="3"/>
        <v>Additional Passenger Vehicle Subsidy</v>
      </c>
      <c r="D92" s="45" t="s">
        <v>746</v>
      </c>
      <c r="E92" s="2" t="s">
        <v>753</v>
      </c>
      <c r="F92" s="2" t="s">
        <v>767</v>
      </c>
      <c r="G92" s="2" t="s">
        <v>754</v>
      </c>
      <c r="H92" s="43">
        <v>1673</v>
      </c>
      <c r="I92" s="262" t="s">
        <v>738</v>
      </c>
      <c r="J92" s="227" t="str">
        <f>IF(ISBLANK(INDEX('Policy Characteristics'!D:D,MATCH($C92,'Policy Characteristics'!$C:$C,0))),"",INDEX('Policy Characteristics'!D:D,MATCH($C92,'Policy Characteristics'!$C:$C,0)))</f>
        <v>Vehicle Subsidy</v>
      </c>
      <c r="K92" s="22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-60000000</v>
      </c>
      <c r="M92" s="233">
        <f>IF(ISBLANK(INDEX('Policy Characteristics'!G:G,MATCH($C92,'Policy Characteristics'!$C:$C,0))),"",INDEX('Policy Characteristics'!G:G,MATCH($C92,'Policy Characteristics'!$C:$C,0)))</f>
        <v>60000000</v>
      </c>
      <c r="N92" s="233">
        <f>IF(ISBLANK(INDEX('Policy Characteristics'!H:H,MATCH($C92,'Policy Characteristics'!$C:$C,0))),"",INDEX('Policy Characteristics'!H:H,MATCH($C92,'Policy Characteristics'!$C:$C,0)))</f>
        <v>100000</v>
      </c>
      <c r="O92" s="226" t="str">
        <f>IF(ISBLANK(INDEX('Policy Characteristics'!I:I,MATCH($C92,'Policy Characteristics'!$C:$C,0))),"",INDEX('Policy Characteristics'!I:I,MATCH($C92,'Policy Characteristics'!$C:$C,0)))</f>
        <v>KRW/vehicle</v>
      </c>
      <c r="P92" s="22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2" s="226" t="str">
        <f>IF(ISBLANK(INDEX('Policy Characteristics'!K:K,MATCH($C92,'Policy Characteristics'!$C:$C,0))),"",INDEX('Policy Characteristics'!K:K,MATCH($C92,'Policy Characteristics'!$C:$C,0)))</f>
        <v>transportation-sector-main.html#ev-subsidy</v>
      </c>
      <c r="R92" s="226" t="str">
        <f>IF(ISBLANK(INDEX('Policy Characteristics'!L:L,MATCH($C92,'Policy Characteristics'!$C:$C,0))),"",INDEX('Policy Characteristics'!L:L,MATCH($C92,'Policy Characteristics'!$C:$C,0)))</f>
        <v>ev-subsidy.html</v>
      </c>
    </row>
    <row r="93" spans="1:18">
      <c r="A93" s="22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226" t="str">
        <f t="shared" si="3"/>
        <v>Additional Passenger Vehicle Subsidy</v>
      </c>
      <c r="D93" s="45" t="s">
        <v>746</v>
      </c>
      <c r="E93" s="2" t="s">
        <v>755</v>
      </c>
      <c r="F93" s="2" t="s">
        <v>767</v>
      </c>
      <c r="G93" s="2" t="s">
        <v>756</v>
      </c>
      <c r="H93" s="43">
        <v>1674</v>
      </c>
      <c r="I93" s="262" t="s">
        <v>738</v>
      </c>
      <c r="J93" s="227" t="str">
        <f>IF(ISBLANK(INDEX('Policy Characteristics'!D:D,MATCH($C93,'Policy Characteristics'!$C:$C,0))),"",INDEX('Policy Characteristics'!D:D,MATCH($C93,'Policy Characteristics'!$C:$C,0)))</f>
        <v>Vehicle Subsidy</v>
      </c>
      <c r="K93" s="22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-60000000</v>
      </c>
      <c r="M93" s="233">
        <f>IF(ISBLANK(INDEX('Policy Characteristics'!G:G,MATCH($C93,'Policy Characteristics'!$C:$C,0))),"",INDEX('Policy Characteristics'!G:G,MATCH($C93,'Policy Characteristics'!$C:$C,0)))</f>
        <v>60000000</v>
      </c>
      <c r="N93" s="233">
        <f>IF(ISBLANK(INDEX('Policy Characteristics'!H:H,MATCH($C93,'Policy Characteristics'!$C:$C,0))),"",INDEX('Policy Characteristics'!H:H,MATCH($C93,'Policy Characteristics'!$C:$C,0)))</f>
        <v>100000</v>
      </c>
      <c r="O93" s="226" t="str">
        <f>IF(ISBLANK(INDEX('Policy Characteristics'!I:I,MATCH($C93,'Policy Characteristics'!$C:$C,0))),"",INDEX('Policy Characteristics'!I:I,MATCH($C93,'Policy Characteristics'!$C:$C,0)))</f>
        <v>KRW/vehicle</v>
      </c>
      <c r="P93" s="22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3" s="226" t="str">
        <f>IF(ISBLANK(INDEX('Policy Characteristics'!K:K,MATCH($C93,'Policy Characteristics'!$C:$C,0))),"",INDEX('Policy Characteristics'!K:K,MATCH($C93,'Policy Characteristics'!$C:$C,0)))</f>
        <v>transportation-sector-main.html#ev-subsidy</v>
      </c>
      <c r="R93" s="226" t="str">
        <f>IF(ISBLANK(INDEX('Policy Characteristics'!L:L,MATCH($C93,'Policy Characteristics'!$C:$C,0))),"",INDEX('Policy Characteristics'!L:L,MATCH($C93,'Policy Characteristics'!$C:$C,0)))</f>
        <v>ev-subsidy.html</v>
      </c>
    </row>
    <row r="94" spans="1:18">
      <c r="A94" s="22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226" t="str">
        <f t="shared" si="3"/>
        <v>Additional Passenger Vehicle Subsidy</v>
      </c>
      <c r="D94" s="45" t="s">
        <v>746</v>
      </c>
      <c r="E94" s="2" t="s">
        <v>757</v>
      </c>
      <c r="F94" s="2" t="s">
        <v>767</v>
      </c>
      <c r="G94" s="2" t="s">
        <v>758</v>
      </c>
      <c r="H94" s="43">
        <v>1675</v>
      </c>
      <c r="I94" s="262" t="s">
        <v>738</v>
      </c>
      <c r="J94" s="227" t="str">
        <f>IF(ISBLANK(INDEX('Policy Characteristics'!D:D,MATCH($C94,'Policy Characteristics'!$C:$C,0))),"",INDEX('Policy Characteristics'!D:D,MATCH($C94,'Policy Characteristics'!$C:$C,0)))</f>
        <v>Vehicle Subsidy</v>
      </c>
      <c r="K94" s="22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-60000000</v>
      </c>
      <c r="M94" s="233">
        <f>IF(ISBLANK(INDEX('Policy Characteristics'!G:G,MATCH($C94,'Policy Characteristics'!$C:$C,0))),"",INDEX('Policy Characteristics'!G:G,MATCH($C94,'Policy Characteristics'!$C:$C,0)))</f>
        <v>60000000</v>
      </c>
      <c r="N94" s="233">
        <f>IF(ISBLANK(INDEX('Policy Characteristics'!H:H,MATCH($C94,'Policy Characteristics'!$C:$C,0))),"",INDEX('Policy Characteristics'!H:H,MATCH($C94,'Policy Characteristics'!$C:$C,0)))</f>
        <v>100000</v>
      </c>
      <c r="O94" s="226" t="str">
        <f>IF(ISBLANK(INDEX('Policy Characteristics'!I:I,MATCH($C94,'Policy Characteristics'!$C:$C,0))),"",INDEX('Policy Characteristics'!I:I,MATCH($C94,'Policy Characteristics'!$C:$C,0)))</f>
        <v>KRW/vehicle</v>
      </c>
      <c r="P94" s="22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4" s="226" t="str">
        <f>IF(ISBLANK(INDEX('Policy Characteristics'!K:K,MATCH($C94,'Policy Characteristics'!$C:$C,0))),"",INDEX('Policy Characteristics'!K:K,MATCH($C94,'Policy Characteristics'!$C:$C,0)))</f>
        <v>transportation-sector-main.html#ev-subsidy</v>
      </c>
      <c r="R94" s="226" t="str">
        <f>IF(ISBLANK(INDEX('Policy Characteristics'!L:L,MATCH($C94,'Policy Characteristics'!$C:$C,0))),"",INDEX('Policy Characteristics'!L:L,MATCH($C94,'Policy Characteristics'!$C:$C,0)))</f>
        <v>ev-subsidy.html</v>
      </c>
    </row>
    <row r="95" spans="1:18">
      <c r="A95" s="22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226" t="str">
        <f t="shared" si="3"/>
        <v>Additional Passenger Vehicle Subsidy</v>
      </c>
      <c r="D95" s="45" t="s">
        <v>746</v>
      </c>
      <c r="E95" s="2" t="s">
        <v>759</v>
      </c>
      <c r="F95" s="2" t="s">
        <v>767</v>
      </c>
      <c r="G95" s="2" t="s">
        <v>760</v>
      </c>
      <c r="H95" s="43">
        <v>1676</v>
      </c>
      <c r="I95" s="262" t="s">
        <v>738</v>
      </c>
      <c r="J95" s="227" t="str">
        <f>IF(ISBLANK(INDEX('Policy Characteristics'!D:D,MATCH($C95,'Policy Characteristics'!$C:$C,0))),"",INDEX('Policy Characteristics'!D:D,MATCH($C95,'Policy Characteristics'!$C:$C,0)))</f>
        <v>Vehicle Subsidy</v>
      </c>
      <c r="K95" s="22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-60000000</v>
      </c>
      <c r="M95" s="233">
        <f>IF(ISBLANK(INDEX('Policy Characteristics'!G:G,MATCH($C95,'Policy Characteristics'!$C:$C,0))),"",INDEX('Policy Characteristics'!G:G,MATCH($C95,'Policy Characteristics'!$C:$C,0)))</f>
        <v>60000000</v>
      </c>
      <c r="N95" s="233">
        <f>IF(ISBLANK(INDEX('Policy Characteristics'!H:H,MATCH($C95,'Policy Characteristics'!$C:$C,0))),"",INDEX('Policy Characteristics'!H:H,MATCH($C95,'Policy Characteristics'!$C:$C,0)))</f>
        <v>100000</v>
      </c>
      <c r="O95" s="226" t="str">
        <f>IF(ISBLANK(INDEX('Policy Characteristics'!I:I,MATCH($C95,'Policy Characteristics'!$C:$C,0))),"",INDEX('Policy Characteristics'!I:I,MATCH($C95,'Policy Characteristics'!$C:$C,0)))</f>
        <v>KRW/vehicle</v>
      </c>
      <c r="P95" s="22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5" s="226" t="str">
        <f>IF(ISBLANK(INDEX('Policy Characteristics'!K:K,MATCH($C95,'Policy Characteristics'!$C:$C,0))),"",INDEX('Policy Characteristics'!K:K,MATCH($C95,'Policy Characteristics'!$C:$C,0)))</f>
        <v>transportation-sector-main.html#ev-subsidy</v>
      </c>
      <c r="R95" s="226" t="str">
        <f>IF(ISBLANK(INDEX('Policy Characteristics'!L:L,MATCH($C95,'Policy Characteristics'!$C:$C,0))),"",INDEX('Policy Characteristics'!L:L,MATCH($C95,'Policy Characteristics'!$C:$C,0)))</f>
        <v>ev-subsidy.html</v>
      </c>
    </row>
    <row r="96" spans="1:18">
      <c r="A96" s="22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226" t="str">
        <f t="shared" si="3"/>
        <v>Additional Passenger Vehicle Subsidy</v>
      </c>
      <c r="D96" s="45" t="s">
        <v>746</v>
      </c>
      <c r="E96" s="2" t="s">
        <v>761</v>
      </c>
      <c r="F96" s="2" t="s">
        <v>767</v>
      </c>
      <c r="G96" s="2" t="s">
        <v>761</v>
      </c>
      <c r="H96" s="43">
        <v>1677</v>
      </c>
      <c r="I96" s="262" t="s">
        <v>738</v>
      </c>
      <c r="J96" s="227" t="str">
        <f>IF(ISBLANK(INDEX('Policy Characteristics'!D:D,MATCH($C96,'Policy Characteristics'!$C:$C,0))),"",INDEX('Policy Characteristics'!D:D,MATCH($C96,'Policy Characteristics'!$C:$C,0)))</f>
        <v>Vehicle Subsidy</v>
      </c>
      <c r="K96" s="22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-60000000</v>
      </c>
      <c r="M96" s="233">
        <f>IF(ISBLANK(INDEX('Policy Characteristics'!G:G,MATCH($C96,'Policy Characteristics'!$C:$C,0))),"",INDEX('Policy Characteristics'!G:G,MATCH($C96,'Policy Characteristics'!$C:$C,0)))</f>
        <v>60000000</v>
      </c>
      <c r="N96" s="233">
        <f>IF(ISBLANK(INDEX('Policy Characteristics'!H:H,MATCH($C96,'Policy Characteristics'!$C:$C,0))),"",INDEX('Policy Characteristics'!H:H,MATCH($C96,'Policy Characteristics'!$C:$C,0)))</f>
        <v>100000</v>
      </c>
      <c r="O96" s="226" t="str">
        <f>IF(ISBLANK(INDEX('Policy Characteristics'!I:I,MATCH($C96,'Policy Characteristics'!$C:$C,0))),"",INDEX('Policy Characteristics'!I:I,MATCH($C96,'Policy Characteristics'!$C:$C,0)))</f>
        <v>KRW/vehicle</v>
      </c>
      <c r="P96" s="22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6" s="226" t="str">
        <f>IF(ISBLANK(INDEX('Policy Characteristics'!K:K,MATCH($C96,'Policy Characteristics'!$C:$C,0))),"",INDEX('Policy Characteristics'!K:K,MATCH($C96,'Policy Characteristics'!$C:$C,0)))</f>
        <v>transportation-sector-main.html#ev-subsidy</v>
      </c>
      <c r="R96" s="226" t="str">
        <f>IF(ISBLANK(INDEX('Policy Characteristics'!L:L,MATCH($C96,'Policy Characteristics'!$C:$C,0))),"",INDEX('Policy Characteristics'!L:L,MATCH($C96,'Policy Characteristics'!$C:$C,0)))</f>
        <v>ev-subsidy.html</v>
      </c>
    </row>
    <row r="97" spans="1:18">
      <c r="A97" s="22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226" t="str">
        <f t="shared" si="3"/>
        <v>Additional Passenger Vehicle Subsidy</v>
      </c>
      <c r="D97" s="45" t="s">
        <v>746</v>
      </c>
      <c r="E97" s="2" t="s">
        <v>762</v>
      </c>
      <c r="F97" s="2" t="s">
        <v>767</v>
      </c>
      <c r="G97" s="2" t="s">
        <v>763</v>
      </c>
      <c r="H97" s="43">
        <v>1678</v>
      </c>
      <c r="I97" s="262" t="s">
        <v>738</v>
      </c>
      <c r="J97" s="227" t="str">
        <f>IF(ISBLANK(INDEX('Policy Characteristics'!D:D,MATCH($C97,'Policy Characteristics'!$C:$C,0))),"",INDEX('Policy Characteristics'!D:D,MATCH($C97,'Policy Characteristics'!$C:$C,0)))</f>
        <v>Vehicle Subsidy</v>
      </c>
      <c r="K97" s="22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-60000000</v>
      </c>
      <c r="M97" s="233">
        <f>IF(ISBLANK(INDEX('Policy Characteristics'!G:G,MATCH($C97,'Policy Characteristics'!$C:$C,0))),"",INDEX('Policy Characteristics'!G:G,MATCH($C97,'Policy Characteristics'!$C:$C,0)))</f>
        <v>60000000</v>
      </c>
      <c r="N97" s="233">
        <f>IF(ISBLANK(INDEX('Policy Characteristics'!H:H,MATCH($C97,'Policy Characteristics'!$C:$C,0))),"",INDEX('Policy Characteristics'!H:H,MATCH($C97,'Policy Characteristics'!$C:$C,0)))</f>
        <v>100000</v>
      </c>
      <c r="O97" s="226" t="str">
        <f>IF(ISBLANK(INDEX('Policy Characteristics'!I:I,MATCH($C97,'Policy Characteristics'!$C:$C,0))),"",INDEX('Policy Characteristics'!I:I,MATCH($C97,'Policy Characteristics'!$C:$C,0)))</f>
        <v>KRW/vehicle</v>
      </c>
      <c r="P97" s="22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7" s="226" t="str">
        <f>IF(ISBLANK(INDEX('Policy Characteristics'!K:K,MATCH($C97,'Policy Characteristics'!$C:$C,0))),"",INDEX('Policy Characteristics'!K:K,MATCH($C97,'Policy Characteristics'!$C:$C,0)))</f>
        <v>transportation-sector-main.html#ev-subsidy</v>
      </c>
      <c r="R97" s="226" t="str">
        <f>IF(ISBLANK(INDEX('Policy Characteristics'!L:L,MATCH($C97,'Policy Characteristics'!$C:$C,0))),"",INDEX('Policy Characteristics'!L:L,MATCH($C97,'Policy Characteristics'!$C:$C,0)))</f>
        <v>ev-subsidy.html</v>
      </c>
    </row>
    <row r="98" spans="1:18">
      <c r="A98" s="22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226" t="str">
        <f t="shared" si="3"/>
        <v>Additional Passenger Vehicle Subsidy</v>
      </c>
      <c r="D98" s="45" t="s">
        <v>748</v>
      </c>
      <c r="E98" s="45" t="s">
        <v>750</v>
      </c>
      <c r="F98" s="2" t="s">
        <v>768</v>
      </c>
      <c r="G98" s="45" t="s">
        <v>752</v>
      </c>
      <c r="H98" s="43">
        <v>1679</v>
      </c>
      <c r="I98" s="261" t="s">
        <v>728</v>
      </c>
      <c r="J98" s="227" t="str">
        <f>IF(ISBLANK(INDEX('Policy Characteristics'!D:D,MATCH($C98,'Policy Characteristics'!$C:$C,0))),"",INDEX('Policy Characteristics'!D:D,MATCH($C98,'Policy Characteristics'!$C:$C,0)))</f>
        <v>Vehicle Subsidy</v>
      </c>
      <c r="K98" s="22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-60000000</v>
      </c>
      <c r="M98" s="233">
        <f>IF(ISBLANK(INDEX('Policy Characteristics'!G:G,MATCH($C98,'Policy Characteristics'!$C:$C,0))),"",INDEX('Policy Characteristics'!G:G,MATCH($C98,'Policy Characteristics'!$C:$C,0)))</f>
        <v>60000000</v>
      </c>
      <c r="N98" s="233">
        <f>IF(ISBLANK(INDEX('Policy Characteristics'!H:H,MATCH($C98,'Policy Characteristics'!$C:$C,0))),"",INDEX('Policy Characteristics'!H:H,MATCH($C98,'Policy Characteristics'!$C:$C,0)))</f>
        <v>100000</v>
      </c>
      <c r="O98" s="226" t="str">
        <f>IF(ISBLANK(INDEX('Policy Characteristics'!I:I,MATCH($C98,'Policy Characteristics'!$C:$C,0))),"",INDEX('Policy Characteristics'!I:I,MATCH($C98,'Policy Characteristics'!$C:$C,0)))</f>
        <v>KRW/vehicle</v>
      </c>
      <c r="P98" s="22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8" s="226" t="str">
        <f>IF(ISBLANK(INDEX('Policy Characteristics'!K:K,MATCH($C98,'Policy Characteristics'!$C:$C,0))),"",INDEX('Policy Characteristics'!K:K,MATCH($C98,'Policy Characteristics'!$C:$C,0)))</f>
        <v>transportation-sector-main.html#ev-subsidy</v>
      </c>
      <c r="R98" s="226" t="str">
        <f>IF(ISBLANK(INDEX('Policy Characteristics'!L:L,MATCH($C98,'Policy Characteristics'!$C:$C,0))),"",INDEX('Policy Characteristics'!L:L,MATCH($C98,'Policy Characteristics'!$C:$C,0)))</f>
        <v>ev-subsidy.html</v>
      </c>
    </row>
    <row r="99" spans="1:18">
      <c r="A99" s="22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226" t="str">
        <f t="shared" si="3"/>
        <v>Additional Passenger Vehicle Subsidy</v>
      </c>
      <c r="D99" s="45" t="s">
        <v>748</v>
      </c>
      <c r="E99" s="2" t="s">
        <v>753</v>
      </c>
      <c r="F99" s="2" t="s">
        <v>768</v>
      </c>
      <c r="G99" s="2" t="s">
        <v>754</v>
      </c>
      <c r="H99" s="43">
        <v>1680</v>
      </c>
      <c r="I99" s="262" t="s">
        <v>738</v>
      </c>
      <c r="J99" s="227" t="str">
        <f>IF(ISBLANK(INDEX('Policy Characteristics'!D:D,MATCH($C99,'Policy Characteristics'!$C:$C,0))),"",INDEX('Policy Characteristics'!D:D,MATCH($C99,'Policy Characteristics'!$C:$C,0)))</f>
        <v>Vehicle Subsidy</v>
      </c>
      <c r="K99" s="22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-60000000</v>
      </c>
      <c r="M99" s="233">
        <f>IF(ISBLANK(INDEX('Policy Characteristics'!G:G,MATCH($C99,'Policy Characteristics'!$C:$C,0))),"",INDEX('Policy Characteristics'!G:G,MATCH($C99,'Policy Characteristics'!$C:$C,0)))</f>
        <v>60000000</v>
      </c>
      <c r="N99" s="233">
        <f>IF(ISBLANK(INDEX('Policy Characteristics'!H:H,MATCH($C99,'Policy Characteristics'!$C:$C,0))),"",INDEX('Policy Characteristics'!H:H,MATCH($C99,'Policy Characteristics'!$C:$C,0)))</f>
        <v>100000</v>
      </c>
      <c r="O99" s="226" t="str">
        <f>IF(ISBLANK(INDEX('Policy Characteristics'!I:I,MATCH($C99,'Policy Characteristics'!$C:$C,0))),"",INDEX('Policy Characteristics'!I:I,MATCH($C99,'Policy Characteristics'!$C:$C,0)))</f>
        <v>KRW/vehicle</v>
      </c>
      <c r="P99" s="22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9" s="226" t="str">
        <f>IF(ISBLANK(INDEX('Policy Characteristics'!K:K,MATCH($C99,'Policy Characteristics'!$C:$C,0))),"",INDEX('Policy Characteristics'!K:K,MATCH($C99,'Policy Characteristics'!$C:$C,0)))</f>
        <v>transportation-sector-main.html#ev-subsidy</v>
      </c>
      <c r="R99" s="226" t="str">
        <f>IF(ISBLANK(INDEX('Policy Characteristics'!L:L,MATCH($C99,'Policy Characteristics'!$C:$C,0))),"",INDEX('Policy Characteristics'!L:L,MATCH($C99,'Policy Characteristics'!$C:$C,0)))</f>
        <v>ev-subsidy.html</v>
      </c>
    </row>
    <row r="100" spans="1:18">
      <c r="A100" s="22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226" t="str">
        <f t="shared" si="3"/>
        <v>Additional Passenger Vehicle Subsidy</v>
      </c>
      <c r="D100" s="45" t="s">
        <v>748</v>
      </c>
      <c r="E100" s="2" t="s">
        <v>755</v>
      </c>
      <c r="F100" s="2" t="s">
        <v>768</v>
      </c>
      <c r="G100" s="2" t="s">
        <v>756</v>
      </c>
      <c r="H100" s="43">
        <v>1681</v>
      </c>
      <c r="I100" s="262" t="s">
        <v>738</v>
      </c>
      <c r="J100" s="227" t="str">
        <f>IF(ISBLANK(INDEX('Policy Characteristics'!D:D,MATCH($C100,'Policy Characteristics'!$C:$C,0))),"",INDEX('Policy Characteristics'!D:D,MATCH($C100,'Policy Characteristics'!$C:$C,0)))</f>
        <v>Vehicle Subsidy</v>
      </c>
      <c r="K100" s="22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-60000000</v>
      </c>
      <c r="M100" s="233">
        <f>IF(ISBLANK(INDEX('Policy Characteristics'!G:G,MATCH($C100,'Policy Characteristics'!$C:$C,0))),"",INDEX('Policy Characteristics'!G:G,MATCH($C100,'Policy Characteristics'!$C:$C,0)))</f>
        <v>60000000</v>
      </c>
      <c r="N100" s="233">
        <f>IF(ISBLANK(INDEX('Policy Characteristics'!H:H,MATCH($C100,'Policy Characteristics'!$C:$C,0))),"",INDEX('Policy Characteristics'!H:H,MATCH($C100,'Policy Characteristics'!$C:$C,0)))</f>
        <v>100000</v>
      </c>
      <c r="O100" s="226" t="str">
        <f>IF(ISBLANK(INDEX('Policy Characteristics'!I:I,MATCH($C100,'Policy Characteristics'!$C:$C,0))),"",INDEX('Policy Characteristics'!I:I,MATCH($C100,'Policy Characteristics'!$C:$C,0)))</f>
        <v>KRW/vehicle</v>
      </c>
      <c r="P100" s="22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0" s="226" t="str">
        <f>IF(ISBLANK(INDEX('Policy Characteristics'!K:K,MATCH($C100,'Policy Characteristics'!$C:$C,0))),"",INDEX('Policy Characteristics'!K:K,MATCH($C100,'Policy Characteristics'!$C:$C,0)))</f>
        <v>transportation-sector-main.html#ev-subsidy</v>
      </c>
      <c r="R100" s="226" t="str">
        <f>IF(ISBLANK(INDEX('Policy Characteristics'!L:L,MATCH($C100,'Policy Characteristics'!$C:$C,0))),"",INDEX('Policy Characteristics'!L:L,MATCH($C100,'Policy Characteristics'!$C:$C,0)))</f>
        <v>ev-subsidy.html</v>
      </c>
    </row>
    <row r="101" spans="1:18">
      <c r="A101" s="22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226" t="str">
        <f t="shared" si="3"/>
        <v>Additional Passenger Vehicle Subsidy</v>
      </c>
      <c r="D101" s="45" t="s">
        <v>748</v>
      </c>
      <c r="E101" s="2" t="s">
        <v>757</v>
      </c>
      <c r="F101" s="2" t="s">
        <v>768</v>
      </c>
      <c r="G101" s="2" t="s">
        <v>758</v>
      </c>
      <c r="H101" s="43">
        <v>1682</v>
      </c>
      <c r="I101" s="262" t="s">
        <v>738</v>
      </c>
      <c r="J101" s="227" t="str">
        <f>IF(ISBLANK(INDEX('Policy Characteristics'!D:D,MATCH($C101,'Policy Characteristics'!$C:$C,0))),"",INDEX('Policy Characteristics'!D:D,MATCH($C101,'Policy Characteristics'!$C:$C,0)))</f>
        <v>Vehicle Subsidy</v>
      </c>
      <c r="K101" s="22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-60000000</v>
      </c>
      <c r="M101" s="233">
        <f>IF(ISBLANK(INDEX('Policy Characteristics'!G:G,MATCH($C101,'Policy Characteristics'!$C:$C,0))),"",INDEX('Policy Characteristics'!G:G,MATCH($C101,'Policy Characteristics'!$C:$C,0)))</f>
        <v>60000000</v>
      </c>
      <c r="N101" s="233">
        <f>IF(ISBLANK(INDEX('Policy Characteristics'!H:H,MATCH($C101,'Policy Characteristics'!$C:$C,0))),"",INDEX('Policy Characteristics'!H:H,MATCH($C101,'Policy Characteristics'!$C:$C,0)))</f>
        <v>100000</v>
      </c>
      <c r="O101" s="226" t="str">
        <f>IF(ISBLANK(INDEX('Policy Characteristics'!I:I,MATCH($C101,'Policy Characteristics'!$C:$C,0))),"",INDEX('Policy Characteristics'!I:I,MATCH($C101,'Policy Characteristics'!$C:$C,0)))</f>
        <v>KRW/vehicle</v>
      </c>
      <c r="P101" s="22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1" s="226" t="str">
        <f>IF(ISBLANK(INDEX('Policy Characteristics'!K:K,MATCH($C101,'Policy Characteristics'!$C:$C,0))),"",INDEX('Policy Characteristics'!K:K,MATCH($C101,'Policy Characteristics'!$C:$C,0)))</f>
        <v>transportation-sector-main.html#ev-subsidy</v>
      </c>
      <c r="R101" s="226" t="str">
        <f>IF(ISBLANK(INDEX('Policy Characteristics'!L:L,MATCH($C101,'Policy Characteristics'!$C:$C,0))),"",INDEX('Policy Characteristics'!L:L,MATCH($C101,'Policy Characteristics'!$C:$C,0)))</f>
        <v>ev-subsidy.html</v>
      </c>
    </row>
    <row r="102" spans="1:18">
      <c r="A102" s="22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226" t="str">
        <f t="shared" si="3"/>
        <v>Additional Passenger Vehicle Subsidy</v>
      </c>
      <c r="D102" s="45" t="s">
        <v>748</v>
      </c>
      <c r="E102" s="2" t="s">
        <v>759</v>
      </c>
      <c r="F102" s="2" t="s">
        <v>768</v>
      </c>
      <c r="G102" s="2" t="s">
        <v>760</v>
      </c>
      <c r="H102" s="43">
        <v>1683</v>
      </c>
      <c r="I102" s="261" t="s">
        <v>728</v>
      </c>
      <c r="J102" s="227" t="str">
        <f>IF(ISBLANK(INDEX('Policy Characteristics'!D:D,MATCH($C102,'Policy Characteristics'!$C:$C,0))),"",INDEX('Policy Characteristics'!D:D,MATCH($C102,'Policy Characteristics'!$C:$C,0)))</f>
        <v>Vehicle Subsidy</v>
      </c>
      <c r="K102" s="22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-60000000</v>
      </c>
      <c r="M102" s="233">
        <f>IF(ISBLANK(INDEX('Policy Characteristics'!G:G,MATCH($C102,'Policy Characteristics'!$C:$C,0))),"",INDEX('Policy Characteristics'!G:G,MATCH($C102,'Policy Characteristics'!$C:$C,0)))</f>
        <v>60000000</v>
      </c>
      <c r="N102" s="233">
        <f>IF(ISBLANK(INDEX('Policy Characteristics'!H:H,MATCH($C102,'Policy Characteristics'!$C:$C,0))),"",INDEX('Policy Characteristics'!H:H,MATCH($C102,'Policy Characteristics'!$C:$C,0)))</f>
        <v>100000</v>
      </c>
      <c r="O102" s="226" t="str">
        <f>IF(ISBLANK(INDEX('Policy Characteristics'!I:I,MATCH($C102,'Policy Characteristics'!$C:$C,0))),"",INDEX('Policy Characteristics'!I:I,MATCH($C102,'Policy Characteristics'!$C:$C,0)))</f>
        <v>KRW/vehicle</v>
      </c>
      <c r="P102" s="22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2" s="226" t="str">
        <f>IF(ISBLANK(INDEX('Policy Characteristics'!K:K,MATCH($C102,'Policy Characteristics'!$C:$C,0))),"",INDEX('Policy Characteristics'!K:K,MATCH($C102,'Policy Characteristics'!$C:$C,0)))</f>
        <v>transportation-sector-main.html#ev-subsidy</v>
      </c>
      <c r="R102" s="226" t="str">
        <f>IF(ISBLANK(INDEX('Policy Characteristics'!L:L,MATCH($C102,'Policy Characteristics'!$C:$C,0))),"",INDEX('Policy Characteristics'!L:L,MATCH($C102,'Policy Characteristics'!$C:$C,0)))</f>
        <v>ev-subsidy.html</v>
      </c>
    </row>
    <row r="103" spans="1:18">
      <c r="A103" s="22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226" t="str">
        <f t="shared" si="3"/>
        <v>Additional Passenger Vehicle Subsidy</v>
      </c>
      <c r="D103" s="45" t="s">
        <v>748</v>
      </c>
      <c r="E103" s="2" t="s">
        <v>761</v>
      </c>
      <c r="F103" s="2" t="s">
        <v>768</v>
      </c>
      <c r="G103" s="2" t="s">
        <v>761</v>
      </c>
      <c r="H103" s="43">
        <v>1684</v>
      </c>
      <c r="I103" s="262" t="s">
        <v>738</v>
      </c>
      <c r="J103" s="227" t="str">
        <f>IF(ISBLANK(INDEX('Policy Characteristics'!D:D,MATCH($C103,'Policy Characteristics'!$C:$C,0))),"",INDEX('Policy Characteristics'!D:D,MATCH($C103,'Policy Characteristics'!$C:$C,0)))</f>
        <v>Vehicle Subsidy</v>
      </c>
      <c r="K103" s="22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-60000000</v>
      </c>
      <c r="M103" s="233">
        <f>IF(ISBLANK(INDEX('Policy Characteristics'!G:G,MATCH($C103,'Policy Characteristics'!$C:$C,0))),"",INDEX('Policy Characteristics'!G:G,MATCH($C103,'Policy Characteristics'!$C:$C,0)))</f>
        <v>60000000</v>
      </c>
      <c r="N103" s="233">
        <f>IF(ISBLANK(INDEX('Policy Characteristics'!H:H,MATCH($C103,'Policy Characteristics'!$C:$C,0))),"",INDEX('Policy Characteristics'!H:H,MATCH($C103,'Policy Characteristics'!$C:$C,0)))</f>
        <v>100000</v>
      </c>
      <c r="O103" s="226" t="str">
        <f>IF(ISBLANK(INDEX('Policy Characteristics'!I:I,MATCH($C103,'Policy Characteristics'!$C:$C,0))),"",INDEX('Policy Characteristics'!I:I,MATCH($C103,'Policy Characteristics'!$C:$C,0)))</f>
        <v>KRW/vehicle</v>
      </c>
      <c r="P103" s="22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3" s="226" t="str">
        <f>IF(ISBLANK(INDEX('Policy Characteristics'!K:K,MATCH($C103,'Policy Characteristics'!$C:$C,0))),"",INDEX('Policy Characteristics'!K:K,MATCH($C103,'Policy Characteristics'!$C:$C,0)))</f>
        <v>transportation-sector-main.html#ev-subsidy</v>
      </c>
      <c r="R103" s="226" t="str">
        <f>IF(ISBLANK(INDEX('Policy Characteristics'!L:L,MATCH($C103,'Policy Characteristics'!$C:$C,0))),"",INDEX('Policy Characteristics'!L:L,MATCH($C103,'Policy Characteristics'!$C:$C,0)))</f>
        <v>ev-subsidy.html</v>
      </c>
    </row>
    <row r="104" spans="1:18">
      <c r="A104" s="22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226" t="str">
        <f t="shared" si="3"/>
        <v>Additional Passenger Vehicle Subsidy</v>
      </c>
      <c r="D104" s="45" t="s">
        <v>748</v>
      </c>
      <c r="E104" s="2" t="s">
        <v>762</v>
      </c>
      <c r="F104" s="2" t="s">
        <v>768</v>
      </c>
      <c r="G104" s="2" t="s">
        <v>763</v>
      </c>
      <c r="H104" s="43">
        <v>1685</v>
      </c>
      <c r="I104" s="261" t="s">
        <v>728</v>
      </c>
      <c r="J104" s="227" t="str">
        <f>IF(ISBLANK(INDEX('Policy Characteristics'!D:D,MATCH($C104,'Policy Characteristics'!$C:$C,0))),"",INDEX('Policy Characteristics'!D:D,MATCH($C104,'Policy Characteristics'!$C:$C,0)))</f>
        <v>Vehicle Subsidy</v>
      </c>
      <c r="K104" s="22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-60000000</v>
      </c>
      <c r="M104" s="233">
        <f>IF(ISBLANK(INDEX('Policy Characteristics'!G:G,MATCH($C104,'Policy Characteristics'!$C:$C,0))),"",INDEX('Policy Characteristics'!G:G,MATCH($C104,'Policy Characteristics'!$C:$C,0)))</f>
        <v>60000000</v>
      </c>
      <c r="N104" s="233">
        <f>IF(ISBLANK(INDEX('Policy Characteristics'!H:H,MATCH($C104,'Policy Characteristics'!$C:$C,0))),"",INDEX('Policy Characteristics'!H:H,MATCH($C104,'Policy Characteristics'!$C:$C,0)))</f>
        <v>100000</v>
      </c>
      <c r="O104" s="226" t="str">
        <f>IF(ISBLANK(INDEX('Policy Characteristics'!I:I,MATCH($C104,'Policy Characteristics'!$C:$C,0))),"",INDEX('Policy Characteristics'!I:I,MATCH($C104,'Policy Characteristics'!$C:$C,0)))</f>
        <v>KRW/vehicle</v>
      </c>
      <c r="P104" s="22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4" s="226" t="str">
        <f>IF(ISBLANK(INDEX('Policy Characteristics'!K:K,MATCH($C104,'Policy Characteristics'!$C:$C,0))),"",INDEX('Policy Characteristics'!K:K,MATCH($C104,'Policy Characteristics'!$C:$C,0)))</f>
        <v>transportation-sector-main.html#ev-subsidy</v>
      </c>
      <c r="R104" s="226" t="str">
        <f>IF(ISBLANK(INDEX('Policy Characteristics'!L:L,MATCH($C104,'Policy Characteristics'!$C:$C,0))),"",INDEX('Policy Characteristics'!L:L,MATCH($C104,'Policy Characteristics'!$C:$C,0)))</f>
        <v>ev-subsidy.html</v>
      </c>
    </row>
    <row r="105" spans="1:18" s="2" customFormat="1">
      <c r="A105" s="22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s="1" t="s">
        <v>92</v>
      </c>
      <c r="D105" s="45" t="s">
        <v>724</v>
      </c>
      <c r="E105" s="45" t="s">
        <v>750</v>
      </c>
      <c r="F105" s="2" t="s">
        <v>769</v>
      </c>
      <c r="G105" s="45" t="s">
        <v>752</v>
      </c>
      <c r="H105" s="43">
        <v>1686</v>
      </c>
      <c r="I105" s="261" t="s">
        <v>728</v>
      </c>
      <c r="J105" s="227" t="str">
        <f>IF(ISBLANK(INDEX('Policy Characteristics'!D:D,MATCH($C105,'Policy Characteristics'!$C:$C,0))),"",INDEX('Policy Characteristics'!D:D,MATCH($C105,'Policy Characteristics'!$C:$C,0)))</f>
        <v>Vehicle Subsidy</v>
      </c>
      <c r="K105" s="22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-60000000</v>
      </c>
      <c r="M105" s="233">
        <f>IF(ISBLANK(INDEX('Policy Characteristics'!G:G,MATCH($C105,'Policy Characteristics'!$C:$C,0))),"",INDEX('Policy Characteristics'!G:G,MATCH($C105,'Policy Characteristics'!$C:$C,0)))</f>
        <v>60000000</v>
      </c>
      <c r="N105" s="233">
        <f>IF(ISBLANK(INDEX('Policy Characteristics'!H:H,MATCH($C105,'Policy Characteristics'!$C:$C,0))),"",INDEX('Policy Characteristics'!H:H,MATCH($C105,'Policy Characteristics'!$C:$C,0)))</f>
        <v>100000</v>
      </c>
      <c r="O105" s="226" t="str">
        <f>IF(ISBLANK(INDEX('Policy Characteristics'!I:I,MATCH($C105,'Policy Characteristics'!$C:$C,0))),"",INDEX('Policy Characteristics'!I:I,MATCH($C105,'Policy Characteristics'!$C:$C,0)))</f>
        <v>KRW/vehicle</v>
      </c>
      <c r="P105" s="22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226" t="str">
        <f>IF(ISBLANK(INDEX('Policy Characteristics'!K:K,MATCH($C105,'Policy Characteristics'!$C:$C,0))),"",INDEX('Policy Characteristics'!K:K,MATCH($C105,'Policy Characteristics'!$C:$C,0)))</f>
        <v>transportation-sector-main.html#ev-subsidy</v>
      </c>
      <c r="R105" s="226" t="str">
        <f>IF(ISBLANK(INDEX('Policy Characteristics'!L:L,MATCH($C105,'Policy Characteristics'!$C:$C,0))),"",INDEX('Policy Characteristics'!L:L,MATCH($C105,'Policy Characteristics'!$C:$C,0)))</f>
        <v>ev-subsidy.html</v>
      </c>
    </row>
    <row r="106" spans="1:18" ht="14.4" customHeight="1">
      <c r="A106" s="22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226" t="str">
        <f>C$105</f>
        <v>Additional Freight Vehicle Subsidy</v>
      </c>
      <c r="D106" s="45" t="s">
        <v>724</v>
      </c>
      <c r="E106" s="2" t="s">
        <v>753</v>
      </c>
      <c r="F106" s="2" t="s">
        <v>769</v>
      </c>
      <c r="G106" s="2" t="s">
        <v>754</v>
      </c>
      <c r="H106" s="43">
        <v>1687</v>
      </c>
      <c r="I106" s="261" t="s">
        <v>728</v>
      </c>
      <c r="J106" s="227" t="str">
        <f>IF(ISBLANK(INDEX('Policy Characteristics'!D:D,MATCH($C106,'Policy Characteristics'!$C:$C,0))),"",INDEX('Policy Characteristics'!D:D,MATCH($C106,'Policy Characteristics'!$C:$C,0)))</f>
        <v>Vehicle Subsidy</v>
      </c>
      <c r="K106" s="22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-60000000</v>
      </c>
      <c r="M106" s="233">
        <f>IF(ISBLANK(INDEX('Policy Characteristics'!G:G,MATCH($C106,'Policy Characteristics'!$C:$C,0))),"",INDEX('Policy Characteristics'!G:G,MATCH($C106,'Policy Characteristics'!$C:$C,0)))</f>
        <v>60000000</v>
      </c>
      <c r="N106" s="233">
        <f>IF(ISBLANK(INDEX('Policy Characteristics'!H:H,MATCH($C106,'Policy Characteristics'!$C:$C,0))),"",INDEX('Policy Characteristics'!H:H,MATCH($C106,'Policy Characteristics'!$C:$C,0)))</f>
        <v>100000</v>
      </c>
      <c r="O106" s="226" t="str">
        <f>IF(ISBLANK(INDEX('Policy Characteristics'!I:I,MATCH($C106,'Policy Characteristics'!$C:$C,0))),"",INDEX('Policy Characteristics'!I:I,MATCH($C106,'Policy Characteristics'!$C:$C,0)))</f>
        <v>KRW/vehicle</v>
      </c>
      <c r="P106" s="22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226" t="str">
        <f>IF(ISBLANK(INDEX('Policy Characteristics'!K:K,MATCH($C106,'Policy Characteristics'!$C:$C,0))),"",INDEX('Policy Characteristics'!K:K,MATCH($C106,'Policy Characteristics'!$C:$C,0)))</f>
        <v>transportation-sector-main.html#ev-subsidy</v>
      </c>
      <c r="R106" s="226" t="str">
        <f>IF(ISBLANK(INDEX('Policy Characteristics'!L:L,MATCH($C106,'Policy Characteristics'!$C:$C,0))),"",INDEX('Policy Characteristics'!L:L,MATCH($C106,'Policy Characteristics'!$C:$C,0)))</f>
        <v>ev-subsidy.html</v>
      </c>
    </row>
    <row r="107" spans="1:18">
      <c r="A107" s="22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226" t="str">
        <f t="shared" ref="C107:C146" si="4">C$105</f>
        <v>Additional Freight Vehicle Subsidy</v>
      </c>
      <c r="D107" s="45" t="s">
        <v>724</v>
      </c>
      <c r="E107" s="2" t="s">
        <v>755</v>
      </c>
      <c r="F107" s="2" t="s">
        <v>769</v>
      </c>
      <c r="G107" s="2" t="s">
        <v>756</v>
      </c>
      <c r="H107" s="43">
        <v>1688</v>
      </c>
      <c r="I107" s="262" t="s">
        <v>738</v>
      </c>
      <c r="J107" s="227" t="str">
        <f>IF(ISBLANK(INDEX('Policy Characteristics'!D:D,MATCH($C107,'Policy Characteristics'!$C:$C,0))),"",INDEX('Policy Characteristics'!D:D,MATCH($C107,'Policy Characteristics'!$C:$C,0)))</f>
        <v>Vehicle Subsidy</v>
      </c>
      <c r="K107" s="22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-60000000</v>
      </c>
      <c r="M107" s="233">
        <f>IF(ISBLANK(INDEX('Policy Characteristics'!G:G,MATCH($C107,'Policy Characteristics'!$C:$C,0))),"",INDEX('Policy Characteristics'!G:G,MATCH($C107,'Policy Characteristics'!$C:$C,0)))</f>
        <v>60000000</v>
      </c>
      <c r="N107" s="233">
        <f>IF(ISBLANK(INDEX('Policy Characteristics'!H:H,MATCH($C107,'Policy Characteristics'!$C:$C,0))),"",INDEX('Policy Characteristics'!H:H,MATCH($C107,'Policy Characteristics'!$C:$C,0)))</f>
        <v>100000</v>
      </c>
      <c r="O107" s="226" t="str">
        <f>IF(ISBLANK(INDEX('Policy Characteristics'!I:I,MATCH($C107,'Policy Characteristics'!$C:$C,0))),"",INDEX('Policy Characteristics'!I:I,MATCH($C107,'Policy Characteristics'!$C:$C,0)))</f>
        <v>KRW/vehicle</v>
      </c>
      <c r="P107" s="22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226" t="str">
        <f>IF(ISBLANK(INDEX('Policy Characteristics'!K:K,MATCH($C107,'Policy Characteristics'!$C:$C,0))),"",INDEX('Policy Characteristics'!K:K,MATCH($C107,'Policy Characteristics'!$C:$C,0)))</f>
        <v>transportation-sector-main.html#ev-subsidy</v>
      </c>
      <c r="R107" s="226" t="str">
        <f>IF(ISBLANK(INDEX('Policy Characteristics'!L:L,MATCH($C107,'Policy Characteristics'!$C:$C,0))),"",INDEX('Policy Characteristics'!L:L,MATCH($C107,'Policy Characteristics'!$C:$C,0)))</f>
        <v>ev-subsidy.html</v>
      </c>
    </row>
    <row r="108" spans="1:18">
      <c r="A108" s="22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226" t="str">
        <f t="shared" si="4"/>
        <v>Additional Freight Vehicle Subsidy</v>
      </c>
      <c r="D108" s="45" t="s">
        <v>724</v>
      </c>
      <c r="E108" s="2" t="s">
        <v>757</v>
      </c>
      <c r="F108" s="2" t="s">
        <v>769</v>
      </c>
      <c r="G108" s="2" t="s">
        <v>758</v>
      </c>
      <c r="H108" s="43">
        <v>1689</v>
      </c>
      <c r="I108" s="262" t="s">
        <v>738</v>
      </c>
      <c r="J108" s="227" t="str">
        <f>IF(ISBLANK(INDEX('Policy Characteristics'!D:D,MATCH($C108,'Policy Characteristics'!$C:$C,0))),"",INDEX('Policy Characteristics'!D:D,MATCH($C108,'Policy Characteristics'!$C:$C,0)))</f>
        <v>Vehicle Subsidy</v>
      </c>
      <c r="K108" s="22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-60000000</v>
      </c>
      <c r="M108" s="233">
        <f>IF(ISBLANK(INDEX('Policy Characteristics'!G:G,MATCH($C108,'Policy Characteristics'!$C:$C,0))),"",INDEX('Policy Characteristics'!G:G,MATCH($C108,'Policy Characteristics'!$C:$C,0)))</f>
        <v>60000000</v>
      </c>
      <c r="N108" s="233">
        <f>IF(ISBLANK(INDEX('Policy Characteristics'!H:H,MATCH($C108,'Policy Characteristics'!$C:$C,0))),"",INDEX('Policy Characteristics'!H:H,MATCH($C108,'Policy Characteristics'!$C:$C,0)))</f>
        <v>100000</v>
      </c>
      <c r="O108" s="226" t="str">
        <f>IF(ISBLANK(INDEX('Policy Characteristics'!I:I,MATCH($C108,'Policy Characteristics'!$C:$C,0))),"",INDEX('Policy Characteristics'!I:I,MATCH($C108,'Policy Characteristics'!$C:$C,0)))</f>
        <v>KRW/vehicle</v>
      </c>
      <c r="P108" s="22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226" t="str">
        <f>IF(ISBLANK(INDEX('Policy Characteristics'!K:K,MATCH($C108,'Policy Characteristics'!$C:$C,0))),"",INDEX('Policy Characteristics'!K:K,MATCH($C108,'Policy Characteristics'!$C:$C,0)))</f>
        <v>transportation-sector-main.html#ev-subsidy</v>
      </c>
      <c r="R108" s="226" t="str">
        <f>IF(ISBLANK(INDEX('Policy Characteristics'!L:L,MATCH($C108,'Policy Characteristics'!$C:$C,0))),"",INDEX('Policy Characteristics'!L:L,MATCH($C108,'Policy Characteristics'!$C:$C,0)))</f>
        <v>ev-subsidy.html</v>
      </c>
    </row>
    <row r="109" spans="1:18">
      <c r="A109" s="22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226" t="str">
        <f t="shared" si="4"/>
        <v>Additional Freight Vehicle Subsidy</v>
      </c>
      <c r="D109" s="45" t="s">
        <v>724</v>
      </c>
      <c r="E109" s="2" t="s">
        <v>759</v>
      </c>
      <c r="F109" s="2" t="s">
        <v>769</v>
      </c>
      <c r="G109" s="2" t="s">
        <v>760</v>
      </c>
      <c r="H109" s="43">
        <v>1690</v>
      </c>
      <c r="I109" s="262" t="s">
        <v>728</v>
      </c>
      <c r="J109" s="227" t="str">
        <f>IF(ISBLANK(INDEX('Policy Characteristics'!D:D,MATCH($C109,'Policy Characteristics'!$C:$C,0))),"",INDEX('Policy Characteristics'!D:D,MATCH($C109,'Policy Characteristics'!$C:$C,0)))</f>
        <v>Vehicle Subsidy</v>
      </c>
      <c r="K109" s="22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-60000000</v>
      </c>
      <c r="M109" s="233">
        <f>IF(ISBLANK(INDEX('Policy Characteristics'!G:G,MATCH($C109,'Policy Characteristics'!$C:$C,0))),"",INDEX('Policy Characteristics'!G:G,MATCH($C109,'Policy Characteristics'!$C:$C,0)))</f>
        <v>60000000</v>
      </c>
      <c r="N109" s="233">
        <f>IF(ISBLANK(INDEX('Policy Characteristics'!H:H,MATCH($C109,'Policy Characteristics'!$C:$C,0))),"",INDEX('Policy Characteristics'!H:H,MATCH($C109,'Policy Characteristics'!$C:$C,0)))</f>
        <v>100000</v>
      </c>
      <c r="O109" s="226" t="str">
        <f>IF(ISBLANK(INDEX('Policy Characteristics'!I:I,MATCH($C109,'Policy Characteristics'!$C:$C,0))),"",INDEX('Policy Characteristics'!I:I,MATCH($C109,'Policy Characteristics'!$C:$C,0)))</f>
        <v>KRW/vehicle</v>
      </c>
      <c r="P109" s="22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226" t="str">
        <f>IF(ISBLANK(INDEX('Policy Characteristics'!K:K,MATCH($C109,'Policy Characteristics'!$C:$C,0))),"",INDEX('Policy Characteristics'!K:K,MATCH($C109,'Policy Characteristics'!$C:$C,0)))</f>
        <v>transportation-sector-main.html#ev-subsidy</v>
      </c>
      <c r="R109" s="226" t="str">
        <f>IF(ISBLANK(INDEX('Policy Characteristics'!L:L,MATCH($C109,'Policy Characteristics'!$C:$C,0))),"",INDEX('Policy Characteristics'!L:L,MATCH($C109,'Policy Characteristics'!$C:$C,0)))</f>
        <v>ev-subsidy.html</v>
      </c>
    </row>
    <row r="110" spans="1:18">
      <c r="A110" s="22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226" t="str">
        <f t="shared" si="4"/>
        <v>Additional Freight Vehicle Subsidy</v>
      </c>
      <c r="D110" s="45" t="s">
        <v>724</v>
      </c>
      <c r="E110" s="2" t="s">
        <v>761</v>
      </c>
      <c r="F110" s="2" t="s">
        <v>769</v>
      </c>
      <c r="G110" s="2" t="s">
        <v>761</v>
      </c>
      <c r="H110" s="43">
        <v>1691</v>
      </c>
      <c r="I110" s="261" t="s">
        <v>728</v>
      </c>
      <c r="J110" s="227" t="str">
        <f>IF(ISBLANK(INDEX('Policy Characteristics'!D:D,MATCH($C110,'Policy Characteristics'!$C:$C,0))),"",INDEX('Policy Characteristics'!D:D,MATCH($C110,'Policy Characteristics'!$C:$C,0)))</f>
        <v>Vehicle Subsidy</v>
      </c>
      <c r="K110" s="22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-60000000</v>
      </c>
      <c r="M110" s="233">
        <f>IF(ISBLANK(INDEX('Policy Characteristics'!G:G,MATCH($C110,'Policy Characteristics'!$C:$C,0))),"",INDEX('Policy Characteristics'!G:G,MATCH($C110,'Policy Characteristics'!$C:$C,0)))</f>
        <v>60000000</v>
      </c>
      <c r="N110" s="233">
        <f>IF(ISBLANK(INDEX('Policy Characteristics'!H:H,MATCH($C110,'Policy Characteristics'!$C:$C,0))),"",INDEX('Policy Characteristics'!H:H,MATCH($C110,'Policy Characteristics'!$C:$C,0)))</f>
        <v>100000</v>
      </c>
      <c r="O110" s="226" t="str">
        <f>IF(ISBLANK(INDEX('Policy Characteristics'!I:I,MATCH($C110,'Policy Characteristics'!$C:$C,0))),"",INDEX('Policy Characteristics'!I:I,MATCH($C110,'Policy Characteristics'!$C:$C,0)))</f>
        <v>KRW/vehicle</v>
      </c>
      <c r="P110" s="22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226" t="str">
        <f>IF(ISBLANK(INDEX('Policy Characteristics'!K:K,MATCH($C110,'Policy Characteristics'!$C:$C,0))),"",INDEX('Policy Characteristics'!K:K,MATCH($C110,'Policy Characteristics'!$C:$C,0)))</f>
        <v>transportation-sector-main.html#ev-subsidy</v>
      </c>
      <c r="R110" s="226" t="str">
        <f>IF(ISBLANK(INDEX('Policy Characteristics'!L:L,MATCH($C110,'Policy Characteristics'!$C:$C,0))),"",INDEX('Policy Characteristics'!L:L,MATCH($C110,'Policy Characteristics'!$C:$C,0)))</f>
        <v>ev-subsidy.html</v>
      </c>
    </row>
    <row r="111" spans="1:18">
      <c r="A111" s="22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226" t="str">
        <f t="shared" si="4"/>
        <v>Additional Freight Vehicle Subsidy</v>
      </c>
      <c r="D111" s="45" t="s">
        <v>724</v>
      </c>
      <c r="E111" s="2" t="s">
        <v>762</v>
      </c>
      <c r="F111" s="2" t="s">
        <v>769</v>
      </c>
      <c r="G111" s="2" t="s">
        <v>763</v>
      </c>
      <c r="H111" s="43">
        <v>1692</v>
      </c>
      <c r="I111" s="262" t="s">
        <v>728</v>
      </c>
      <c r="J111" s="227" t="str">
        <f>IF(ISBLANK(INDEX('Policy Characteristics'!D:D,MATCH($C111,'Policy Characteristics'!$C:$C,0))),"",INDEX('Policy Characteristics'!D:D,MATCH($C111,'Policy Characteristics'!$C:$C,0)))</f>
        <v>Vehicle Subsidy</v>
      </c>
      <c r="K111" s="22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-60000000</v>
      </c>
      <c r="M111" s="233">
        <f>IF(ISBLANK(INDEX('Policy Characteristics'!G:G,MATCH($C111,'Policy Characteristics'!$C:$C,0))),"",INDEX('Policy Characteristics'!G:G,MATCH($C111,'Policy Characteristics'!$C:$C,0)))</f>
        <v>60000000</v>
      </c>
      <c r="N111" s="233">
        <f>IF(ISBLANK(INDEX('Policy Characteristics'!H:H,MATCH($C111,'Policy Characteristics'!$C:$C,0))),"",INDEX('Policy Characteristics'!H:H,MATCH($C111,'Policy Characteristics'!$C:$C,0)))</f>
        <v>100000</v>
      </c>
      <c r="O111" s="226" t="str">
        <f>IF(ISBLANK(INDEX('Policy Characteristics'!I:I,MATCH($C111,'Policy Characteristics'!$C:$C,0))),"",INDEX('Policy Characteristics'!I:I,MATCH($C111,'Policy Characteristics'!$C:$C,0)))</f>
        <v>KRW/vehicle</v>
      </c>
      <c r="P111" s="22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226" t="str">
        <f>IF(ISBLANK(INDEX('Policy Characteristics'!K:K,MATCH($C111,'Policy Characteristics'!$C:$C,0))),"",INDEX('Policy Characteristics'!K:K,MATCH($C111,'Policy Characteristics'!$C:$C,0)))</f>
        <v>transportation-sector-main.html#ev-subsidy</v>
      </c>
      <c r="R111" s="226" t="str">
        <f>IF(ISBLANK(INDEX('Policy Characteristics'!L:L,MATCH($C111,'Policy Characteristics'!$C:$C,0))),"",INDEX('Policy Characteristics'!L:L,MATCH($C111,'Policy Characteristics'!$C:$C,0)))</f>
        <v>ev-subsidy.html</v>
      </c>
    </row>
    <row r="112" spans="1:18">
      <c r="A112" s="22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226" t="str">
        <f t="shared" si="4"/>
        <v>Additional Freight Vehicle Subsidy</v>
      </c>
      <c r="D112" s="45" t="s">
        <v>740</v>
      </c>
      <c r="E112" s="45" t="s">
        <v>750</v>
      </c>
      <c r="F112" s="2" t="s">
        <v>770</v>
      </c>
      <c r="G112" s="45" t="s">
        <v>752</v>
      </c>
      <c r="H112" s="43">
        <v>1693</v>
      </c>
      <c r="I112" s="261" t="s">
        <v>728</v>
      </c>
      <c r="J112" s="227" t="str">
        <f>IF(ISBLANK(INDEX('Policy Characteristics'!D:D,MATCH($C112,'Policy Characteristics'!$C:$C,0))),"",INDEX('Policy Characteristics'!D:D,MATCH($C112,'Policy Characteristics'!$C:$C,0)))</f>
        <v>Vehicle Subsidy</v>
      </c>
      <c r="K112" s="22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-60000000</v>
      </c>
      <c r="M112" s="233">
        <f>IF(ISBLANK(INDEX('Policy Characteristics'!G:G,MATCH($C112,'Policy Characteristics'!$C:$C,0))),"",INDEX('Policy Characteristics'!G:G,MATCH($C112,'Policy Characteristics'!$C:$C,0)))</f>
        <v>60000000</v>
      </c>
      <c r="N112" s="233">
        <f>IF(ISBLANK(INDEX('Policy Characteristics'!H:H,MATCH($C112,'Policy Characteristics'!$C:$C,0))),"",INDEX('Policy Characteristics'!H:H,MATCH($C112,'Policy Characteristics'!$C:$C,0)))</f>
        <v>100000</v>
      </c>
      <c r="O112" s="226" t="str">
        <f>IF(ISBLANK(INDEX('Policy Characteristics'!I:I,MATCH($C112,'Policy Characteristics'!$C:$C,0))),"",INDEX('Policy Characteristics'!I:I,MATCH($C112,'Policy Characteristics'!$C:$C,0)))</f>
        <v>KRW/vehicle</v>
      </c>
      <c r="P112" s="22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226" t="str">
        <f>IF(ISBLANK(INDEX('Policy Characteristics'!K:K,MATCH($C112,'Policy Characteristics'!$C:$C,0))),"",INDEX('Policy Characteristics'!K:K,MATCH($C112,'Policy Characteristics'!$C:$C,0)))</f>
        <v>transportation-sector-main.html#ev-subsidy</v>
      </c>
      <c r="R112" s="226" t="str">
        <f>IF(ISBLANK(INDEX('Policy Characteristics'!L:L,MATCH($C112,'Policy Characteristics'!$C:$C,0))),"",INDEX('Policy Characteristics'!L:L,MATCH($C112,'Policy Characteristics'!$C:$C,0)))</f>
        <v>ev-subsidy.html</v>
      </c>
    </row>
    <row r="113" spans="1:18">
      <c r="A113" s="22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226" t="str">
        <f t="shared" si="4"/>
        <v>Additional Freight Vehicle Subsidy</v>
      </c>
      <c r="D113" s="45" t="s">
        <v>740</v>
      </c>
      <c r="E113" s="2" t="s">
        <v>753</v>
      </c>
      <c r="F113" s="2" t="s">
        <v>770</v>
      </c>
      <c r="G113" s="2" t="s">
        <v>754</v>
      </c>
      <c r="H113" s="43">
        <v>1694</v>
      </c>
      <c r="I113" s="262" t="s">
        <v>738</v>
      </c>
      <c r="J113" s="227" t="str">
        <f>IF(ISBLANK(INDEX('Policy Characteristics'!D:D,MATCH($C113,'Policy Characteristics'!$C:$C,0))),"",INDEX('Policy Characteristics'!D:D,MATCH($C113,'Policy Characteristics'!$C:$C,0)))</f>
        <v>Vehicle Subsidy</v>
      </c>
      <c r="K113" s="22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-60000000</v>
      </c>
      <c r="M113" s="233">
        <f>IF(ISBLANK(INDEX('Policy Characteristics'!G:G,MATCH($C113,'Policy Characteristics'!$C:$C,0))),"",INDEX('Policy Characteristics'!G:G,MATCH($C113,'Policy Characteristics'!$C:$C,0)))</f>
        <v>60000000</v>
      </c>
      <c r="N113" s="233">
        <f>IF(ISBLANK(INDEX('Policy Characteristics'!H:H,MATCH($C113,'Policy Characteristics'!$C:$C,0))),"",INDEX('Policy Characteristics'!H:H,MATCH($C113,'Policy Characteristics'!$C:$C,0)))</f>
        <v>100000</v>
      </c>
      <c r="O113" s="226" t="str">
        <f>IF(ISBLANK(INDEX('Policy Characteristics'!I:I,MATCH($C113,'Policy Characteristics'!$C:$C,0))),"",INDEX('Policy Characteristics'!I:I,MATCH($C113,'Policy Characteristics'!$C:$C,0)))</f>
        <v>KRW/vehicle</v>
      </c>
      <c r="P113" s="22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226" t="str">
        <f>IF(ISBLANK(INDEX('Policy Characteristics'!K:K,MATCH($C113,'Policy Characteristics'!$C:$C,0))),"",INDEX('Policy Characteristics'!K:K,MATCH($C113,'Policy Characteristics'!$C:$C,0)))</f>
        <v>transportation-sector-main.html#ev-subsidy</v>
      </c>
      <c r="R113" s="226" t="str">
        <f>IF(ISBLANK(INDEX('Policy Characteristics'!L:L,MATCH($C113,'Policy Characteristics'!$C:$C,0))),"",INDEX('Policy Characteristics'!L:L,MATCH($C113,'Policy Characteristics'!$C:$C,0)))</f>
        <v>ev-subsidy.html</v>
      </c>
    </row>
    <row r="114" spans="1:18">
      <c r="A114" s="22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226" t="str">
        <f t="shared" si="4"/>
        <v>Additional Freight Vehicle Subsidy</v>
      </c>
      <c r="D114" s="45" t="s">
        <v>740</v>
      </c>
      <c r="E114" s="2" t="s">
        <v>755</v>
      </c>
      <c r="F114" s="2" t="s">
        <v>770</v>
      </c>
      <c r="G114" s="2" t="s">
        <v>756</v>
      </c>
      <c r="H114" s="43">
        <v>1695</v>
      </c>
      <c r="I114" s="262" t="s">
        <v>738</v>
      </c>
      <c r="J114" s="227" t="str">
        <f>IF(ISBLANK(INDEX('Policy Characteristics'!D:D,MATCH($C114,'Policy Characteristics'!$C:$C,0))),"",INDEX('Policy Characteristics'!D:D,MATCH($C114,'Policy Characteristics'!$C:$C,0)))</f>
        <v>Vehicle Subsidy</v>
      </c>
      <c r="K114" s="22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-60000000</v>
      </c>
      <c r="M114" s="233">
        <f>IF(ISBLANK(INDEX('Policy Characteristics'!G:G,MATCH($C114,'Policy Characteristics'!$C:$C,0))),"",INDEX('Policy Characteristics'!G:G,MATCH($C114,'Policy Characteristics'!$C:$C,0)))</f>
        <v>60000000</v>
      </c>
      <c r="N114" s="233">
        <f>IF(ISBLANK(INDEX('Policy Characteristics'!H:H,MATCH($C114,'Policy Characteristics'!$C:$C,0))),"",INDEX('Policy Characteristics'!H:H,MATCH($C114,'Policy Characteristics'!$C:$C,0)))</f>
        <v>100000</v>
      </c>
      <c r="O114" s="226" t="str">
        <f>IF(ISBLANK(INDEX('Policy Characteristics'!I:I,MATCH($C114,'Policy Characteristics'!$C:$C,0))),"",INDEX('Policy Characteristics'!I:I,MATCH($C114,'Policy Characteristics'!$C:$C,0)))</f>
        <v>KRW/vehicle</v>
      </c>
      <c r="P114" s="22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226" t="str">
        <f>IF(ISBLANK(INDEX('Policy Characteristics'!K:K,MATCH($C114,'Policy Characteristics'!$C:$C,0))),"",INDEX('Policy Characteristics'!K:K,MATCH($C114,'Policy Characteristics'!$C:$C,0)))</f>
        <v>transportation-sector-main.html#ev-subsidy</v>
      </c>
      <c r="R114" s="226" t="str">
        <f>IF(ISBLANK(INDEX('Policy Characteristics'!L:L,MATCH($C114,'Policy Characteristics'!$C:$C,0))),"",INDEX('Policy Characteristics'!L:L,MATCH($C114,'Policy Characteristics'!$C:$C,0)))</f>
        <v>ev-subsidy.html</v>
      </c>
    </row>
    <row r="115" spans="1:18">
      <c r="A115" s="22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226" t="str">
        <f t="shared" si="4"/>
        <v>Additional Freight Vehicle Subsidy</v>
      </c>
      <c r="D115" s="45" t="s">
        <v>740</v>
      </c>
      <c r="E115" s="2" t="s">
        <v>757</v>
      </c>
      <c r="F115" s="2" t="s">
        <v>770</v>
      </c>
      <c r="G115" s="2" t="s">
        <v>758</v>
      </c>
      <c r="H115" s="43">
        <v>1696</v>
      </c>
      <c r="I115" s="262" t="s">
        <v>738</v>
      </c>
      <c r="J115" s="227" t="str">
        <f>IF(ISBLANK(INDEX('Policy Characteristics'!D:D,MATCH($C115,'Policy Characteristics'!$C:$C,0))),"",INDEX('Policy Characteristics'!D:D,MATCH($C115,'Policy Characteristics'!$C:$C,0)))</f>
        <v>Vehicle Subsidy</v>
      </c>
      <c r="K115" s="22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-60000000</v>
      </c>
      <c r="M115" s="233">
        <f>IF(ISBLANK(INDEX('Policy Characteristics'!G:G,MATCH($C115,'Policy Characteristics'!$C:$C,0))),"",INDEX('Policy Characteristics'!G:G,MATCH($C115,'Policy Characteristics'!$C:$C,0)))</f>
        <v>60000000</v>
      </c>
      <c r="N115" s="233">
        <f>IF(ISBLANK(INDEX('Policy Characteristics'!H:H,MATCH($C115,'Policy Characteristics'!$C:$C,0))),"",INDEX('Policy Characteristics'!H:H,MATCH($C115,'Policy Characteristics'!$C:$C,0)))</f>
        <v>100000</v>
      </c>
      <c r="O115" s="226" t="str">
        <f>IF(ISBLANK(INDEX('Policy Characteristics'!I:I,MATCH($C115,'Policy Characteristics'!$C:$C,0))),"",INDEX('Policy Characteristics'!I:I,MATCH($C115,'Policy Characteristics'!$C:$C,0)))</f>
        <v>KRW/vehicle</v>
      </c>
      <c r="P115" s="22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226" t="str">
        <f>IF(ISBLANK(INDEX('Policy Characteristics'!K:K,MATCH($C115,'Policy Characteristics'!$C:$C,0))),"",INDEX('Policy Characteristics'!K:K,MATCH($C115,'Policy Characteristics'!$C:$C,0)))</f>
        <v>transportation-sector-main.html#ev-subsidy</v>
      </c>
      <c r="R115" s="226" t="str">
        <f>IF(ISBLANK(INDEX('Policy Characteristics'!L:L,MATCH($C115,'Policy Characteristics'!$C:$C,0))),"",INDEX('Policy Characteristics'!L:L,MATCH($C115,'Policy Characteristics'!$C:$C,0)))</f>
        <v>ev-subsidy.html</v>
      </c>
    </row>
    <row r="116" spans="1:18">
      <c r="A116" s="22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226" t="str">
        <f t="shared" si="4"/>
        <v>Additional Freight Vehicle Subsidy</v>
      </c>
      <c r="D116" s="45" t="s">
        <v>740</v>
      </c>
      <c r="E116" s="2" t="s">
        <v>759</v>
      </c>
      <c r="F116" s="2" t="s">
        <v>770</v>
      </c>
      <c r="G116" s="2" t="s">
        <v>760</v>
      </c>
      <c r="H116" s="43">
        <v>1697</v>
      </c>
      <c r="I116" s="261" t="s">
        <v>728</v>
      </c>
      <c r="J116" s="227" t="str">
        <f>IF(ISBLANK(INDEX('Policy Characteristics'!D:D,MATCH($C116,'Policy Characteristics'!$C:$C,0))),"",INDEX('Policy Characteristics'!D:D,MATCH($C116,'Policy Characteristics'!$C:$C,0)))</f>
        <v>Vehicle Subsidy</v>
      </c>
      <c r="K116" s="22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-60000000</v>
      </c>
      <c r="M116" s="233">
        <f>IF(ISBLANK(INDEX('Policy Characteristics'!G:G,MATCH($C116,'Policy Characteristics'!$C:$C,0))),"",INDEX('Policy Characteristics'!G:G,MATCH($C116,'Policy Characteristics'!$C:$C,0)))</f>
        <v>60000000</v>
      </c>
      <c r="N116" s="233">
        <f>IF(ISBLANK(INDEX('Policy Characteristics'!H:H,MATCH($C116,'Policy Characteristics'!$C:$C,0))),"",INDEX('Policy Characteristics'!H:H,MATCH($C116,'Policy Characteristics'!$C:$C,0)))</f>
        <v>100000</v>
      </c>
      <c r="O116" s="226" t="str">
        <f>IF(ISBLANK(INDEX('Policy Characteristics'!I:I,MATCH($C116,'Policy Characteristics'!$C:$C,0))),"",INDEX('Policy Characteristics'!I:I,MATCH($C116,'Policy Characteristics'!$C:$C,0)))</f>
        <v>KRW/vehicle</v>
      </c>
      <c r="P116" s="22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226" t="str">
        <f>IF(ISBLANK(INDEX('Policy Characteristics'!K:K,MATCH($C116,'Policy Characteristics'!$C:$C,0))),"",INDEX('Policy Characteristics'!K:K,MATCH($C116,'Policy Characteristics'!$C:$C,0)))</f>
        <v>transportation-sector-main.html#ev-subsidy</v>
      </c>
      <c r="R116" s="226" t="str">
        <f>IF(ISBLANK(INDEX('Policy Characteristics'!L:L,MATCH($C116,'Policy Characteristics'!$C:$C,0))),"",INDEX('Policy Characteristics'!L:L,MATCH($C116,'Policy Characteristics'!$C:$C,0)))</f>
        <v>ev-subsidy.html</v>
      </c>
    </row>
    <row r="117" spans="1:18">
      <c r="A117" s="22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226" t="str">
        <f t="shared" si="4"/>
        <v>Additional Freight Vehicle Subsidy</v>
      </c>
      <c r="D117" s="45" t="s">
        <v>740</v>
      </c>
      <c r="E117" s="2" t="s">
        <v>761</v>
      </c>
      <c r="F117" s="2" t="s">
        <v>770</v>
      </c>
      <c r="G117" s="2" t="s">
        <v>761</v>
      </c>
      <c r="H117" s="43">
        <v>1698</v>
      </c>
      <c r="I117" s="262" t="s">
        <v>738</v>
      </c>
      <c r="J117" s="227" t="str">
        <f>IF(ISBLANK(INDEX('Policy Characteristics'!D:D,MATCH($C117,'Policy Characteristics'!$C:$C,0))),"",INDEX('Policy Characteristics'!D:D,MATCH($C117,'Policy Characteristics'!$C:$C,0)))</f>
        <v>Vehicle Subsidy</v>
      </c>
      <c r="K117" s="22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-60000000</v>
      </c>
      <c r="M117" s="233">
        <f>IF(ISBLANK(INDEX('Policy Characteristics'!G:G,MATCH($C117,'Policy Characteristics'!$C:$C,0))),"",INDEX('Policy Characteristics'!G:G,MATCH($C117,'Policy Characteristics'!$C:$C,0)))</f>
        <v>60000000</v>
      </c>
      <c r="N117" s="233">
        <f>IF(ISBLANK(INDEX('Policy Characteristics'!H:H,MATCH($C117,'Policy Characteristics'!$C:$C,0))),"",INDEX('Policy Characteristics'!H:H,MATCH($C117,'Policy Characteristics'!$C:$C,0)))</f>
        <v>100000</v>
      </c>
      <c r="O117" s="226" t="str">
        <f>IF(ISBLANK(INDEX('Policy Characteristics'!I:I,MATCH($C117,'Policy Characteristics'!$C:$C,0))),"",INDEX('Policy Characteristics'!I:I,MATCH($C117,'Policy Characteristics'!$C:$C,0)))</f>
        <v>KRW/vehicle</v>
      </c>
      <c r="P117" s="22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226" t="str">
        <f>IF(ISBLANK(INDEX('Policy Characteristics'!K:K,MATCH($C117,'Policy Characteristics'!$C:$C,0))),"",INDEX('Policy Characteristics'!K:K,MATCH($C117,'Policy Characteristics'!$C:$C,0)))</f>
        <v>transportation-sector-main.html#ev-subsidy</v>
      </c>
      <c r="R117" s="226" t="str">
        <f>IF(ISBLANK(INDEX('Policy Characteristics'!L:L,MATCH($C117,'Policy Characteristics'!$C:$C,0))),"",INDEX('Policy Characteristics'!L:L,MATCH($C117,'Policy Characteristics'!$C:$C,0)))</f>
        <v>ev-subsidy.html</v>
      </c>
    </row>
    <row r="118" spans="1:18">
      <c r="A118" s="22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226" t="str">
        <f t="shared" si="4"/>
        <v>Additional Freight Vehicle Subsidy</v>
      </c>
      <c r="D118" s="45" t="s">
        <v>740</v>
      </c>
      <c r="E118" s="2" t="s">
        <v>762</v>
      </c>
      <c r="F118" s="2" t="s">
        <v>770</v>
      </c>
      <c r="G118" s="2" t="s">
        <v>763</v>
      </c>
      <c r="H118" s="43">
        <v>1699</v>
      </c>
      <c r="I118" s="261" t="s">
        <v>728</v>
      </c>
      <c r="J118" s="227" t="str">
        <f>IF(ISBLANK(INDEX('Policy Characteristics'!D:D,MATCH($C118,'Policy Characteristics'!$C:$C,0))),"",INDEX('Policy Characteristics'!D:D,MATCH($C118,'Policy Characteristics'!$C:$C,0)))</f>
        <v>Vehicle Subsidy</v>
      </c>
      <c r="K118" s="22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-60000000</v>
      </c>
      <c r="M118" s="233">
        <f>IF(ISBLANK(INDEX('Policy Characteristics'!G:G,MATCH($C118,'Policy Characteristics'!$C:$C,0))),"",INDEX('Policy Characteristics'!G:G,MATCH($C118,'Policy Characteristics'!$C:$C,0)))</f>
        <v>60000000</v>
      </c>
      <c r="N118" s="233">
        <f>IF(ISBLANK(INDEX('Policy Characteristics'!H:H,MATCH($C118,'Policy Characteristics'!$C:$C,0))),"",INDEX('Policy Characteristics'!H:H,MATCH($C118,'Policy Characteristics'!$C:$C,0)))</f>
        <v>100000</v>
      </c>
      <c r="O118" s="226" t="str">
        <f>IF(ISBLANK(INDEX('Policy Characteristics'!I:I,MATCH($C118,'Policy Characteristics'!$C:$C,0))),"",INDEX('Policy Characteristics'!I:I,MATCH($C118,'Policy Characteristics'!$C:$C,0)))</f>
        <v>KRW/vehicle</v>
      </c>
      <c r="P118" s="22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226" t="str">
        <f>IF(ISBLANK(INDEX('Policy Characteristics'!K:K,MATCH($C118,'Policy Characteristics'!$C:$C,0))),"",INDEX('Policy Characteristics'!K:K,MATCH($C118,'Policy Characteristics'!$C:$C,0)))</f>
        <v>transportation-sector-main.html#ev-subsidy</v>
      </c>
      <c r="R118" s="226" t="str">
        <f>IF(ISBLANK(INDEX('Policy Characteristics'!L:L,MATCH($C118,'Policy Characteristics'!$C:$C,0))),"",INDEX('Policy Characteristics'!L:L,MATCH($C118,'Policy Characteristics'!$C:$C,0)))</f>
        <v>ev-subsidy.html</v>
      </c>
    </row>
    <row r="119" spans="1:18">
      <c r="A119" s="22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226" t="str">
        <f t="shared" si="4"/>
        <v>Additional Freight Vehicle Subsidy</v>
      </c>
      <c r="D119" s="2" t="s">
        <v>742</v>
      </c>
      <c r="E119" s="45" t="s">
        <v>750</v>
      </c>
      <c r="F119" s="2" t="s">
        <v>765</v>
      </c>
      <c r="G119" s="45" t="s">
        <v>752</v>
      </c>
      <c r="H119" s="43">
        <v>1700</v>
      </c>
      <c r="I119" s="262" t="s">
        <v>738</v>
      </c>
      <c r="J119" s="227" t="str">
        <f>IF(ISBLANK(INDEX('Policy Characteristics'!D:D,MATCH($C119,'Policy Characteristics'!$C:$C,0))),"",INDEX('Policy Characteristics'!D:D,MATCH($C119,'Policy Characteristics'!$C:$C,0)))</f>
        <v>Vehicle Subsidy</v>
      </c>
      <c r="K119" s="22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-60000000</v>
      </c>
      <c r="M119" s="233">
        <f>IF(ISBLANK(INDEX('Policy Characteristics'!G:G,MATCH($C119,'Policy Characteristics'!$C:$C,0))),"",INDEX('Policy Characteristics'!G:G,MATCH($C119,'Policy Characteristics'!$C:$C,0)))</f>
        <v>60000000</v>
      </c>
      <c r="N119" s="233">
        <f>IF(ISBLANK(INDEX('Policy Characteristics'!H:H,MATCH($C119,'Policy Characteristics'!$C:$C,0))),"",INDEX('Policy Characteristics'!H:H,MATCH($C119,'Policy Characteristics'!$C:$C,0)))</f>
        <v>100000</v>
      </c>
      <c r="O119" s="226" t="str">
        <f>IF(ISBLANK(INDEX('Policy Characteristics'!I:I,MATCH($C119,'Policy Characteristics'!$C:$C,0))),"",INDEX('Policy Characteristics'!I:I,MATCH($C119,'Policy Characteristics'!$C:$C,0)))</f>
        <v>KRW/vehicle</v>
      </c>
      <c r="P119" s="22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226" t="str">
        <f>IF(ISBLANK(INDEX('Policy Characteristics'!K:K,MATCH($C119,'Policy Characteristics'!$C:$C,0))),"",INDEX('Policy Characteristics'!K:K,MATCH($C119,'Policy Characteristics'!$C:$C,0)))</f>
        <v>transportation-sector-main.html#ev-subsidy</v>
      </c>
      <c r="R119" s="226" t="str">
        <f>IF(ISBLANK(INDEX('Policy Characteristics'!L:L,MATCH($C119,'Policy Characteristics'!$C:$C,0))),"",INDEX('Policy Characteristics'!L:L,MATCH($C119,'Policy Characteristics'!$C:$C,0)))</f>
        <v>ev-subsidy.html</v>
      </c>
    </row>
    <row r="120" spans="1:18">
      <c r="A120" s="22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226" t="str">
        <f t="shared" si="4"/>
        <v>Additional Freight Vehicle Subsidy</v>
      </c>
      <c r="D120" s="2" t="s">
        <v>742</v>
      </c>
      <c r="E120" s="2" t="s">
        <v>753</v>
      </c>
      <c r="F120" s="2" t="s">
        <v>765</v>
      </c>
      <c r="G120" s="2" t="s">
        <v>754</v>
      </c>
      <c r="H120" s="43">
        <v>1701</v>
      </c>
      <c r="I120" s="262" t="s">
        <v>738</v>
      </c>
      <c r="J120" s="227" t="str">
        <f>IF(ISBLANK(INDEX('Policy Characteristics'!D:D,MATCH($C120,'Policy Characteristics'!$C:$C,0))),"",INDEX('Policy Characteristics'!D:D,MATCH($C120,'Policy Characteristics'!$C:$C,0)))</f>
        <v>Vehicle Subsidy</v>
      </c>
      <c r="K120" s="22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-60000000</v>
      </c>
      <c r="M120" s="233">
        <f>IF(ISBLANK(INDEX('Policy Characteristics'!G:G,MATCH($C120,'Policy Characteristics'!$C:$C,0))),"",INDEX('Policy Characteristics'!G:G,MATCH($C120,'Policy Characteristics'!$C:$C,0)))</f>
        <v>60000000</v>
      </c>
      <c r="N120" s="233">
        <f>IF(ISBLANK(INDEX('Policy Characteristics'!H:H,MATCH($C120,'Policy Characteristics'!$C:$C,0))),"",INDEX('Policy Characteristics'!H:H,MATCH($C120,'Policy Characteristics'!$C:$C,0)))</f>
        <v>100000</v>
      </c>
      <c r="O120" s="226" t="str">
        <f>IF(ISBLANK(INDEX('Policy Characteristics'!I:I,MATCH($C120,'Policy Characteristics'!$C:$C,0))),"",INDEX('Policy Characteristics'!I:I,MATCH($C120,'Policy Characteristics'!$C:$C,0)))</f>
        <v>KRW/vehicle</v>
      </c>
      <c r="P120" s="22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226" t="str">
        <f>IF(ISBLANK(INDEX('Policy Characteristics'!K:K,MATCH($C120,'Policy Characteristics'!$C:$C,0))),"",INDEX('Policy Characteristics'!K:K,MATCH($C120,'Policy Characteristics'!$C:$C,0)))</f>
        <v>transportation-sector-main.html#ev-subsidy</v>
      </c>
      <c r="R120" s="226" t="str">
        <f>IF(ISBLANK(INDEX('Policy Characteristics'!L:L,MATCH($C120,'Policy Characteristics'!$C:$C,0))),"",INDEX('Policy Characteristics'!L:L,MATCH($C120,'Policy Characteristics'!$C:$C,0)))</f>
        <v>ev-subsidy.html</v>
      </c>
    </row>
    <row r="121" spans="1:18">
      <c r="A121" s="22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226" t="str">
        <f t="shared" si="4"/>
        <v>Additional Freight Vehicle Subsidy</v>
      </c>
      <c r="D121" s="2" t="s">
        <v>742</v>
      </c>
      <c r="E121" s="2" t="s">
        <v>755</v>
      </c>
      <c r="F121" s="2" t="s">
        <v>765</v>
      </c>
      <c r="G121" s="2" t="s">
        <v>756</v>
      </c>
      <c r="H121" s="43">
        <v>1702</v>
      </c>
      <c r="I121" s="262" t="s">
        <v>738</v>
      </c>
      <c r="J121" s="227" t="str">
        <f>IF(ISBLANK(INDEX('Policy Characteristics'!D:D,MATCH($C121,'Policy Characteristics'!$C:$C,0))),"",INDEX('Policy Characteristics'!D:D,MATCH($C121,'Policy Characteristics'!$C:$C,0)))</f>
        <v>Vehicle Subsidy</v>
      </c>
      <c r="K121" s="22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-60000000</v>
      </c>
      <c r="M121" s="233">
        <f>IF(ISBLANK(INDEX('Policy Characteristics'!G:G,MATCH($C121,'Policy Characteristics'!$C:$C,0))),"",INDEX('Policy Characteristics'!G:G,MATCH($C121,'Policy Characteristics'!$C:$C,0)))</f>
        <v>60000000</v>
      </c>
      <c r="N121" s="233">
        <f>IF(ISBLANK(INDEX('Policy Characteristics'!H:H,MATCH($C121,'Policy Characteristics'!$C:$C,0))),"",INDEX('Policy Characteristics'!H:H,MATCH($C121,'Policy Characteristics'!$C:$C,0)))</f>
        <v>100000</v>
      </c>
      <c r="O121" s="226" t="str">
        <f>IF(ISBLANK(INDEX('Policy Characteristics'!I:I,MATCH($C121,'Policy Characteristics'!$C:$C,0))),"",INDEX('Policy Characteristics'!I:I,MATCH($C121,'Policy Characteristics'!$C:$C,0)))</f>
        <v>KRW/vehicle</v>
      </c>
      <c r="P121" s="22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226" t="str">
        <f>IF(ISBLANK(INDEX('Policy Characteristics'!K:K,MATCH($C121,'Policy Characteristics'!$C:$C,0))),"",INDEX('Policy Characteristics'!K:K,MATCH($C121,'Policy Characteristics'!$C:$C,0)))</f>
        <v>transportation-sector-main.html#ev-subsidy</v>
      </c>
      <c r="R121" s="226" t="str">
        <f>IF(ISBLANK(INDEX('Policy Characteristics'!L:L,MATCH($C121,'Policy Characteristics'!$C:$C,0))),"",INDEX('Policy Characteristics'!L:L,MATCH($C121,'Policy Characteristics'!$C:$C,0)))</f>
        <v>ev-subsidy.html</v>
      </c>
    </row>
    <row r="122" spans="1:18">
      <c r="A122" s="22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226" t="str">
        <f t="shared" si="4"/>
        <v>Additional Freight Vehicle Subsidy</v>
      </c>
      <c r="D122" s="2" t="s">
        <v>742</v>
      </c>
      <c r="E122" s="2" t="s">
        <v>757</v>
      </c>
      <c r="F122" s="2" t="s">
        <v>765</v>
      </c>
      <c r="G122" s="2" t="s">
        <v>758</v>
      </c>
      <c r="H122" s="43">
        <v>1703</v>
      </c>
      <c r="I122" s="262" t="s">
        <v>738</v>
      </c>
      <c r="J122" s="227" t="str">
        <f>IF(ISBLANK(INDEX('Policy Characteristics'!D:D,MATCH($C122,'Policy Characteristics'!$C:$C,0))),"",INDEX('Policy Characteristics'!D:D,MATCH($C122,'Policy Characteristics'!$C:$C,0)))</f>
        <v>Vehicle Subsidy</v>
      </c>
      <c r="K122" s="22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-60000000</v>
      </c>
      <c r="M122" s="233">
        <f>IF(ISBLANK(INDEX('Policy Characteristics'!G:G,MATCH($C122,'Policy Characteristics'!$C:$C,0))),"",INDEX('Policy Characteristics'!G:G,MATCH($C122,'Policy Characteristics'!$C:$C,0)))</f>
        <v>60000000</v>
      </c>
      <c r="N122" s="233">
        <f>IF(ISBLANK(INDEX('Policy Characteristics'!H:H,MATCH($C122,'Policy Characteristics'!$C:$C,0))),"",INDEX('Policy Characteristics'!H:H,MATCH($C122,'Policy Characteristics'!$C:$C,0)))</f>
        <v>100000</v>
      </c>
      <c r="O122" s="226" t="str">
        <f>IF(ISBLANK(INDEX('Policy Characteristics'!I:I,MATCH($C122,'Policy Characteristics'!$C:$C,0))),"",INDEX('Policy Characteristics'!I:I,MATCH($C122,'Policy Characteristics'!$C:$C,0)))</f>
        <v>KRW/vehicle</v>
      </c>
      <c r="P122" s="22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226" t="str">
        <f>IF(ISBLANK(INDEX('Policy Characteristics'!K:K,MATCH($C122,'Policy Characteristics'!$C:$C,0))),"",INDEX('Policy Characteristics'!K:K,MATCH($C122,'Policy Characteristics'!$C:$C,0)))</f>
        <v>transportation-sector-main.html#ev-subsidy</v>
      </c>
      <c r="R122" s="226" t="str">
        <f>IF(ISBLANK(INDEX('Policy Characteristics'!L:L,MATCH($C122,'Policy Characteristics'!$C:$C,0))),"",INDEX('Policy Characteristics'!L:L,MATCH($C122,'Policy Characteristics'!$C:$C,0)))</f>
        <v>ev-subsidy.html</v>
      </c>
    </row>
    <row r="123" spans="1:18">
      <c r="A123" s="22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226" t="str">
        <f t="shared" si="4"/>
        <v>Additional Freight Vehicle Subsidy</v>
      </c>
      <c r="D123" s="2" t="s">
        <v>742</v>
      </c>
      <c r="E123" s="2" t="s">
        <v>759</v>
      </c>
      <c r="F123" s="2" t="s">
        <v>765</v>
      </c>
      <c r="G123" s="2" t="s">
        <v>760</v>
      </c>
      <c r="H123" s="43">
        <v>1704</v>
      </c>
      <c r="I123" s="262" t="s">
        <v>738</v>
      </c>
      <c r="J123" s="227" t="str">
        <f>IF(ISBLANK(INDEX('Policy Characteristics'!D:D,MATCH($C123,'Policy Characteristics'!$C:$C,0))),"",INDEX('Policy Characteristics'!D:D,MATCH($C123,'Policy Characteristics'!$C:$C,0)))</f>
        <v>Vehicle Subsidy</v>
      </c>
      <c r="K123" s="22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-60000000</v>
      </c>
      <c r="M123" s="233">
        <f>IF(ISBLANK(INDEX('Policy Characteristics'!G:G,MATCH($C123,'Policy Characteristics'!$C:$C,0))),"",INDEX('Policy Characteristics'!G:G,MATCH($C123,'Policy Characteristics'!$C:$C,0)))</f>
        <v>60000000</v>
      </c>
      <c r="N123" s="233">
        <f>IF(ISBLANK(INDEX('Policy Characteristics'!H:H,MATCH($C123,'Policy Characteristics'!$C:$C,0))),"",INDEX('Policy Characteristics'!H:H,MATCH($C123,'Policy Characteristics'!$C:$C,0)))</f>
        <v>100000</v>
      </c>
      <c r="O123" s="226" t="str">
        <f>IF(ISBLANK(INDEX('Policy Characteristics'!I:I,MATCH($C123,'Policy Characteristics'!$C:$C,0))),"",INDEX('Policy Characteristics'!I:I,MATCH($C123,'Policy Characteristics'!$C:$C,0)))</f>
        <v>KRW/vehicle</v>
      </c>
      <c r="P123" s="22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226" t="str">
        <f>IF(ISBLANK(INDEX('Policy Characteristics'!K:K,MATCH($C123,'Policy Characteristics'!$C:$C,0))),"",INDEX('Policy Characteristics'!K:K,MATCH($C123,'Policy Characteristics'!$C:$C,0)))</f>
        <v>transportation-sector-main.html#ev-subsidy</v>
      </c>
      <c r="R123" s="226" t="str">
        <f>IF(ISBLANK(INDEX('Policy Characteristics'!L:L,MATCH($C123,'Policy Characteristics'!$C:$C,0))),"",INDEX('Policy Characteristics'!L:L,MATCH($C123,'Policy Characteristics'!$C:$C,0)))</f>
        <v>ev-subsidy.html</v>
      </c>
    </row>
    <row r="124" spans="1:18">
      <c r="A124" s="22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226" t="str">
        <f t="shared" si="4"/>
        <v>Additional Freight Vehicle Subsidy</v>
      </c>
      <c r="D124" s="2" t="s">
        <v>742</v>
      </c>
      <c r="E124" s="2" t="s">
        <v>761</v>
      </c>
      <c r="F124" s="2" t="s">
        <v>765</v>
      </c>
      <c r="G124" s="2" t="s">
        <v>761</v>
      </c>
      <c r="H124" s="43">
        <v>1705</v>
      </c>
      <c r="I124" s="262" t="s">
        <v>738</v>
      </c>
      <c r="J124" s="227" t="str">
        <f>IF(ISBLANK(INDEX('Policy Characteristics'!D:D,MATCH($C124,'Policy Characteristics'!$C:$C,0))),"",INDEX('Policy Characteristics'!D:D,MATCH($C124,'Policy Characteristics'!$C:$C,0)))</f>
        <v>Vehicle Subsidy</v>
      </c>
      <c r="K124" s="22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-60000000</v>
      </c>
      <c r="M124" s="233">
        <f>IF(ISBLANK(INDEX('Policy Characteristics'!G:G,MATCH($C124,'Policy Characteristics'!$C:$C,0))),"",INDEX('Policy Characteristics'!G:G,MATCH($C124,'Policy Characteristics'!$C:$C,0)))</f>
        <v>60000000</v>
      </c>
      <c r="N124" s="233">
        <f>IF(ISBLANK(INDEX('Policy Characteristics'!H:H,MATCH($C124,'Policy Characteristics'!$C:$C,0))),"",INDEX('Policy Characteristics'!H:H,MATCH($C124,'Policy Characteristics'!$C:$C,0)))</f>
        <v>100000</v>
      </c>
      <c r="O124" s="226" t="str">
        <f>IF(ISBLANK(INDEX('Policy Characteristics'!I:I,MATCH($C124,'Policy Characteristics'!$C:$C,0))),"",INDEX('Policy Characteristics'!I:I,MATCH($C124,'Policy Characteristics'!$C:$C,0)))</f>
        <v>KRW/vehicle</v>
      </c>
      <c r="P124" s="22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226" t="str">
        <f>IF(ISBLANK(INDEX('Policy Characteristics'!K:K,MATCH($C124,'Policy Characteristics'!$C:$C,0))),"",INDEX('Policy Characteristics'!K:K,MATCH($C124,'Policy Characteristics'!$C:$C,0)))</f>
        <v>transportation-sector-main.html#ev-subsidy</v>
      </c>
      <c r="R124" s="226" t="str">
        <f>IF(ISBLANK(INDEX('Policy Characteristics'!L:L,MATCH($C124,'Policy Characteristics'!$C:$C,0))),"",INDEX('Policy Characteristics'!L:L,MATCH($C124,'Policy Characteristics'!$C:$C,0)))</f>
        <v>ev-subsidy.html</v>
      </c>
    </row>
    <row r="125" spans="1:18">
      <c r="A125" s="22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226" t="str">
        <f t="shared" si="4"/>
        <v>Additional Freight Vehicle Subsidy</v>
      </c>
      <c r="D125" s="2" t="s">
        <v>742</v>
      </c>
      <c r="E125" s="2" t="s">
        <v>762</v>
      </c>
      <c r="F125" s="2" t="s">
        <v>765</v>
      </c>
      <c r="G125" s="2" t="s">
        <v>763</v>
      </c>
      <c r="H125" s="43">
        <v>1706</v>
      </c>
      <c r="I125" s="262" t="s">
        <v>738</v>
      </c>
      <c r="J125" s="227" t="str">
        <f>IF(ISBLANK(INDEX('Policy Characteristics'!D:D,MATCH($C125,'Policy Characteristics'!$C:$C,0))),"",INDEX('Policy Characteristics'!D:D,MATCH($C125,'Policy Characteristics'!$C:$C,0)))</f>
        <v>Vehicle Subsidy</v>
      </c>
      <c r="K125" s="22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-60000000</v>
      </c>
      <c r="M125" s="233">
        <f>IF(ISBLANK(INDEX('Policy Characteristics'!G:G,MATCH($C125,'Policy Characteristics'!$C:$C,0))),"",INDEX('Policy Characteristics'!G:G,MATCH($C125,'Policy Characteristics'!$C:$C,0)))</f>
        <v>60000000</v>
      </c>
      <c r="N125" s="233">
        <f>IF(ISBLANK(INDEX('Policy Characteristics'!H:H,MATCH($C125,'Policy Characteristics'!$C:$C,0))),"",INDEX('Policy Characteristics'!H:H,MATCH($C125,'Policy Characteristics'!$C:$C,0)))</f>
        <v>100000</v>
      </c>
      <c r="O125" s="226" t="str">
        <f>IF(ISBLANK(INDEX('Policy Characteristics'!I:I,MATCH($C125,'Policy Characteristics'!$C:$C,0))),"",INDEX('Policy Characteristics'!I:I,MATCH($C125,'Policy Characteristics'!$C:$C,0)))</f>
        <v>KRW/vehicle</v>
      </c>
      <c r="P125" s="22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226" t="str">
        <f>IF(ISBLANK(INDEX('Policy Characteristics'!K:K,MATCH($C125,'Policy Characteristics'!$C:$C,0))),"",INDEX('Policy Characteristics'!K:K,MATCH($C125,'Policy Characteristics'!$C:$C,0)))</f>
        <v>transportation-sector-main.html#ev-subsidy</v>
      </c>
      <c r="R125" s="226" t="str">
        <f>IF(ISBLANK(INDEX('Policy Characteristics'!L:L,MATCH($C125,'Policy Characteristics'!$C:$C,0))),"",INDEX('Policy Characteristics'!L:L,MATCH($C125,'Policy Characteristics'!$C:$C,0)))</f>
        <v>ev-subsidy.html</v>
      </c>
    </row>
    <row r="126" spans="1:18">
      <c r="A126" s="22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226" t="str">
        <f t="shared" si="4"/>
        <v>Additional Freight Vehicle Subsidy</v>
      </c>
      <c r="D126" s="45" t="s">
        <v>744</v>
      </c>
      <c r="E126" s="45" t="s">
        <v>750</v>
      </c>
      <c r="F126" s="2" t="s">
        <v>766</v>
      </c>
      <c r="G126" s="45" t="s">
        <v>752</v>
      </c>
      <c r="H126" s="43">
        <v>1707</v>
      </c>
      <c r="I126" s="262" t="s">
        <v>738</v>
      </c>
      <c r="J126" s="227" t="str">
        <f>IF(ISBLANK(INDEX('Policy Characteristics'!D:D,MATCH($C126,'Policy Characteristics'!$C:$C,0))),"",INDEX('Policy Characteristics'!D:D,MATCH($C126,'Policy Characteristics'!$C:$C,0)))</f>
        <v>Vehicle Subsidy</v>
      </c>
      <c r="K126" s="22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-60000000</v>
      </c>
      <c r="M126" s="233">
        <f>IF(ISBLANK(INDEX('Policy Characteristics'!G:G,MATCH($C126,'Policy Characteristics'!$C:$C,0))),"",INDEX('Policy Characteristics'!G:G,MATCH($C126,'Policy Characteristics'!$C:$C,0)))</f>
        <v>60000000</v>
      </c>
      <c r="N126" s="233">
        <f>IF(ISBLANK(INDEX('Policy Characteristics'!H:H,MATCH($C126,'Policy Characteristics'!$C:$C,0))),"",INDEX('Policy Characteristics'!H:H,MATCH($C126,'Policy Characteristics'!$C:$C,0)))</f>
        <v>100000</v>
      </c>
      <c r="O126" s="226" t="str">
        <f>IF(ISBLANK(INDEX('Policy Characteristics'!I:I,MATCH($C126,'Policy Characteristics'!$C:$C,0))),"",INDEX('Policy Characteristics'!I:I,MATCH($C126,'Policy Characteristics'!$C:$C,0)))</f>
        <v>KRW/vehicle</v>
      </c>
      <c r="P126" s="22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226" t="str">
        <f>IF(ISBLANK(INDEX('Policy Characteristics'!K:K,MATCH($C126,'Policy Characteristics'!$C:$C,0))),"",INDEX('Policy Characteristics'!K:K,MATCH($C126,'Policy Characteristics'!$C:$C,0)))</f>
        <v>transportation-sector-main.html#ev-subsidy</v>
      </c>
      <c r="R126" s="226" t="str">
        <f>IF(ISBLANK(INDEX('Policy Characteristics'!L:L,MATCH($C126,'Policy Characteristics'!$C:$C,0))),"",INDEX('Policy Characteristics'!L:L,MATCH($C126,'Policy Characteristics'!$C:$C,0)))</f>
        <v>ev-subsidy.html</v>
      </c>
    </row>
    <row r="127" spans="1:18">
      <c r="A127" s="22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226" t="str">
        <f t="shared" si="4"/>
        <v>Additional Freight Vehicle Subsidy</v>
      </c>
      <c r="D127" s="45" t="s">
        <v>744</v>
      </c>
      <c r="E127" s="2" t="s">
        <v>753</v>
      </c>
      <c r="F127" s="2" t="s">
        <v>766</v>
      </c>
      <c r="G127" s="2" t="s">
        <v>754</v>
      </c>
      <c r="H127" s="43">
        <v>1708</v>
      </c>
      <c r="I127" s="262" t="s">
        <v>738</v>
      </c>
      <c r="J127" s="227" t="str">
        <f>IF(ISBLANK(INDEX('Policy Characteristics'!D:D,MATCH($C127,'Policy Characteristics'!$C:$C,0))),"",INDEX('Policy Characteristics'!D:D,MATCH($C127,'Policy Characteristics'!$C:$C,0)))</f>
        <v>Vehicle Subsidy</v>
      </c>
      <c r="K127" s="22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-60000000</v>
      </c>
      <c r="M127" s="233">
        <f>IF(ISBLANK(INDEX('Policy Characteristics'!G:G,MATCH($C127,'Policy Characteristics'!$C:$C,0))),"",INDEX('Policy Characteristics'!G:G,MATCH($C127,'Policy Characteristics'!$C:$C,0)))</f>
        <v>60000000</v>
      </c>
      <c r="N127" s="233">
        <f>IF(ISBLANK(INDEX('Policy Characteristics'!H:H,MATCH($C127,'Policy Characteristics'!$C:$C,0))),"",INDEX('Policy Characteristics'!H:H,MATCH($C127,'Policy Characteristics'!$C:$C,0)))</f>
        <v>100000</v>
      </c>
      <c r="O127" s="226" t="str">
        <f>IF(ISBLANK(INDEX('Policy Characteristics'!I:I,MATCH($C127,'Policy Characteristics'!$C:$C,0))),"",INDEX('Policy Characteristics'!I:I,MATCH($C127,'Policy Characteristics'!$C:$C,0)))</f>
        <v>KRW/vehicle</v>
      </c>
      <c r="P127" s="22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226" t="str">
        <f>IF(ISBLANK(INDEX('Policy Characteristics'!K:K,MATCH($C127,'Policy Characteristics'!$C:$C,0))),"",INDEX('Policy Characteristics'!K:K,MATCH($C127,'Policy Characteristics'!$C:$C,0)))</f>
        <v>transportation-sector-main.html#ev-subsidy</v>
      </c>
      <c r="R127" s="226" t="str">
        <f>IF(ISBLANK(INDEX('Policy Characteristics'!L:L,MATCH($C127,'Policy Characteristics'!$C:$C,0))),"",INDEX('Policy Characteristics'!L:L,MATCH($C127,'Policy Characteristics'!$C:$C,0)))</f>
        <v>ev-subsidy.html</v>
      </c>
    </row>
    <row r="128" spans="1:18">
      <c r="A128" s="22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226" t="str">
        <f t="shared" si="4"/>
        <v>Additional Freight Vehicle Subsidy</v>
      </c>
      <c r="D128" s="45" t="s">
        <v>744</v>
      </c>
      <c r="E128" s="2" t="s">
        <v>755</v>
      </c>
      <c r="F128" s="2" t="s">
        <v>766</v>
      </c>
      <c r="G128" s="2" t="s">
        <v>756</v>
      </c>
      <c r="H128" s="43">
        <v>1709</v>
      </c>
      <c r="I128" s="262" t="s">
        <v>738</v>
      </c>
      <c r="J128" s="227" t="str">
        <f>IF(ISBLANK(INDEX('Policy Characteristics'!D:D,MATCH($C128,'Policy Characteristics'!$C:$C,0))),"",INDEX('Policy Characteristics'!D:D,MATCH($C128,'Policy Characteristics'!$C:$C,0)))</f>
        <v>Vehicle Subsidy</v>
      </c>
      <c r="K128" s="22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-60000000</v>
      </c>
      <c r="M128" s="233">
        <f>IF(ISBLANK(INDEX('Policy Characteristics'!G:G,MATCH($C128,'Policy Characteristics'!$C:$C,0))),"",INDEX('Policy Characteristics'!G:G,MATCH($C128,'Policy Characteristics'!$C:$C,0)))</f>
        <v>60000000</v>
      </c>
      <c r="N128" s="233">
        <f>IF(ISBLANK(INDEX('Policy Characteristics'!H:H,MATCH($C128,'Policy Characteristics'!$C:$C,0))),"",INDEX('Policy Characteristics'!H:H,MATCH($C128,'Policy Characteristics'!$C:$C,0)))</f>
        <v>100000</v>
      </c>
      <c r="O128" s="226" t="str">
        <f>IF(ISBLANK(INDEX('Policy Characteristics'!I:I,MATCH($C128,'Policy Characteristics'!$C:$C,0))),"",INDEX('Policy Characteristics'!I:I,MATCH($C128,'Policy Characteristics'!$C:$C,0)))</f>
        <v>KRW/vehicle</v>
      </c>
      <c r="P128" s="22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226" t="str">
        <f>IF(ISBLANK(INDEX('Policy Characteristics'!K:K,MATCH($C128,'Policy Characteristics'!$C:$C,0))),"",INDEX('Policy Characteristics'!K:K,MATCH($C128,'Policy Characteristics'!$C:$C,0)))</f>
        <v>transportation-sector-main.html#ev-subsidy</v>
      </c>
      <c r="R128" s="226" t="str">
        <f>IF(ISBLANK(INDEX('Policy Characteristics'!L:L,MATCH($C128,'Policy Characteristics'!$C:$C,0))),"",INDEX('Policy Characteristics'!L:L,MATCH($C128,'Policy Characteristics'!$C:$C,0)))</f>
        <v>ev-subsidy.html</v>
      </c>
    </row>
    <row r="129" spans="1:18">
      <c r="A129" s="22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226" t="str">
        <f t="shared" si="4"/>
        <v>Additional Freight Vehicle Subsidy</v>
      </c>
      <c r="D129" s="45" t="s">
        <v>744</v>
      </c>
      <c r="E129" s="2" t="s">
        <v>757</v>
      </c>
      <c r="F129" s="2" t="s">
        <v>766</v>
      </c>
      <c r="G129" s="2" t="s">
        <v>758</v>
      </c>
      <c r="H129" s="43">
        <v>1710</v>
      </c>
      <c r="I129" s="262" t="s">
        <v>738</v>
      </c>
      <c r="J129" s="227" t="str">
        <f>IF(ISBLANK(INDEX('Policy Characteristics'!D:D,MATCH($C129,'Policy Characteristics'!$C:$C,0))),"",INDEX('Policy Characteristics'!D:D,MATCH($C129,'Policy Characteristics'!$C:$C,0)))</f>
        <v>Vehicle Subsidy</v>
      </c>
      <c r="K129" s="22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-60000000</v>
      </c>
      <c r="M129" s="233">
        <f>IF(ISBLANK(INDEX('Policy Characteristics'!G:G,MATCH($C129,'Policy Characteristics'!$C:$C,0))),"",INDEX('Policy Characteristics'!G:G,MATCH($C129,'Policy Characteristics'!$C:$C,0)))</f>
        <v>60000000</v>
      </c>
      <c r="N129" s="233">
        <f>IF(ISBLANK(INDEX('Policy Characteristics'!H:H,MATCH($C129,'Policy Characteristics'!$C:$C,0))),"",INDEX('Policy Characteristics'!H:H,MATCH($C129,'Policy Characteristics'!$C:$C,0)))</f>
        <v>100000</v>
      </c>
      <c r="O129" s="226" t="str">
        <f>IF(ISBLANK(INDEX('Policy Characteristics'!I:I,MATCH($C129,'Policy Characteristics'!$C:$C,0))),"",INDEX('Policy Characteristics'!I:I,MATCH($C129,'Policy Characteristics'!$C:$C,0)))</f>
        <v>KRW/vehicle</v>
      </c>
      <c r="P129" s="22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226" t="str">
        <f>IF(ISBLANK(INDEX('Policy Characteristics'!K:K,MATCH($C129,'Policy Characteristics'!$C:$C,0))),"",INDEX('Policy Characteristics'!K:K,MATCH($C129,'Policy Characteristics'!$C:$C,0)))</f>
        <v>transportation-sector-main.html#ev-subsidy</v>
      </c>
      <c r="R129" s="226" t="str">
        <f>IF(ISBLANK(INDEX('Policy Characteristics'!L:L,MATCH($C129,'Policy Characteristics'!$C:$C,0))),"",INDEX('Policy Characteristics'!L:L,MATCH($C129,'Policy Characteristics'!$C:$C,0)))</f>
        <v>ev-subsidy.html</v>
      </c>
    </row>
    <row r="130" spans="1:18">
      <c r="A130" s="22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226" t="str">
        <f t="shared" si="4"/>
        <v>Additional Freight Vehicle Subsidy</v>
      </c>
      <c r="D130" s="45" t="s">
        <v>744</v>
      </c>
      <c r="E130" s="2" t="s">
        <v>759</v>
      </c>
      <c r="F130" s="2" t="s">
        <v>766</v>
      </c>
      <c r="G130" s="2" t="s">
        <v>760</v>
      </c>
      <c r="H130" s="43">
        <v>1711</v>
      </c>
      <c r="I130" s="262" t="s">
        <v>738</v>
      </c>
      <c r="J130" s="227" t="str">
        <f>IF(ISBLANK(INDEX('Policy Characteristics'!D:D,MATCH($C130,'Policy Characteristics'!$C:$C,0))),"",INDEX('Policy Characteristics'!D:D,MATCH($C130,'Policy Characteristics'!$C:$C,0)))</f>
        <v>Vehicle Subsidy</v>
      </c>
      <c r="K130" s="22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-60000000</v>
      </c>
      <c r="M130" s="233">
        <f>IF(ISBLANK(INDEX('Policy Characteristics'!G:G,MATCH($C130,'Policy Characteristics'!$C:$C,0))),"",INDEX('Policy Characteristics'!G:G,MATCH($C130,'Policy Characteristics'!$C:$C,0)))</f>
        <v>60000000</v>
      </c>
      <c r="N130" s="233">
        <f>IF(ISBLANK(INDEX('Policy Characteristics'!H:H,MATCH($C130,'Policy Characteristics'!$C:$C,0))),"",INDEX('Policy Characteristics'!H:H,MATCH($C130,'Policy Characteristics'!$C:$C,0)))</f>
        <v>100000</v>
      </c>
      <c r="O130" s="226" t="str">
        <f>IF(ISBLANK(INDEX('Policy Characteristics'!I:I,MATCH($C130,'Policy Characteristics'!$C:$C,0))),"",INDEX('Policy Characteristics'!I:I,MATCH($C130,'Policy Characteristics'!$C:$C,0)))</f>
        <v>KRW/vehicle</v>
      </c>
      <c r="P130" s="22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226" t="str">
        <f>IF(ISBLANK(INDEX('Policy Characteristics'!K:K,MATCH($C130,'Policy Characteristics'!$C:$C,0))),"",INDEX('Policy Characteristics'!K:K,MATCH($C130,'Policy Characteristics'!$C:$C,0)))</f>
        <v>transportation-sector-main.html#ev-subsidy</v>
      </c>
      <c r="R130" s="226" t="str">
        <f>IF(ISBLANK(INDEX('Policy Characteristics'!L:L,MATCH($C130,'Policy Characteristics'!$C:$C,0))),"",INDEX('Policy Characteristics'!L:L,MATCH($C130,'Policy Characteristics'!$C:$C,0)))</f>
        <v>ev-subsidy.html</v>
      </c>
    </row>
    <row r="131" spans="1:18">
      <c r="A131" s="22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226" t="str">
        <f t="shared" si="4"/>
        <v>Additional Freight Vehicle Subsidy</v>
      </c>
      <c r="D131" s="45" t="s">
        <v>744</v>
      </c>
      <c r="E131" s="2" t="s">
        <v>761</v>
      </c>
      <c r="F131" s="2" t="s">
        <v>766</v>
      </c>
      <c r="G131" s="2" t="s">
        <v>761</v>
      </c>
      <c r="H131" s="43">
        <v>1712</v>
      </c>
      <c r="I131" s="262" t="s">
        <v>738</v>
      </c>
      <c r="J131" s="227" t="str">
        <f>IF(ISBLANK(INDEX('Policy Characteristics'!D:D,MATCH($C131,'Policy Characteristics'!$C:$C,0))),"",INDEX('Policy Characteristics'!D:D,MATCH($C131,'Policy Characteristics'!$C:$C,0)))</f>
        <v>Vehicle Subsidy</v>
      </c>
      <c r="K131" s="22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-60000000</v>
      </c>
      <c r="M131" s="233">
        <f>IF(ISBLANK(INDEX('Policy Characteristics'!G:G,MATCH($C131,'Policy Characteristics'!$C:$C,0))),"",INDEX('Policy Characteristics'!G:G,MATCH($C131,'Policy Characteristics'!$C:$C,0)))</f>
        <v>60000000</v>
      </c>
      <c r="N131" s="233">
        <f>IF(ISBLANK(INDEX('Policy Characteristics'!H:H,MATCH($C131,'Policy Characteristics'!$C:$C,0))),"",INDEX('Policy Characteristics'!H:H,MATCH($C131,'Policy Characteristics'!$C:$C,0)))</f>
        <v>100000</v>
      </c>
      <c r="O131" s="226" t="str">
        <f>IF(ISBLANK(INDEX('Policy Characteristics'!I:I,MATCH($C131,'Policy Characteristics'!$C:$C,0))),"",INDEX('Policy Characteristics'!I:I,MATCH($C131,'Policy Characteristics'!$C:$C,0)))</f>
        <v>KRW/vehicle</v>
      </c>
      <c r="P131" s="22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226" t="str">
        <f>IF(ISBLANK(INDEX('Policy Characteristics'!K:K,MATCH($C131,'Policy Characteristics'!$C:$C,0))),"",INDEX('Policy Characteristics'!K:K,MATCH($C131,'Policy Characteristics'!$C:$C,0)))</f>
        <v>transportation-sector-main.html#ev-subsidy</v>
      </c>
      <c r="R131" s="226" t="str">
        <f>IF(ISBLANK(INDEX('Policy Characteristics'!L:L,MATCH($C131,'Policy Characteristics'!$C:$C,0))),"",INDEX('Policy Characteristics'!L:L,MATCH($C131,'Policy Characteristics'!$C:$C,0)))</f>
        <v>ev-subsidy.html</v>
      </c>
    </row>
    <row r="132" spans="1:18">
      <c r="A132" s="22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226" t="str">
        <f t="shared" si="4"/>
        <v>Additional Freight Vehicle Subsidy</v>
      </c>
      <c r="D132" s="45" t="s">
        <v>744</v>
      </c>
      <c r="E132" s="2" t="s">
        <v>762</v>
      </c>
      <c r="F132" s="2" t="s">
        <v>766</v>
      </c>
      <c r="G132" s="2" t="s">
        <v>763</v>
      </c>
      <c r="H132" s="43">
        <v>1713</v>
      </c>
      <c r="I132" s="262" t="s">
        <v>738</v>
      </c>
      <c r="J132" s="227" t="str">
        <f>IF(ISBLANK(INDEX('Policy Characteristics'!D:D,MATCH($C132,'Policy Characteristics'!$C:$C,0))),"",INDEX('Policy Characteristics'!D:D,MATCH($C132,'Policy Characteristics'!$C:$C,0)))</f>
        <v>Vehicle Subsidy</v>
      </c>
      <c r="K132" s="22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-60000000</v>
      </c>
      <c r="M132" s="233">
        <f>IF(ISBLANK(INDEX('Policy Characteristics'!G:G,MATCH($C132,'Policy Characteristics'!$C:$C,0))),"",INDEX('Policy Characteristics'!G:G,MATCH($C132,'Policy Characteristics'!$C:$C,0)))</f>
        <v>60000000</v>
      </c>
      <c r="N132" s="233">
        <f>IF(ISBLANK(INDEX('Policy Characteristics'!H:H,MATCH($C132,'Policy Characteristics'!$C:$C,0))),"",INDEX('Policy Characteristics'!H:H,MATCH($C132,'Policy Characteristics'!$C:$C,0)))</f>
        <v>100000</v>
      </c>
      <c r="O132" s="226" t="str">
        <f>IF(ISBLANK(INDEX('Policy Characteristics'!I:I,MATCH($C132,'Policy Characteristics'!$C:$C,0))),"",INDEX('Policy Characteristics'!I:I,MATCH($C132,'Policy Characteristics'!$C:$C,0)))</f>
        <v>KRW/vehicle</v>
      </c>
      <c r="P132" s="22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226" t="str">
        <f>IF(ISBLANK(INDEX('Policy Characteristics'!K:K,MATCH($C132,'Policy Characteristics'!$C:$C,0))),"",INDEX('Policy Characteristics'!K:K,MATCH($C132,'Policy Characteristics'!$C:$C,0)))</f>
        <v>transportation-sector-main.html#ev-subsidy</v>
      </c>
      <c r="R132" s="226" t="str">
        <f>IF(ISBLANK(INDEX('Policy Characteristics'!L:L,MATCH($C132,'Policy Characteristics'!$C:$C,0))),"",INDEX('Policy Characteristics'!L:L,MATCH($C132,'Policy Characteristics'!$C:$C,0)))</f>
        <v>ev-subsidy.html</v>
      </c>
    </row>
    <row r="133" spans="1:18">
      <c r="A133" s="22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226" t="str">
        <f t="shared" si="4"/>
        <v>Additional Freight Vehicle Subsidy</v>
      </c>
      <c r="D133" s="45" t="s">
        <v>746</v>
      </c>
      <c r="E133" s="45" t="s">
        <v>750</v>
      </c>
      <c r="F133" s="2" t="s">
        <v>771</v>
      </c>
      <c r="G133" s="45" t="s">
        <v>752</v>
      </c>
      <c r="H133" s="43">
        <v>1714</v>
      </c>
      <c r="I133" s="262" t="s">
        <v>738</v>
      </c>
      <c r="J133" s="227" t="str">
        <f>IF(ISBLANK(INDEX('Policy Characteristics'!D:D,MATCH($C133,'Policy Characteristics'!$C:$C,0))),"",INDEX('Policy Characteristics'!D:D,MATCH($C133,'Policy Characteristics'!$C:$C,0)))</f>
        <v>Vehicle Subsidy</v>
      </c>
      <c r="K133" s="22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-60000000</v>
      </c>
      <c r="M133" s="233">
        <f>IF(ISBLANK(INDEX('Policy Characteristics'!G:G,MATCH($C133,'Policy Characteristics'!$C:$C,0))),"",INDEX('Policy Characteristics'!G:G,MATCH($C133,'Policy Characteristics'!$C:$C,0)))</f>
        <v>60000000</v>
      </c>
      <c r="N133" s="233">
        <f>IF(ISBLANK(INDEX('Policy Characteristics'!H:H,MATCH($C133,'Policy Characteristics'!$C:$C,0))),"",INDEX('Policy Characteristics'!H:H,MATCH($C133,'Policy Characteristics'!$C:$C,0)))</f>
        <v>100000</v>
      </c>
      <c r="O133" s="226" t="str">
        <f>IF(ISBLANK(INDEX('Policy Characteristics'!I:I,MATCH($C133,'Policy Characteristics'!$C:$C,0))),"",INDEX('Policy Characteristics'!I:I,MATCH($C133,'Policy Characteristics'!$C:$C,0)))</f>
        <v>KRW/vehicle</v>
      </c>
      <c r="P133" s="22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226" t="str">
        <f>IF(ISBLANK(INDEX('Policy Characteristics'!K:K,MATCH($C133,'Policy Characteristics'!$C:$C,0))),"",INDEX('Policy Characteristics'!K:K,MATCH($C133,'Policy Characteristics'!$C:$C,0)))</f>
        <v>transportation-sector-main.html#ev-subsidy</v>
      </c>
      <c r="R133" s="226" t="str">
        <f>IF(ISBLANK(INDEX('Policy Characteristics'!L:L,MATCH($C133,'Policy Characteristics'!$C:$C,0))),"",INDEX('Policy Characteristics'!L:L,MATCH($C133,'Policy Characteristics'!$C:$C,0)))</f>
        <v>ev-subsidy.html</v>
      </c>
    </row>
    <row r="134" spans="1:18">
      <c r="A134" s="22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226" t="str">
        <f t="shared" si="4"/>
        <v>Additional Freight Vehicle Subsidy</v>
      </c>
      <c r="D134" s="45" t="s">
        <v>746</v>
      </c>
      <c r="E134" s="2" t="s">
        <v>753</v>
      </c>
      <c r="F134" s="2" t="s">
        <v>771</v>
      </c>
      <c r="G134" s="2" t="s">
        <v>754</v>
      </c>
      <c r="H134" s="43">
        <v>1715</v>
      </c>
      <c r="I134" s="262" t="s">
        <v>738</v>
      </c>
      <c r="J134" s="227" t="str">
        <f>IF(ISBLANK(INDEX('Policy Characteristics'!D:D,MATCH($C134,'Policy Characteristics'!$C:$C,0))),"",INDEX('Policy Characteristics'!D:D,MATCH($C134,'Policy Characteristics'!$C:$C,0)))</f>
        <v>Vehicle Subsidy</v>
      </c>
      <c r="K134" s="22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-60000000</v>
      </c>
      <c r="M134" s="233">
        <f>IF(ISBLANK(INDEX('Policy Characteristics'!G:G,MATCH($C134,'Policy Characteristics'!$C:$C,0))),"",INDEX('Policy Characteristics'!G:G,MATCH($C134,'Policy Characteristics'!$C:$C,0)))</f>
        <v>60000000</v>
      </c>
      <c r="N134" s="233">
        <f>IF(ISBLANK(INDEX('Policy Characteristics'!H:H,MATCH($C134,'Policy Characteristics'!$C:$C,0))),"",INDEX('Policy Characteristics'!H:H,MATCH($C134,'Policy Characteristics'!$C:$C,0)))</f>
        <v>100000</v>
      </c>
      <c r="O134" s="226" t="str">
        <f>IF(ISBLANK(INDEX('Policy Characteristics'!I:I,MATCH($C134,'Policy Characteristics'!$C:$C,0))),"",INDEX('Policy Characteristics'!I:I,MATCH($C134,'Policy Characteristics'!$C:$C,0)))</f>
        <v>KRW/vehicle</v>
      </c>
      <c r="P134" s="22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226" t="str">
        <f>IF(ISBLANK(INDEX('Policy Characteristics'!K:K,MATCH($C134,'Policy Characteristics'!$C:$C,0))),"",INDEX('Policy Characteristics'!K:K,MATCH($C134,'Policy Characteristics'!$C:$C,0)))</f>
        <v>transportation-sector-main.html#ev-subsidy</v>
      </c>
      <c r="R134" s="226" t="str">
        <f>IF(ISBLANK(INDEX('Policy Characteristics'!L:L,MATCH($C134,'Policy Characteristics'!$C:$C,0))),"",INDEX('Policy Characteristics'!L:L,MATCH($C134,'Policy Characteristics'!$C:$C,0)))</f>
        <v>ev-subsidy.html</v>
      </c>
    </row>
    <row r="135" spans="1:18">
      <c r="A135" s="22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226" t="str">
        <f t="shared" si="4"/>
        <v>Additional Freight Vehicle Subsidy</v>
      </c>
      <c r="D135" s="45" t="s">
        <v>746</v>
      </c>
      <c r="E135" s="2" t="s">
        <v>755</v>
      </c>
      <c r="F135" s="2" t="s">
        <v>771</v>
      </c>
      <c r="G135" s="2" t="s">
        <v>756</v>
      </c>
      <c r="H135" s="43">
        <v>1716</v>
      </c>
      <c r="I135" s="262" t="s">
        <v>738</v>
      </c>
      <c r="J135" s="227" t="str">
        <f>IF(ISBLANK(INDEX('Policy Characteristics'!D:D,MATCH($C135,'Policy Characteristics'!$C:$C,0))),"",INDEX('Policy Characteristics'!D:D,MATCH($C135,'Policy Characteristics'!$C:$C,0)))</f>
        <v>Vehicle Subsidy</v>
      </c>
      <c r="K135" s="22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-60000000</v>
      </c>
      <c r="M135" s="233">
        <f>IF(ISBLANK(INDEX('Policy Characteristics'!G:G,MATCH($C135,'Policy Characteristics'!$C:$C,0))),"",INDEX('Policy Characteristics'!G:G,MATCH($C135,'Policy Characteristics'!$C:$C,0)))</f>
        <v>60000000</v>
      </c>
      <c r="N135" s="233">
        <f>IF(ISBLANK(INDEX('Policy Characteristics'!H:H,MATCH($C135,'Policy Characteristics'!$C:$C,0))),"",INDEX('Policy Characteristics'!H:H,MATCH($C135,'Policy Characteristics'!$C:$C,0)))</f>
        <v>100000</v>
      </c>
      <c r="O135" s="226" t="str">
        <f>IF(ISBLANK(INDEX('Policy Characteristics'!I:I,MATCH($C135,'Policy Characteristics'!$C:$C,0))),"",INDEX('Policy Characteristics'!I:I,MATCH($C135,'Policy Characteristics'!$C:$C,0)))</f>
        <v>KRW/vehicle</v>
      </c>
      <c r="P135" s="22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226" t="str">
        <f>IF(ISBLANK(INDEX('Policy Characteristics'!K:K,MATCH($C135,'Policy Characteristics'!$C:$C,0))),"",INDEX('Policy Characteristics'!K:K,MATCH($C135,'Policy Characteristics'!$C:$C,0)))</f>
        <v>transportation-sector-main.html#ev-subsidy</v>
      </c>
      <c r="R135" s="226" t="str">
        <f>IF(ISBLANK(INDEX('Policy Characteristics'!L:L,MATCH($C135,'Policy Characteristics'!$C:$C,0))),"",INDEX('Policy Characteristics'!L:L,MATCH($C135,'Policy Characteristics'!$C:$C,0)))</f>
        <v>ev-subsidy.html</v>
      </c>
    </row>
    <row r="136" spans="1:18">
      <c r="A136" s="22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226" t="str">
        <f t="shared" si="4"/>
        <v>Additional Freight Vehicle Subsidy</v>
      </c>
      <c r="D136" s="45" t="s">
        <v>746</v>
      </c>
      <c r="E136" s="2" t="s">
        <v>757</v>
      </c>
      <c r="F136" s="2" t="s">
        <v>771</v>
      </c>
      <c r="G136" s="2" t="s">
        <v>758</v>
      </c>
      <c r="H136" s="43">
        <v>1717</v>
      </c>
      <c r="I136" s="262" t="s">
        <v>738</v>
      </c>
      <c r="J136" s="227" t="str">
        <f>IF(ISBLANK(INDEX('Policy Characteristics'!D:D,MATCH($C136,'Policy Characteristics'!$C:$C,0))),"",INDEX('Policy Characteristics'!D:D,MATCH($C136,'Policy Characteristics'!$C:$C,0)))</f>
        <v>Vehicle Subsidy</v>
      </c>
      <c r="K136" s="22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-60000000</v>
      </c>
      <c r="M136" s="233">
        <f>IF(ISBLANK(INDEX('Policy Characteristics'!G:G,MATCH($C136,'Policy Characteristics'!$C:$C,0))),"",INDEX('Policy Characteristics'!G:G,MATCH($C136,'Policy Characteristics'!$C:$C,0)))</f>
        <v>60000000</v>
      </c>
      <c r="N136" s="233">
        <f>IF(ISBLANK(INDEX('Policy Characteristics'!H:H,MATCH($C136,'Policy Characteristics'!$C:$C,0))),"",INDEX('Policy Characteristics'!H:H,MATCH($C136,'Policy Characteristics'!$C:$C,0)))</f>
        <v>100000</v>
      </c>
      <c r="O136" s="226" t="str">
        <f>IF(ISBLANK(INDEX('Policy Characteristics'!I:I,MATCH($C136,'Policy Characteristics'!$C:$C,0))),"",INDEX('Policy Characteristics'!I:I,MATCH($C136,'Policy Characteristics'!$C:$C,0)))</f>
        <v>KRW/vehicle</v>
      </c>
      <c r="P136" s="22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226" t="str">
        <f>IF(ISBLANK(INDEX('Policy Characteristics'!K:K,MATCH($C136,'Policy Characteristics'!$C:$C,0))),"",INDEX('Policy Characteristics'!K:K,MATCH($C136,'Policy Characteristics'!$C:$C,0)))</f>
        <v>transportation-sector-main.html#ev-subsidy</v>
      </c>
      <c r="R136" s="226" t="str">
        <f>IF(ISBLANK(INDEX('Policy Characteristics'!L:L,MATCH($C136,'Policy Characteristics'!$C:$C,0))),"",INDEX('Policy Characteristics'!L:L,MATCH($C136,'Policy Characteristics'!$C:$C,0)))</f>
        <v>ev-subsidy.html</v>
      </c>
    </row>
    <row r="137" spans="1:18">
      <c r="A137" s="22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226" t="str">
        <f t="shared" si="4"/>
        <v>Additional Freight Vehicle Subsidy</v>
      </c>
      <c r="D137" s="45" t="s">
        <v>746</v>
      </c>
      <c r="E137" s="2" t="s">
        <v>759</v>
      </c>
      <c r="F137" s="2" t="s">
        <v>771</v>
      </c>
      <c r="G137" s="2" t="s">
        <v>760</v>
      </c>
      <c r="H137" s="43">
        <v>1718</v>
      </c>
      <c r="I137" s="262" t="s">
        <v>738</v>
      </c>
      <c r="J137" s="227" t="str">
        <f>IF(ISBLANK(INDEX('Policy Characteristics'!D:D,MATCH($C137,'Policy Characteristics'!$C:$C,0))),"",INDEX('Policy Characteristics'!D:D,MATCH($C137,'Policy Characteristics'!$C:$C,0)))</f>
        <v>Vehicle Subsidy</v>
      </c>
      <c r="K137" s="22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-60000000</v>
      </c>
      <c r="M137" s="233">
        <f>IF(ISBLANK(INDEX('Policy Characteristics'!G:G,MATCH($C137,'Policy Characteristics'!$C:$C,0))),"",INDEX('Policy Characteristics'!G:G,MATCH($C137,'Policy Characteristics'!$C:$C,0)))</f>
        <v>60000000</v>
      </c>
      <c r="N137" s="233">
        <f>IF(ISBLANK(INDEX('Policy Characteristics'!H:H,MATCH($C137,'Policy Characteristics'!$C:$C,0))),"",INDEX('Policy Characteristics'!H:H,MATCH($C137,'Policy Characteristics'!$C:$C,0)))</f>
        <v>100000</v>
      </c>
      <c r="O137" s="226" t="str">
        <f>IF(ISBLANK(INDEX('Policy Characteristics'!I:I,MATCH($C137,'Policy Characteristics'!$C:$C,0))),"",INDEX('Policy Characteristics'!I:I,MATCH($C137,'Policy Characteristics'!$C:$C,0)))</f>
        <v>KRW/vehicle</v>
      </c>
      <c r="P137" s="22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226" t="str">
        <f>IF(ISBLANK(INDEX('Policy Characteristics'!K:K,MATCH($C137,'Policy Characteristics'!$C:$C,0))),"",INDEX('Policy Characteristics'!K:K,MATCH($C137,'Policy Characteristics'!$C:$C,0)))</f>
        <v>transportation-sector-main.html#ev-subsidy</v>
      </c>
      <c r="R137" s="226" t="str">
        <f>IF(ISBLANK(INDEX('Policy Characteristics'!L:L,MATCH($C137,'Policy Characteristics'!$C:$C,0))),"",INDEX('Policy Characteristics'!L:L,MATCH($C137,'Policy Characteristics'!$C:$C,0)))</f>
        <v>ev-subsidy.html</v>
      </c>
    </row>
    <row r="138" spans="1:18">
      <c r="A138" s="22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226" t="str">
        <f t="shared" si="4"/>
        <v>Additional Freight Vehicle Subsidy</v>
      </c>
      <c r="D138" s="45" t="s">
        <v>746</v>
      </c>
      <c r="E138" s="2" t="s">
        <v>761</v>
      </c>
      <c r="F138" s="2" t="s">
        <v>771</v>
      </c>
      <c r="G138" s="2" t="s">
        <v>761</v>
      </c>
      <c r="H138" s="43">
        <v>1719</v>
      </c>
      <c r="I138" s="262" t="s">
        <v>738</v>
      </c>
      <c r="J138" s="227" t="str">
        <f>IF(ISBLANK(INDEX('Policy Characteristics'!D:D,MATCH($C138,'Policy Characteristics'!$C:$C,0))),"",INDEX('Policy Characteristics'!D:D,MATCH($C138,'Policy Characteristics'!$C:$C,0)))</f>
        <v>Vehicle Subsidy</v>
      </c>
      <c r="K138" s="22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-60000000</v>
      </c>
      <c r="M138" s="233">
        <f>IF(ISBLANK(INDEX('Policy Characteristics'!G:G,MATCH($C138,'Policy Characteristics'!$C:$C,0))),"",INDEX('Policy Characteristics'!G:G,MATCH($C138,'Policy Characteristics'!$C:$C,0)))</f>
        <v>60000000</v>
      </c>
      <c r="N138" s="233">
        <f>IF(ISBLANK(INDEX('Policy Characteristics'!H:H,MATCH($C138,'Policy Characteristics'!$C:$C,0))),"",INDEX('Policy Characteristics'!H:H,MATCH($C138,'Policy Characteristics'!$C:$C,0)))</f>
        <v>100000</v>
      </c>
      <c r="O138" s="226" t="str">
        <f>IF(ISBLANK(INDEX('Policy Characteristics'!I:I,MATCH($C138,'Policy Characteristics'!$C:$C,0))),"",INDEX('Policy Characteristics'!I:I,MATCH($C138,'Policy Characteristics'!$C:$C,0)))</f>
        <v>KRW/vehicle</v>
      </c>
      <c r="P138" s="22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226" t="str">
        <f>IF(ISBLANK(INDEX('Policy Characteristics'!K:K,MATCH($C138,'Policy Characteristics'!$C:$C,0))),"",INDEX('Policy Characteristics'!K:K,MATCH($C138,'Policy Characteristics'!$C:$C,0)))</f>
        <v>transportation-sector-main.html#ev-subsidy</v>
      </c>
      <c r="R138" s="226" t="str">
        <f>IF(ISBLANK(INDEX('Policy Characteristics'!L:L,MATCH($C138,'Policy Characteristics'!$C:$C,0))),"",INDEX('Policy Characteristics'!L:L,MATCH($C138,'Policy Characteristics'!$C:$C,0)))</f>
        <v>ev-subsidy.html</v>
      </c>
    </row>
    <row r="139" spans="1:18">
      <c r="A139" s="22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226" t="str">
        <f t="shared" si="4"/>
        <v>Additional Freight Vehicle Subsidy</v>
      </c>
      <c r="D139" s="45" t="s">
        <v>746</v>
      </c>
      <c r="E139" s="2" t="s">
        <v>762</v>
      </c>
      <c r="F139" s="2" t="s">
        <v>771</v>
      </c>
      <c r="G139" s="2" t="s">
        <v>763</v>
      </c>
      <c r="H139" s="43">
        <v>1720</v>
      </c>
      <c r="I139" s="262" t="s">
        <v>738</v>
      </c>
      <c r="J139" s="227" t="str">
        <f>IF(ISBLANK(INDEX('Policy Characteristics'!D:D,MATCH($C139,'Policy Characteristics'!$C:$C,0))),"",INDEX('Policy Characteristics'!D:D,MATCH($C139,'Policy Characteristics'!$C:$C,0)))</f>
        <v>Vehicle Subsidy</v>
      </c>
      <c r="K139" s="22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-60000000</v>
      </c>
      <c r="M139" s="233">
        <f>IF(ISBLANK(INDEX('Policy Characteristics'!G:G,MATCH($C139,'Policy Characteristics'!$C:$C,0))),"",INDEX('Policy Characteristics'!G:G,MATCH($C139,'Policy Characteristics'!$C:$C,0)))</f>
        <v>60000000</v>
      </c>
      <c r="N139" s="233">
        <f>IF(ISBLANK(INDEX('Policy Characteristics'!H:H,MATCH($C139,'Policy Characteristics'!$C:$C,0))),"",INDEX('Policy Characteristics'!H:H,MATCH($C139,'Policy Characteristics'!$C:$C,0)))</f>
        <v>100000</v>
      </c>
      <c r="O139" s="226" t="str">
        <f>IF(ISBLANK(INDEX('Policy Characteristics'!I:I,MATCH($C139,'Policy Characteristics'!$C:$C,0))),"",INDEX('Policy Characteristics'!I:I,MATCH($C139,'Policy Characteristics'!$C:$C,0)))</f>
        <v>KRW/vehicle</v>
      </c>
      <c r="P139" s="22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226" t="str">
        <f>IF(ISBLANK(INDEX('Policy Characteristics'!K:K,MATCH($C139,'Policy Characteristics'!$C:$C,0))),"",INDEX('Policy Characteristics'!K:K,MATCH($C139,'Policy Characteristics'!$C:$C,0)))</f>
        <v>transportation-sector-main.html#ev-subsidy</v>
      </c>
      <c r="R139" s="226" t="str">
        <f>IF(ISBLANK(INDEX('Policy Characteristics'!L:L,MATCH($C139,'Policy Characteristics'!$C:$C,0))),"",INDEX('Policy Characteristics'!L:L,MATCH($C139,'Policy Characteristics'!$C:$C,0)))</f>
        <v>ev-subsidy.html</v>
      </c>
    </row>
    <row r="140" spans="1:18">
      <c r="A140" s="22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226" t="str">
        <f t="shared" si="4"/>
        <v>Additional Freight Vehicle Subsidy</v>
      </c>
      <c r="D140" s="45" t="s">
        <v>748</v>
      </c>
      <c r="E140" s="45" t="s">
        <v>750</v>
      </c>
      <c r="F140" s="2" t="s">
        <v>768</v>
      </c>
      <c r="G140" s="45" t="s">
        <v>752</v>
      </c>
      <c r="H140" s="43">
        <v>1721</v>
      </c>
      <c r="I140" s="262" t="s">
        <v>738</v>
      </c>
      <c r="J140" s="227" t="str">
        <f>IF(ISBLANK(INDEX('Policy Characteristics'!D:D,MATCH($C140,'Policy Characteristics'!$C:$C,0))),"",INDEX('Policy Characteristics'!D:D,MATCH($C140,'Policy Characteristics'!$C:$C,0)))</f>
        <v>Vehicle Subsidy</v>
      </c>
      <c r="K140" s="22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-60000000</v>
      </c>
      <c r="M140" s="233">
        <f>IF(ISBLANK(INDEX('Policy Characteristics'!G:G,MATCH($C140,'Policy Characteristics'!$C:$C,0))),"",INDEX('Policy Characteristics'!G:G,MATCH($C140,'Policy Characteristics'!$C:$C,0)))</f>
        <v>60000000</v>
      </c>
      <c r="N140" s="233">
        <f>IF(ISBLANK(INDEX('Policy Characteristics'!H:H,MATCH($C140,'Policy Characteristics'!$C:$C,0))),"",INDEX('Policy Characteristics'!H:H,MATCH($C140,'Policy Characteristics'!$C:$C,0)))</f>
        <v>100000</v>
      </c>
      <c r="O140" s="226" t="str">
        <f>IF(ISBLANK(INDEX('Policy Characteristics'!I:I,MATCH($C140,'Policy Characteristics'!$C:$C,0))),"",INDEX('Policy Characteristics'!I:I,MATCH($C140,'Policy Characteristics'!$C:$C,0)))</f>
        <v>KRW/vehicle</v>
      </c>
      <c r="P140" s="22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226" t="str">
        <f>IF(ISBLANK(INDEX('Policy Characteristics'!K:K,MATCH($C140,'Policy Characteristics'!$C:$C,0))),"",INDEX('Policy Characteristics'!K:K,MATCH($C140,'Policy Characteristics'!$C:$C,0)))</f>
        <v>transportation-sector-main.html#ev-subsidy</v>
      </c>
      <c r="R140" s="226" t="str">
        <f>IF(ISBLANK(INDEX('Policy Characteristics'!L:L,MATCH($C140,'Policy Characteristics'!$C:$C,0))),"",INDEX('Policy Characteristics'!L:L,MATCH($C140,'Policy Characteristics'!$C:$C,0)))</f>
        <v>ev-subsidy.html</v>
      </c>
    </row>
    <row r="141" spans="1:18">
      <c r="A141" s="22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226" t="str">
        <f t="shared" si="4"/>
        <v>Additional Freight Vehicle Subsidy</v>
      </c>
      <c r="D141" s="45" t="s">
        <v>748</v>
      </c>
      <c r="E141" s="2" t="s">
        <v>753</v>
      </c>
      <c r="F141" s="2" t="s">
        <v>768</v>
      </c>
      <c r="G141" s="2" t="s">
        <v>754</v>
      </c>
      <c r="H141" s="43">
        <v>1722</v>
      </c>
      <c r="I141" s="262" t="s">
        <v>738</v>
      </c>
      <c r="J141" s="227" t="str">
        <f>IF(ISBLANK(INDEX('Policy Characteristics'!D:D,MATCH($C141,'Policy Characteristics'!$C:$C,0))),"",INDEX('Policy Characteristics'!D:D,MATCH($C141,'Policy Characteristics'!$C:$C,0)))</f>
        <v>Vehicle Subsidy</v>
      </c>
      <c r="K141" s="22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-60000000</v>
      </c>
      <c r="M141" s="233">
        <f>IF(ISBLANK(INDEX('Policy Characteristics'!G:G,MATCH($C141,'Policy Characteristics'!$C:$C,0))),"",INDEX('Policy Characteristics'!G:G,MATCH($C141,'Policy Characteristics'!$C:$C,0)))</f>
        <v>60000000</v>
      </c>
      <c r="N141" s="233">
        <f>IF(ISBLANK(INDEX('Policy Characteristics'!H:H,MATCH($C141,'Policy Characteristics'!$C:$C,0))),"",INDEX('Policy Characteristics'!H:H,MATCH($C141,'Policy Characteristics'!$C:$C,0)))</f>
        <v>100000</v>
      </c>
      <c r="O141" s="226" t="str">
        <f>IF(ISBLANK(INDEX('Policy Characteristics'!I:I,MATCH($C141,'Policy Characteristics'!$C:$C,0))),"",INDEX('Policy Characteristics'!I:I,MATCH($C141,'Policy Characteristics'!$C:$C,0)))</f>
        <v>KRW/vehicle</v>
      </c>
      <c r="P141" s="22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226" t="str">
        <f>IF(ISBLANK(INDEX('Policy Characteristics'!K:K,MATCH($C141,'Policy Characteristics'!$C:$C,0))),"",INDEX('Policy Characteristics'!K:K,MATCH($C141,'Policy Characteristics'!$C:$C,0)))</f>
        <v>transportation-sector-main.html#ev-subsidy</v>
      </c>
      <c r="R141" s="226" t="str">
        <f>IF(ISBLANK(INDEX('Policy Characteristics'!L:L,MATCH($C141,'Policy Characteristics'!$C:$C,0))),"",INDEX('Policy Characteristics'!L:L,MATCH($C141,'Policy Characteristics'!$C:$C,0)))</f>
        <v>ev-subsidy.html</v>
      </c>
    </row>
    <row r="142" spans="1:18">
      <c r="A142" s="22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226" t="str">
        <f t="shared" si="4"/>
        <v>Additional Freight Vehicle Subsidy</v>
      </c>
      <c r="D142" s="45" t="s">
        <v>748</v>
      </c>
      <c r="E142" s="2" t="s">
        <v>755</v>
      </c>
      <c r="F142" s="2" t="s">
        <v>768</v>
      </c>
      <c r="G142" s="2" t="s">
        <v>756</v>
      </c>
      <c r="H142" s="43">
        <v>1723</v>
      </c>
      <c r="I142" s="262" t="s">
        <v>738</v>
      </c>
      <c r="J142" s="227" t="str">
        <f>IF(ISBLANK(INDEX('Policy Characteristics'!D:D,MATCH($C142,'Policy Characteristics'!$C:$C,0))),"",INDEX('Policy Characteristics'!D:D,MATCH($C142,'Policy Characteristics'!$C:$C,0)))</f>
        <v>Vehicle Subsidy</v>
      </c>
      <c r="K142" s="22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-60000000</v>
      </c>
      <c r="M142" s="233">
        <f>IF(ISBLANK(INDEX('Policy Characteristics'!G:G,MATCH($C142,'Policy Characteristics'!$C:$C,0))),"",INDEX('Policy Characteristics'!G:G,MATCH($C142,'Policy Characteristics'!$C:$C,0)))</f>
        <v>60000000</v>
      </c>
      <c r="N142" s="233">
        <f>IF(ISBLANK(INDEX('Policy Characteristics'!H:H,MATCH($C142,'Policy Characteristics'!$C:$C,0))),"",INDEX('Policy Characteristics'!H:H,MATCH($C142,'Policy Characteristics'!$C:$C,0)))</f>
        <v>100000</v>
      </c>
      <c r="O142" s="226" t="str">
        <f>IF(ISBLANK(INDEX('Policy Characteristics'!I:I,MATCH($C142,'Policy Characteristics'!$C:$C,0))),"",INDEX('Policy Characteristics'!I:I,MATCH($C142,'Policy Characteristics'!$C:$C,0)))</f>
        <v>KRW/vehicle</v>
      </c>
      <c r="P142" s="22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226" t="str">
        <f>IF(ISBLANK(INDEX('Policy Characteristics'!K:K,MATCH($C142,'Policy Characteristics'!$C:$C,0))),"",INDEX('Policy Characteristics'!K:K,MATCH($C142,'Policy Characteristics'!$C:$C,0)))</f>
        <v>transportation-sector-main.html#ev-subsidy</v>
      </c>
      <c r="R142" s="226" t="str">
        <f>IF(ISBLANK(INDEX('Policy Characteristics'!L:L,MATCH($C142,'Policy Characteristics'!$C:$C,0))),"",INDEX('Policy Characteristics'!L:L,MATCH($C142,'Policy Characteristics'!$C:$C,0)))</f>
        <v>ev-subsidy.html</v>
      </c>
    </row>
    <row r="143" spans="1:18">
      <c r="A143" s="22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226" t="str">
        <f t="shared" si="4"/>
        <v>Additional Freight Vehicle Subsidy</v>
      </c>
      <c r="D143" s="45" t="s">
        <v>748</v>
      </c>
      <c r="E143" s="2" t="s">
        <v>757</v>
      </c>
      <c r="F143" s="2" t="s">
        <v>768</v>
      </c>
      <c r="G143" s="2" t="s">
        <v>758</v>
      </c>
      <c r="H143" s="43">
        <v>1724</v>
      </c>
      <c r="I143" s="262" t="s">
        <v>738</v>
      </c>
      <c r="J143" s="227" t="str">
        <f>IF(ISBLANK(INDEX('Policy Characteristics'!D:D,MATCH($C143,'Policy Characteristics'!$C:$C,0))),"",INDEX('Policy Characteristics'!D:D,MATCH($C143,'Policy Characteristics'!$C:$C,0)))</f>
        <v>Vehicle Subsidy</v>
      </c>
      <c r="K143" s="22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-60000000</v>
      </c>
      <c r="M143" s="233">
        <f>IF(ISBLANK(INDEX('Policy Characteristics'!G:G,MATCH($C143,'Policy Characteristics'!$C:$C,0))),"",INDEX('Policy Characteristics'!G:G,MATCH($C143,'Policy Characteristics'!$C:$C,0)))</f>
        <v>60000000</v>
      </c>
      <c r="N143" s="233">
        <f>IF(ISBLANK(INDEX('Policy Characteristics'!H:H,MATCH($C143,'Policy Characteristics'!$C:$C,0))),"",INDEX('Policy Characteristics'!H:H,MATCH($C143,'Policy Characteristics'!$C:$C,0)))</f>
        <v>100000</v>
      </c>
      <c r="O143" s="226" t="str">
        <f>IF(ISBLANK(INDEX('Policy Characteristics'!I:I,MATCH($C143,'Policy Characteristics'!$C:$C,0))),"",INDEX('Policy Characteristics'!I:I,MATCH($C143,'Policy Characteristics'!$C:$C,0)))</f>
        <v>KRW/vehicle</v>
      </c>
      <c r="P143" s="22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226" t="str">
        <f>IF(ISBLANK(INDEX('Policy Characteristics'!K:K,MATCH($C143,'Policy Characteristics'!$C:$C,0))),"",INDEX('Policy Characteristics'!K:K,MATCH($C143,'Policy Characteristics'!$C:$C,0)))</f>
        <v>transportation-sector-main.html#ev-subsidy</v>
      </c>
      <c r="R143" s="226" t="str">
        <f>IF(ISBLANK(INDEX('Policy Characteristics'!L:L,MATCH($C143,'Policy Characteristics'!$C:$C,0))),"",INDEX('Policy Characteristics'!L:L,MATCH($C143,'Policy Characteristics'!$C:$C,0)))</f>
        <v>ev-subsidy.html</v>
      </c>
    </row>
    <row r="144" spans="1:18">
      <c r="A144" s="22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226" t="str">
        <f t="shared" si="4"/>
        <v>Additional Freight Vehicle Subsidy</v>
      </c>
      <c r="D144" s="45" t="s">
        <v>748</v>
      </c>
      <c r="E144" s="2" t="s">
        <v>759</v>
      </c>
      <c r="F144" s="2" t="s">
        <v>768</v>
      </c>
      <c r="G144" s="2" t="s">
        <v>760</v>
      </c>
      <c r="H144" s="43">
        <v>1725</v>
      </c>
      <c r="I144" s="262" t="s">
        <v>738</v>
      </c>
      <c r="J144" s="227" t="str">
        <f>IF(ISBLANK(INDEX('Policy Characteristics'!D:D,MATCH($C144,'Policy Characteristics'!$C:$C,0))),"",INDEX('Policy Characteristics'!D:D,MATCH($C144,'Policy Characteristics'!$C:$C,0)))</f>
        <v>Vehicle Subsidy</v>
      </c>
      <c r="K144" s="22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-60000000</v>
      </c>
      <c r="M144" s="233">
        <f>IF(ISBLANK(INDEX('Policy Characteristics'!G:G,MATCH($C144,'Policy Characteristics'!$C:$C,0))),"",INDEX('Policy Characteristics'!G:G,MATCH($C144,'Policy Characteristics'!$C:$C,0)))</f>
        <v>60000000</v>
      </c>
      <c r="N144" s="233">
        <f>IF(ISBLANK(INDEX('Policy Characteristics'!H:H,MATCH($C144,'Policy Characteristics'!$C:$C,0))),"",INDEX('Policy Characteristics'!H:H,MATCH($C144,'Policy Characteristics'!$C:$C,0)))</f>
        <v>100000</v>
      </c>
      <c r="O144" s="226" t="str">
        <f>IF(ISBLANK(INDEX('Policy Characteristics'!I:I,MATCH($C144,'Policy Characteristics'!$C:$C,0))),"",INDEX('Policy Characteristics'!I:I,MATCH($C144,'Policy Characteristics'!$C:$C,0)))</f>
        <v>KRW/vehicle</v>
      </c>
      <c r="P144" s="22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226" t="str">
        <f>IF(ISBLANK(INDEX('Policy Characteristics'!K:K,MATCH($C144,'Policy Characteristics'!$C:$C,0))),"",INDEX('Policy Characteristics'!K:K,MATCH($C144,'Policy Characteristics'!$C:$C,0)))</f>
        <v>transportation-sector-main.html#ev-subsidy</v>
      </c>
      <c r="R144" s="226" t="str">
        <f>IF(ISBLANK(INDEX('Policy Characteristics'!L:L,MATCH($C144,'Policy Characteristics'!$C:$C,0))),"",INDEX('Policy Characteristics'!L:L,MATCH($C144,'Policy Characteristics'!$C:$C,0)))</f>
        <v>ev-subsidy.html</v>
      </c>
    </row>
    <row r="145" spans="1:18">
      <c r="A145" s="22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226" t="str">
        <f t="shared" si="4"/>
        <v>Additional Freight Vehicle Subsidy</v>
      </c>
      <c r="D145" s="45" t="s">
        <v>748</v>
      </c>
      <c r="E145" s="2" t="s">
        <v>761</v>
      </c>
      <c r="F145" s="2" t="s">
        <v>768</v>
      </c>
      <c r="G145" s="2" t="s">
        <v>761</v>
      </c>
      <c r="H145" s="43">
        <v>1726</v>
      </c>
      <c r="I145" s="262" t="s">
        <v>738</v>
      </c>
      <c r="J145" s="227" t="str">
        <f>IF(ISBLANK(INDEX('Policy Characteristics'!D:D,MATCH($C145,'Policy Characteristics'!$C:$C,0))),"",INDEX('Policy Characteristics'!D:D,MATCH($C145,'Policy Characteristics'!$C:$C,0)))</f>
        <v>Vehicle Subsidy</v>
      </c>
      <c r="K145" s="22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-60000000</v>
      </c>
      <c r="M145" s="233">
        <f>IF(ISBLANK(INDEX('Policy Characteristics'!G:G,MATCH($C145,'Policy Characteristics'!$C:$C,0))),"",INDEX('Policy Characteristics'!G:G,MATCH($C145,'Policy Characteristics'!$C:$C,0)))</f>
        <v>60000000</v>
      </c>
      <c r="N145" s="233">
        <f>IF(ISBLANK(INDEX('Policy Characteristics'!H:H,MATCH($C145,'Policy Characteristics'!$C:$C,0))),"",INDEX('Policy Characteristics'!H:H,MATCH($C145,'Policy Characteristics'!$C:$C,0)))</f>
        <v>100000</v>
      </c>
      <c r="O145" s="226" t="str">
        <f>IF(ISBLANK(INDEX('Policy Characteristics'!I:I,MATCH($C145,'Policy Characteristics'!$C:$C,0))),"",INDEX('Policy Characteristics'!I:I,MATCH($C145,'Policy Characteristics'!$C:$C,0)))</f>
        <v>KRW/vehicle</v>
      </c>
      <c r="P145" s="22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226" t="str">
        <f>IF(ISBLANK(INDEX('Policy Characteristics'!K:K,MATCH($C145,'Policy Characteristics'!$C:$C,0))),"",INDEX('Policy Characteristics'!K:K,MATCH($C145,'Policy Characteristics'!$C:$C,0)))</f>
        <v>transportation-sector-main.html#ev-subsidy</v>
      </c>
      <c r="R145" s="226" t="str">
        <f>IF(ISBLANK(INDEX('Policy Characteristics'!L:L,MATCH($C145,'Policy Characteristics'!$C:$C,0))),"",INDEX('Policy Characteristics'!L:L,MATCH($C145,'Policy Characteristics'!$C:$C,0)))</f>
        <v>ev-subsidy.html</v>
      </c>
    </row>
    <row r="146" spans="1:18">
      <c r="A146" s="22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226" t="str">
        <f t="shared" si="4"/>
        <v>Additional Freight Vehicle Subsidy</v>
      </c>
      <c r="D146" s="45" t="s">
        <v>748</v>
      </c>
      <c r="E146" s="2" t="s">
        <v>762</v>
      </c>
      <c r="F146" s="2" t="s">
        <v>768</v>
      </c>
      <c r="G146" s="2" t="s">
        <v>763</v>
      </c>
      <c r="H146" s="43">
        <v>1727</v>
      </c>
      <c r="I146" s="262" t="s">
        <v>738</v>
      </c>
      <c r="J146" s="227" t="str">
        <f>IF(ISBLANK(INDEX('Policy Characteristics'!D:D,MATCH($C146,'Policy Characteristics'!$C:$C,0))),"",INDEX('Policy Characteristics'!D:D,MATCH($C146,'Policy Characteristics'!$C:$C,0)))</f>
        <v>Vehicle Subsidy</v>
      </c>
      <c r="K146" s="22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-60000000</v>
      </c>
      <c r="M146" s="233">
        <f>IF(ISBLANK(INDEX('Policy Characteristics'!G:G,MATCH($C146,'Policy Characteristics'!$C:$C,0))),"",INDEX('Policy Characteristics'!G:G,MATCH($C146,'Policy Characteristics'!$C:$C,0)))</f>
        <v>60000000</v>
      </c>
      <c r="N146" s="233">
        <f>IF(ISBLANK(INDEX('Policy Characteristics'!H:H,MATCH($C146,'Policy Characteristics'!$C:$C,0))),"",INDEX('Policy Characteristics'!H:H,MATCH($C146,'Policy Characteristics'!$C:$C,0)))</f>
        <v>100000</v>
      </c>
      <c r="O146" s="226" t="str">
        <f>IF(ISBLANK(INDEX('Policy Characteristics'!I:I,MATCH($C146,'Policy Characteristics'!$C:$C,0))),"",INDEX('Policy Characteristics'!I:I,MATCH($C146,'Policy Characteristics'!$C:$C,0)))</f>
        <v>KRW/vehicle</v>
      </c>
      <c r="P146" s="22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226" t="str">
        <f>IF(ISBLANK(INDEX('Policy Characteristics'!K:K,MATCH($C146,'Policy Characteristics'!$C:$C,0))),"",INDEX('Policy Characteristics'!K:K,MATCH($C146,'Policy Characteristics'!$C:$C,0)))</f>
        <v>transportation-sector-main.html#ev-subsidy</v>
      </c>
      <c r="R146" s="226" t="str">
        <f>IF(ISBLANK(INDEX('Policy Characteristics'!L:L,MATCH($C146,'Policy Characteristics'!$C:$C,0))),"",INDEX('Policy Characteristics'!L:L,MATCH($C146,'Policy Characteristics'!$C:$C,0)))</f>
        <v>ev-subsidy.html</v>
      </c>
    </row>
    <row r="147" spans="1:18">
      <c r="A147" s="22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96</v>
      </c>
      <c r="D147" s="45"/>
      <c r="E147" s="45"/>
      <c r="F147" s="45"/>
      <c r="G147" s="45"/>
      <c r="H147" s="43">
        <v>1</v>
      </c>
      <c r="I147" s="261" t="s">
        <v>728</v>
      </c>
      <c r="J147" s="227" t="str">
        <f>IF(ISBLANK(INDEX('Policy Characteristics'!D:D,MATCH($C147,'Policy Characteristics'!$C:$C,0))),"",INDEX('Policy Characteristics'!D:D,MATCH($C147,'Policy Characteristics'!$C:$C,0)))</f>
        <v>Feebate</v>
      </c>
      <c r="K147" s="22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226" t="str">
        <f>IF(ISBLANK(INDEX('Policy Characteristics'!I:I,MATCH($C147,'Policy Characteristics'!$C:$C,0))),"",INDEX('Policy Characteristics'!I:I,MATCH($C147,'Policy Characteristics'!$C:$C,0)))</f>
        <v>% of global best practice rate</v>
      </c>
      <c r="P147" s="2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226" t="str">
        <f>IF(ISBLANK(INDEX('Policy Characteristics'!K:K,MATCH($C147,'Policy Characteristics'!$C:$C,0))),"",INDEX('Policy Characteristics'!K:K,MATCH($C147,'Policy Characteristics'!$C:$C,0)))</f>
        <v>transportation-sector-main.html#feebate</v>
      </c>
      <c r="R147" s="226" t="str">
        <f>IF(ISBLANK(INDEX('Policy Characteristics'!L:L,MATCH($C147,'Policy Characteristics'!$C:$C,0))),"",INDEX('Policy Characteristics'!L:L,MATCH($C147,'Policy Characteristics'!$C:$C,0)))</f>
        <v>feebate.html</v>
      </c>
    </row>
    <row r="148" spans="1:18">
      <c r="A148" s="22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105</v>
      </c>
      <c r="D148" s="45" t="s">
        <v>772</v>
      </c>
      <c r="E148" s="45" t="s">
        <v>724</v>
      </c>
      <c r="F148" s="45" t="s">
        <v>773</v>
      </c>
      <c r="G148" s="2" t="s">
        <v>751</v>
      </c>
      <c r="H148" s="43">
        <v>362</v>
      </c>
      <c r="I148" s="262" t="s">
        <v>728</v>
      </c>
      <c r="J148" s="227" t="str">
        <f>IF(ISBLANK(INDEX('Policy Characteristics'!D:D,MATCH($C148,'Policy Characteristics'!$C:$C,0))),"",INDEX('Policy Characteristics'!D:D,MATCH($C148,'Policy Characteristics'!$C:$C,0)))</f>
        <v>Vehicle Fuel Economy Standards</v>
      </c>
      <c r="K148" s="22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226" t="str">
        <f>IF(ISBLANK(INDEX('Policy Characteristics'!I:I,MATCH($C148,'Policy Characteristics'!$C:$C,0))),"",INDEX('Policy Characteristics'!I:I,MATCH($C148,'Policy Characteristics'!$C:$C,0)))</f>
        <v>% change in miles/gal</v>
      </c>
      <c r="P148" s="2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226" t="str">
        <f>IF(ISBLANK(INDEX('Policy Characteristics'!K:K,MATCH($C148,'Policy Characteristics'!$C:$C,0))),"",INDEX('Policy Characteristics'!K:K,MATCH($C148,'Policy Characteristics'!$C:$C,0)))</f>
        <v>transportation-sector-main.html#fuel-econ-std</v>
      </c>
      <c r="R148" s="226" t="str">
        <f>IF(ISBLANK(INDEX('Policy Characteristics'!L:L,MATCH($C148,'Policy Characteristics'!$C:$C,0))),"",INDEX('Policy Characteristics'!L:L,MATCH($C148,'Policy Characteristics'!$C:$C,0)))</f>
        <v>fuel-economy-standard.html</v>
      </c>
    </row>
    <row r="149" spans="1:18">
      <c r="A149" s="22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226" t="str">
        <f t="shared" ref="C149:C152" si="5">C$148</f>
        <v>Percentage Additional Improvement of Fuel Economy Std</v>
      </c>
      <c r="D149" s="45" t="s">
        <v>774</v>
      </c>
      <c r="E149" s="45" t="s">
        <v>724</v>
      </c>
      <c r="F149" s="45" t="s">
        <v>775</v>
      </c>
      <c r="G149" s="2" t="s">
        <v>769</v>
      </c>
      <c r="H149" s="43">
        <v>363</v>
      </c>
      <c r="I149" s="262" t="s">
        <v>728</v>
      </c>
      <c r="J149" s="227" t="str">
        <f>IF(ISBLANK(INDEX('Policy Characteristics'!D:D,MATCH($C149,'Policy Characteristics'!$C:$C,0))),"",INDEX('Policy Characteristics'!D:D,MATCH($C149,'Policy Characteristics'!$C:$C,0)))</f>
        <v>Vehicle Fuel Economy Standards</v>
      </c>
      <c r="K149" s="22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226" t="str">
        <f>IF(ISBLANK(INDEX('Policy Characteristics'!I:I,MATCH($C149,'Policy Characteristics'!$C:$C,0))),"",INDEX('Policy Characteristics'!I:I,MATCH($C149,'Policy Characteristics'!$C:$C,0)))</f>
        <v>% change in miles/gal</v>
      </c>
      <c r="P149" s="2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226" t="str">
        <f>IF(ISBLANK(INDEX('Policy Characteristics'!K:K,MATCH($C149,'Policy Characteristics'!$C:$C,0))),"",INDEX('Policy Characteristics'!K:K,MATCH($C149,'Policy Characteristics'!$C:$C,0)))</f>
        <v>transportation-sector-main.html#fuel-econ-std</v>
      </c>
      <c r="R149" s="226" t="str">
        <f>IF(ISBLANK(INDEX('Policy Characteristics'!L:L,MATCH($C149,'Policy Characteristics'!$C:$C,0))),"",INDEX('Policy Characteristics'!L:L,MATCH($C149,'Policy Characteristics'!$C:$C,0)))</f>
        <v>fuel-economy-standard.html</v>
      </c>
    </row>
    <row r="150" spans="1:18">
      <c r="A150" s="22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226" t="str">
        <f t="shared" ref="C150:C153" si="6">C$148</f>
        <v>Percentage Additional Improvement of Fuel Economy Std</v>
      </c>
      <c r="D150" s="45" t="s">
        <v>772</v>
      </c>
      <c r="E150" s="45" t="s">
        <v>740</v>
      </c>
      <c r="F150" s="45" t="s">
        <v>773</v>
      </c>
      <c r="G150" s="2" t="s">
        <v>764</v>
      </c>
      <c r="H150" s="43">
        <v>364</v>
      </c>
      <c r="I150" s="262" t="s">
        <v>728</v>
      </c>
      <c r="J150" s="227" t="str">
        <f>IF(ISBLANK(INDEX('Policy Characteristics'!D:D,MATCH($C150,'Policy Characteristics'!$C:$C,0))),"",INDEX('Policy Characteristics'!D:D,MATCH($C150,'Policy Characteristics'!$C:$C,0)))</f>
        <v>Vehicle Fuel Economy Standards</v>
      </c>
      <c r="K150" s="22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226" t="str">
        <f>IF(ISBLANK(INDEX('Policy Characteristics'!I:I,MATCH($C150,'Policy Characteristics'!$C:$C,0))),"",INDEX('Policy Characteristics'!I:I,MATCH($C150,'Policy Characteristics'!$C:$C,0)))</f>
        <v>% change in miles/gal</v>
      </c>
      <c r="P150" s="2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226" t="str">
        <f>IF(ISBLANK(INDEX('Policy Characteristics'!K:K,MATCH($C150,'Policy Characteristics'!$C:$C,0))),"",INDEX('Policy Characteristics'!K:K,MATCH($C150,'Policy Characteristics'!$C:$C,0)))</f>
        <v>transportation-sector-main.html#fuel-econ-std</v>
      </c>
      <c r="R150" s="226" t="str">
        <f>IF(ISBLANK(INDEX('Policy Characteristics'!L:L,MATCH($C150,'Policy Characteristics'!$C:$C,0))),"",INDEX('Policy Characteristics'!L:L,MATCH($C150,'Policy Characteristics'!$C:$C,0)))</f>
        <v>fuel-economy-standard.html</v>
      </c>
    </row>
    <row r="151" spans="1:18">
      <c r="A151" s="22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226" t="str">
        <f t="shared" si="5"/>
        <v>Percentage Additional Improvement of Fuel Economy Std</v>
      </c>
      <c r="D151" s="45" t="s">
        <v>774</v>
      </c>
      <c r="E151" s="45" t="s">
        <v>740</v>
      </c>
      <c r="F151" s="45" t="s">
        <v>775</v>
      </c>
      <c r="G151" s="2" t="s">
        <v>770</v>
      </c>
      <c r="H151" s="43">
        <v>365</v>
      </c>
      <c r="I151" s="262" t="s">
        <v>728</v>
      </c>
      <c r="J151" s="227" t="str">
        <f>IF(ISBLANK(INDEX('Policy Characteristics'!D:D,MATCH($C151,'Policy Characteristics'!$C:$C,0))),"",INDEX('Policy Characteristics'!D:D,MATCH($C151,'Policy Characteristics'!$C:$C,0)))</f>
        <v>Vehicle Fuel Economy Standards</v>
      </c>
      <c r="K151" s="22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226" t="str">
        <f>IF(ISBLANK(INDEX('Policy Characteristics'!I:I,MATCH($C151,'Policy Characteristics'!$C:$C,0))),"",INDEX('Policy Characteristics'!I:I,MATCH($C151,'Policy Characteristics'!$C:$C,0)))</f>
        <v>% change in miles/gal</v>
      </c>
      <c r="P151" s="2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226" t="str">
        <f>IF(ISBLANK(INDEX('Policy Characteristics'!K:K,MATCH($C151,'Policy Characteristics'!$C:$C,0))),"",INDEX('Policy Characteristics'!K:K,MATCH($C151,'Policy Characteristics'!$C:$C,0)))</f>
        <v>transportation-sector-main.html#fuel-econ-std</v>
      </c>
      <c r="R151" s="226" t="str">
        <f>IF(ISBLANK(INDEX('Policy Characteristics'!L:L,MATCH($C151,'Policy Characteristics'!$C:$C,0))),"",INDEX('Policy Characteristics'!L:L,MATCH($C151,'Policy Characteristics'!$C:$C,0)))</f>
        <v>fuel-economy-standard.html</v>
      </c>
    </row>
    <row r="152" spans="1:18">
      <c r="A152" s="22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226" t="str">
        <f t="shared" si="5"/>
        <v>Percentage Additional Improvement of Fuel Economy Std</v>
      </c>
      <c r="D152" s="45" t="s">
        <v>772</v>
      </c>
      <c r="E152" s="45" t="s">
        <v>742</v>
      </c>
      <c r="F152" s="45" t="s">
        <v>773</v>
      </c>
      <c r="G152" s="2" t="s">
        <v>765</v>
      </c>
      <c r="H152" s="43">
        <v>366</v>
      </c>
      <c r="I152" s="262" t="s">
        <v>728</v>
      </c>
      <c r="J152" s="227" t="str">
        <f>IF(ISBLANK(INDEX('Policy Characteristics'!D:D,MATCH($C152,'Policy Characteristics'!$C:$C,0))),"",INDEX('Policy Characteristics'!D:D,MATCH($C152,'Policy Characteristics'!$C:$C,0)))</f>
        <v>Vehicle Fuel Economy Standards</v>
      </c>
      <c r="K152" s="22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226" t="str">
        <f>IF(ISBLANK(INDEX('Policy Characteristics'!I:I,MATCH($C152,'Policy Characteristics'!$C:$C,0))),"",INDEX('Policy Characteristics'!I:I,MATCH($C152,'Policy Characteristics'!$C:$C,0)))</f>
        <v>% change in miles/gal</v>
      </c>
      <c r="P152" s="2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226" t="str">
        <f>IF(ISBLANK(INDEX('Policy Characteristics'!K:K,MATCH($C152,'Policy Characteristics'!$C:$C,0))),"",INDEX('Policy Characteristics'!K:K,MATCH($C152,'Policy Characteristics'!$C:$C,0)))</f>
        <v>transportation-sector-main.html#fuel-econ-std</v>
      </c>
      <c r="R152" s="226" t="str">
        <f>IF(ISBLANK(INDEX('Policy Characteristics'!L:L,MATCH($C152,'Policy Characteristics'!$C:$C,0))),"",INDEX('Policy Characteristics'!L:L,MATCH($C152,'Policy Characteristics'!$C:$C,0)))</f>
        <v>fuel-economy-standard.html</v>
      </c>
    </row>
    <row r="153" spans="1:18">
      <c r="A153" s="22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226" t="str">
        <f t="shared" si="6"/>
        <v>Percentage Additional Improvement of Fuel Economy Std</v>
      </c>
      <c r="D153" s="45" t="s">
        <v>774</v>
      </c>
      <c r="E153" s="45" t="s">
        <v>742</v>
      </c>
      <c r="F153" s="45" t="s">
        <v>775</v>
      </c>
      <c r="G153" s="2" t="s">
        <v>765</v>
      </c>
      <c r="H153" s="43">
        <v>367</v>
      </c>
      <c r="I153" s="262" t="s">
        <v>728</v>
      </c>
      <c r="J153" s="227" t="str">
        <f>IF(ISBLANK(INDEX('Policy Characteristics'!D:D,MATCH($C153,'Policy Characteristics'!$C:$C,0))),"",INDEX('Policy Characteristics'!D:D,MATCH($C153,'Policy Characteristics'!$C:$C,0)))</f>
        <v>Vehicle Fuel Economy Standards</v>
      </c>
      <c r="K153" s="22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226" t="str">
        <f>IF(ISBLANK(INDEX('Policy Characteristics'!I:I,MATCH($C153,'Policy Characteristics'!$C:$C,0))),"",INDEX('Policy Characteristics'!I:I,MATCH($C153,'Policy Characteristics'!$C:$C,0)))</f>
        <v>% change in miles/gal</v>
      </c>
      <c r="P153" s="2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226" t="str">
        <f>IF(ISBLANK(INDEX('Policy Characteristics'!K:K,MATCH($C153,'Policy Characteristics'!$C:$C,0))),"",INDEX('Policy Characteristics'!K:K,MATCH($C153,'Policy Characteristics'!$C:$C,0)))</f>
        <v>transportation-sector-main.html#fuel-econ-std</v>
      </c>
      <c r="R153" s="226" t="str">
        <f>IF(ISBLANK(INDEX('Policy Characteristics'!L:L,MATCH($C153,'Policy Characteristics'!$C:$C,0))),"",INDEX('Policy Characteristics'!L:L,MATCH($C153,'Policy Characteristics'!$C:$C,0)))</f>
        <v>fuel-economy-standard.html</v>
      </c>
    </row>
    <row r="154" spans="1:18">
      <c r="A154" s="22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226" t="str">
        <f t="shared" ref="C154:C159" si="7">C$148</f>
        <v>Percentage Additional Improvement of Fuel Economy Std</v>
      </c>
      <c r="D154" s="45" t="s">
        <v>772</v>
      </c>
      <c r="E154" s="45" t="s">
        <v>744</v>
      </c>
      <c r="F154" s="45" t="s">
        <v>773</v>
      </c>
      <c r="G154" s="2" t="s">
        <v>766</v>
      </c>
      <c r="H154" s="43">
        <v>368</v>
      </c>
      <c r="I154" s="262" t="s">
        <v>728</v>
      </c>
      <c r="J154" s="227" t="str">
        <f>IF(ISBLANK(INDEX('Policy Characteristics'!D:D,MATCH($C154,'Policy Characteristics'!$C:$C,0))),"",INDEX('Policy Characteristics'!D:D,MATCH($C154,'Policy Characteristics'!$C:$C,0)))</f>
        <v>Vehicle Fuel Economy Standards</v>
      </c>
      <c r="K154" s="22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226" t="str">
        <f>IF(ISBLANK(INDEX('Policy Characteristics'!I:I,MATCH($C154,'Policy Characteristics'!$C:$C,0))),"",INDEX('Policy Characteristics'!I:I,MATCH($C154,'Policy Characteristics'!$C:$C,0)))</f>
        <v>% change in miles/gal</v>
      </c>
      <c r="P154" s="2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226" t="str">
        <f>IF(ISBLANK(INDEX('Policy Characteristics'!K:K,MATCH($C154,'Policy Characteristics'!$C:$C,0))),"",INDEX('Policy Characteristics'!K:K,MATCH($C154,'Policy Characteristics'!$C:$C,0)))</f>
        <v>transportation-sector-main.html#fuel-econ-std</v>
      </c>
      <c r="R154" s="226" t="str">
        <f>IF(ISBLANK(INDEX('Policy Characteristics'!L:L,MATCH($C154,'Policy Characteristics'!$C:$C,0))),"",INDEX('Policy Characteristics'!L:L,MATCH($C154,'Policy Characteristics'!$C:$C,0)))</f>
        <v>fuel-economy-standard.html</v>
      </c>
    </row>
    <row r="155" spans="1:18">
      <c r="A155" s="22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226" t="str">
        <f t="shared" si="7"/>
        <v>Percentage Additional Improvement of Fuel Economy Std</v>
      </c>
      <c r="D155" s="45" t="s">
        <v>774</v>
      </c>
      <c r="E155" s="45" t="s">
        <v>744</v>
      </c>
      <c r="F155" s="45" t="s">
        <v>775</v>
      </c>
      <c r="G155" s="2" t="s">
        <v>766</v>
      </c>
      <c r="H155" s="43">
        <v>369</v>
      </c>
      <c r="I155" s="262" t="s">
        <v>728</v>
      </c>
      <c r="J155" s="227" t="str">
        <f>IF(ISBLANK(INDEX('Policy Characteristics'!D:D,MATCH($C155,'Policy Characteristics'!$C:$C,0))),"",INDEX('Policy Characteristics'!D:D,MATCH($C155,'Policy Characteristics'!$C:$C,0)))</f>
        <v>Vehicle Fuel Economy Standards</v>
      </c>
      <c r="K155" s="22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226" t="str">
        <f>IF(ISBLANK(INDEX('Policy Characteristics'!I:I,MATCH($C155,'Policy Characteristics'!$C:$C,0))),"",INDEX('Policy Characteristics'!I:I,MATCH($C155,'Policy Characteristics'!$C:$C,0)))</f>
        <v>% change in miles/gal</v>
      </c>
      <c r="P155" s="2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226" t="str">
        <f>IF(ISBLANK(INDEX('Policy Characteristics'!K:K,MATCH($C155,'Policy Characteristics'!$C:$C,0))),"",INDEX('Policy Characteristics'!K:K,MATCH($C155,'Policy Characteristics'!$C:$C,0)))</f>
        <v>transportation-sector-main.html#fuel-econ-std</v>
      </c>
      <c r="R155" s="226" t="str">
        <f>IF(ISBLANK(INDEX('Policy Characteristics'!L:L,MATCH($C155,'Policy Characteristics'!$C:$C,0))),"",INDEX('Policy Characteristics'!L:L,MATCH($C155,'Policy Characteristics'!$C:$C,0)))</f>
        <v>fuel-economy-standard.html</v>
      </c>
    </row>
    <row r="156" spans="1:18">
      <c r="A156" s="22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226" t="str">
        <f t="shared" si="7"/>
        <v>Percentage Additional Improvement of Fuel Economy Std</v>
      </c>
      <c r="D156" s="45" t="s">
        <v>772</v>
      </c>
      <c r="E156" s="45" t="s">
        <v>746</v>
      </c>
      <c r="F156" s="45" t="s">
        <v>773</v>
      </c>
      <c r="G156" s="2" t="s">
        <v>767</v>
      </c>
      <c r="H156" s="43">
        <v>370</v>
      </c>
      <c r="I156" s="262" t="s">
        <v>728</v>
      </c>
      <c r="J156" s="227" t="str">
        <f>IF(ISBLANK(INDEX('Policy Characteristics'!D:D,MATCH($C156,'Policy Characteristics'!$C:$C,0))),"",INDEX('Policy Characteristics'!D:D,MATCH($C156,'Policy Characteristics'!$C:$C,0)))</f>
        <v>Vehicle Fuel Economy Standards</v>
      </c>
      <c r="K156" s="22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226" t="str">
        <f>IF(ISBLANK(INDEX('Policy Characteristics'!I:I,MATCH($C156,'Policy Characteristics'!$C:$C,0))),"",INDEX('Policy Characteristics'!I:I,MATCH($C156,'Policy Characteristics'!$C:$C,0)))</f>
        <v>% change in miles/gal</v>
      </c>
      <c r="P156" s="2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226" t="str">
        <f>IF(ISBLANK(INDEX('Policy Characteristics'!K:K,MATCH($C156,'Policy Characteristics'!$C:$C,0))),"",INDEX('Policy Characteristics'!K:K,MATCH($C156,'Policy Characteristics'!$C:$C,0)))</f>
        <v>transportation-sector-main.html#fuel-econ-std</v>
      </c>
      <c r="R156" s="226" t="str">
        <f>IF(ISBLANK(INDEX('Policy Characteristics'!L:L,MATCH($C156,'Policy Characteristics'!$C:$C,0))),"",INDEX('Policy Characteristics'!L:L,MATCH($C156,'Policy Characteristics'!$C:$C,0)))</f>
        <v>fuel-economy-standard.html</v>
      </c>
    </row>
    <row r="157" spans="1:18">
      <c r="A157" s="22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226" t="str">
        <f t="shared" si="7"/>
        <v>Percentage Additional Improvement of Fuel Economy Std</v>
      </c>
      <c r="D157" s="45" t="s">
        <v>774</v>
      </c>
      <c r="E157" s="45" t="s">
        <v>746</v>
      </c>
      <c r="F157" s="45" t="s">
        <v>775</v>
      </c>
      <c r="G157" s="2" t="s">
        <v>771</v>
      </c>
      <c r="H157" s="43">
        <v>371</v>
      </c>
      <c r="I157" s="262" t="s">
        <v>728</v>
      </c>
      <c r="J157" s="227" t="str">
        <f>IF(ISBLANK(INDEX('Policy Characteristics'!D:D,MATCH($C157,'Policy Characteristics'!$C:$C,0))),"",INDEX('Policy Characteristics'!D:D,MATCH($C157,'Policy Characteristics'!$C:$C,0)))</f>
        <v>Vehicle Fuel Economy Standards</v>
      </c>
      <c r="K157" s="22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226" t="str">
        <f>IF(ISBLANK(INDEX('Policy Characteristics'!I:I,MATCH($C157,'Policy Characteristics'!$C:$C,0))),"",INDEX('Policy Characteristics'!I:I,MATCH($C157,'Policy Characteristics'!$C:$C,0)))</f>
        <v>% change in miles/gal</v>
      </c>
      <c r="P157" s="2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226" t="str">
        <f>IF(ISBLANK(INDEX('Policy Characteristics'!K:K,MATCH($C157,'Policy Characteristics'!$C:$C,0))),"",INDEX('Policy Characteristics'!K:K,MATCH($C157,'Policy Characteristics'!$C:$C,0)))</f>
        <v>transportation-sector-main.html#fuel-econ-std</v>
      </c>
      <c r="R157" s="226" t="str">
        <f>IF(ISBLANK(INDEX('Policy Characteristics'!L:L,MATCH($C157,'Policy Characteristics'!$C:$C,0))),"",INDEX('Policy Characteristics'!L:L,MATCH($C157,'Policy Characteristics'!$C:$C,0)))</f>
        <v>fuel-economy-standard.html</v>
      </c>
    </row>
    <row r="158" spans="1:18">
      <c r="A158" s="22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226" t="str">
        <f t="shared" si="7"/>
        <v>Percentage Additional Improvement of Fuel Economy Std</v>
      </c>
      <c r="D158" s="45" t="s">
        <v>772</v>
      </c>
      <c r="E158" s="45" t="s">
        <v>748</v>
      </c>
      <c r="F158" s="45" t="s">
        <v>773</v>
      </c>
      <c r="G158" s="2" t="s">
        <v>768</v>
      </c>
      <c r="H158" s="43">
        <v>372</v>
      </c>
      <c r="I158" s="262" t="s">
        <v>728</v>
      </c>
      <c r="J158" s="227" t="str">
        <f>IF(ISBLANK(INDEX('Policy Characteristics'!D:D,MATCH($C158,'Policy Characteristics'!$C:$C,0))),"",INDEX('Policy Characteristics'!D:D,MATCH($C158,'Policy Characteristics'!$C:$C,0)))</f>
        <v>Vehicle Fuel Economy Standards</v>
      </c>
      <c r="K158" s="22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226" t="str">
        <f>IF(ISBLANK(INDEX('Policy Characteristics'!I:I,MATCH($C158,'Policy Characteristics'!$C:$C,0))),"",INDEX('Policy Characteristics'!I:I,MATCH($C158,'Policy Characteristics'!$C:$C,0)))</f>
        <v>% change in miles/gal</v>
      </c>
      <c r="P158" s="2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226" t="str">
        <f>IF(ISBLANK(INDEX('Policy Characteristics'!K:K,MATCH($C158,'Policy Characteristics'!$C:$C,0))),"",INDEX('Policy Characteristics'!K:K,MATCH($C158,'Policy Characteristics'!$C:$C,0)))</f>
        <v>transportation-sector-main.html#fuel-econ-std</v>
      </c>
      <c r="R158" s="226" t="str">
        <f>IF(ISBLANK(INDEX('Policy Characteristics'!L:L,MATCH($C158,'Policy Characteristics'!$C:$C,0))),"",INDEX('Policy Characteristics'!L:L,MATCH($C158,'Policy Characteristics'!$C:$C,0)))</f>
        <v>fuel-economy-standard.html</v>
      </c>
    </row>
    <row r="159" spans="1:18">
      <c r="A159" s="22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226" t="str">
        <f t="shared" si="7"/>
        <v>Percentage Additional Improvement of Fuel Economy Std</v>
      </c>
      <c r="D159" s="45" t="s">
        <v>774</v>
      </c>
      <c r="E159" s="45" t="s">
        <v>748</v>
      </c>
      <c r="F159" s="45" t="s">
        <v>775</v>
      </c>
      <c r="G159" s="2" t="s">
        <v>768</v>
      </c>
      <c r="H159" s="43">
        <v>373</v>
      </c>
      <c r="I159" s="262" t="s">
        <v>738</v>
      </c>
      <c r="J159" s="227" t="str">
        <f>IF(ISBLANK(INDEX('Policy Characteristics'!D:D,MATCH($C159,'Policy Characteristics'!$C:$C,0))),"",INDEX('Policy Characteristics'!D:D,MATCH($C159,'Policy Characteristics'!$C:$C,0)))</f>
        <v>Vehicle Fuel Economy Standards</v>
      </c>
      <c r="K159" s="22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226" t="str">
        <f>IF(ISBLANK(INDEX('Policy Characteristics'!I:I,MATCH($C159,'Policy Characteristics'!$C:$C,0))),"",INDEX('Policy Characteristics'!I:I,MATCH($C159,'Policy Characteristics'!$C:$C,0)))</f>
        <v>% change in miles/gal</v>
      </c>
      <c r="P159" s="2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226" t="str">
        <f>IF(ISBLANK(INDEX('Policy Characteristics'!K:K,MATCH($C159,'Policy Characteristics'!$C:$C,0))),"",INDEX('Policy Characteristics'!K:K,MATCH($C159,'Policy Characteristics'!$C:$C,0)))</f>
        <v>transportation-sector-main.html#fuel-econ-std</v>
      </c>
      <c r="R159" s="226" t="str">
        <f>IF(ISBLANK(INDEX('Policy Characteristics'!L:L,MATCH($C159,'Policy Characteristics'!$C:$C,0))),"",INDEX('Policy Characteristics'!L:L,MATCH($C159,'Policy Characteristics'!$C:$C,0)))</f>
        <v>fuel-economy-standard.html</v>
      </c>
    </row>
    <row r="160" spans="1:18" s="2" customFormat="1">
      <c r="A160" s="22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254" t="s">
        <v>115</v>
      </c>
      <c r="D160" s="45"/>
      <c r="E160" s="45"/>
      <c r="F160" s="45"/>
      <c r="G160" s="45"/>
      <c r="H160" s="47">
        <v>190</v>
      </c>
      <c r="I160" s="261" t="s">
        <v>728</v>
      </c>
      <c r="J160" s="227" t="str">
        <f>IF(ISBLANK(INDEX('Policy Characteristics'!D:D,MATCH($C160,'Policy Characteristics'!$C:$C,0))),"",INDEX('Policy Characteristics'!D:D,MATCH($C160,'Policy Characteristics'!$C:$C,0)))</f>
        <v>Low Carbon Fuel Standard</v>
      </c>
      <c r="K160" s="22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226" t="str">
        <f>IF(ISBLANK(INDEX('Policy Characteristics'!I:I,MATCH($C160,'Policy Characteristics'!$C:$C,0))),"",INDEX('Policy Characteristics'!I:I,MATCH($C160,'Policy Characteristics'!$C:$C,0)))</f>
        <v>% reduction in carbon emissions</v>
      </c>
      <c r="P160" s="2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226" t="str">
        <f>IF(ISBLANK(INDEX('Policy Characteristics'!K:K,MATCH($C160,'Policy Characteristics'!$C:$C,0))),"",INDEX('Policy Characteristics'!K:K,MATCH($C160,'Policy Characteristics'!$C:$C,0)))</f>
        <v>transportation-sector-main.html#lcfs</v>
      </c>
      <c r="R160" s="226" t="str">
        <f>IF(ISBLANK(INDEX('Policy Characteristics'!L:L,MATCH($C160,'Policy Characteristics'!$C:$C,0))),"",INDEX('Policy Characteristics'!L:L,MATCH($C160,'Policy Characteristics'!$C:$C,0)))</f>
        <v>low-carbon-fuel-standard.html</v>
      </c>
    </row>
    <row r="161" spans="1:18" s="2" customFormat="1">
      <c r="A161" s="22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s="1" t="s">
        <v>123</v>
      </c>
      <c r="D161" s="45"/>
      <c r="E161" s="45"/>
      <c r="F161" s="45"/>
      <c r="G161" s="45"/>
      <c r="H161" s="47">
        <v>2284</v>
      </c>
      <c r="I161" s="261" t="s">
        <v>728</v>
      </c>
      <c r="J161" s="227" t="str">
        <f>IF(ISBLANK(INDEX('Policy Characteristics'!D:D,MATCH($C161,'Policy Characteristics'!$C:$C,0))),"",INDEX('Policy Characteristics'!D:D,MATCH($C161,'Policy Characteristics'!$C:$C,0)))</f>
        <v>Low Carbon Fuel Standard</v>
      </c>
      <c r="K161" s="22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226" t="str">
        <f>IF(ISBLANK(INDEX('Policy Characteristics'!I:I,MATCH($C161,'Policy Characteristics'!$C:$C,0))),"",INDEX('Policy Characteristics'!I:I,MATCH($C161,'Policy Characteristics'!$C:$C,0)))</f>
        <v>on/off</v>
      </c>
      <c r="P161" s="2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26" t="str">
        <f>IF(ISBLANK(INDEX('Policy Characteristics'!K:K,MATCH($C161,'Policy Characteristics'!$C:$C,0))),"",INDEX('Policy Characteristics'!K:K,MATCH($C161,'Policy Characteristics'!$C:$C,0)))</f>
        <v>transportation-sector-main.html#lcfs</v>
      </c>
      <c r="R161" s="226" t="str">
        <f>IF(ISBLANK(INDEX('Policy Characteristics'!L:L,MATCH($C161,'Policy Characteristics'!$C:$C,0))),"",INDEX('Policy Characteristics'!L:L,MATCH($C161,'Policy Characteristics'!$C:$C,0)))</f>
        <v>low-carbon-fuel-standard.html</v>
      </c>
    </row>
    <row r="162" spans="1:18">
      <c r="A162" s="22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128</v>
      </c>
      <c r="D162" s="45" t="s">
        <v>772</v>
      </c>
      <c r="E162" s="45" t="s">
        <v>724</v>
      </c>
      <c r="F162" s="45" t="s">
        <v>773</v>
      </c>
      <c r="G162" s="2" t="s">
        <v>751</v>
      </c>
      <c r="H162" s="43">
        <v>848</v>
      </c>
      <c r="I162" s="261" t="s">
        <v>728</v>
      </c>
      <c r="J162" s="227" t="str">
        <f>IF(ISBLANK(INDEX('Policy Characteristics'!D:D,MATCH($C162,'Policy Characteristics'!$C:$C,0))),"",INDEX('Policy Characteristics'!D:D,MATCH($C162,'Policy Characteristics'!$C:$C,0)))</f>
        <v>Mode Shifting</v>
      </c>
      <c r="K162" s="22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226" t="str">
        <f>IF(ISBLANK(INDEX('Policy Characteristics'!I:I,MATCH($C162,'Policy Characteristics'!$C:$C,0))),"",INDEX('Policy Characteristics'!I:I,MATCH($C162,'Policy Characteristics'!$C:$C,0)))</f>
        <v>% of trips shifted</v>
      </c>
      <c r="P162" s="2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226" t="str">
        <f>IF(ISBLANK(INDEX('Policy Characteristics'!K:K,MATCH($C162,'Policy Characteristics'!$C:$C,0))),"",INDEX('Policy Characteristics'!K:K,MATCH($C162,'Policy Characteristics'!$C:$C,0)))</f>
        <v>transportation-sector-main.html#tdm</v>
      </c>
      <c r="R162" s="226" t="str">
        <f>IF(ISBLANK(INDEX('Policy Characteristics'!L:L,MATCH($C162,'Policy Characteristics'!$C:$C,0))),"",INDEX('Policy Characteristics'!L:L,MATCH($C162,'Policy Characteristics'!$C:$C,0)))</f>
        <v>transportation-demand-management.html</v>
      </c>
    </row>
    <row r="163" spans="1:18">
      <c r="A163" s="22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226" t="str">
        <f t="shared" ref="C163:C173" si="8">C$162</f>
        <v>Percent of Travel Demand Shifted to Other Modes or Eliminated</v>
      </c>
      <c r="D163" s="45" t="s">
        <v>772</v>
      </c>
      <c r="E163" s="45" t="s">
        <v>740</v>
      </c>
      <c r="F163" s="45" t="s">
        <v>773</v>
      </c>
      <c r="G163" s="2" t="s">
        <v>764</v>
      </c>
      <c r="H163" s="43">
        <v>849</v>
      </c>
      <c r="I163" s="262" t="s">
        <v>738</v>
      </c>
      <c r="J163" s="227" t="str">
        <f>IF(ISBLANK(INDEX('Policy Characteristics'!D:D,MATCH($C163,'Policy Characteristics'!$C:$C,0))),"",INDEX('Policy Characteristics'!D:D,MATCH($C163,'Policy Characteristics'!$C:$C,0)))</f>
        <v>Mode Shifting</v>
      </c>
      <c r="K163" s="22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226" t="str">
        <f>IF(ISBLANK(INDEX('Policy Characteristics'!I:I,MATCH($C163,'Policy Characteristics'!$C:$C,0))),"",INDEX('Policy Characteristics'!I:I,MATCH($C163,'Policy Characteristics'!$C:$C,0)))</f>
        <v>% of trips shifted</v>
      </c>
      <c r="P163" s="2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226" t="str">
        <f>IF(ISBLANK(INDEX('Policy Characteristics'!K:K,MATCH($C163,'Policy Characteristics'!$C:$C,0))),"",INDEX('Policy Characteristics'!K:K,MATCH($C163,'Policy Characteristics'!$C:$C,0)))</f>
        <v>transportation-sector-main.html#tdm</v>
      </c>
      <c r="R163" s="226" t="str">
        <f>IF(ISBLANK(INDEX('Policy Characteristics'!L:L,MATCH($C163,'Policy Characteristics'!$C:$C,0))),"",INDEX('Policy Characteristics'!L:L,MATCH($C163,'Policy Characteristics'!$C:$C,0)))</f>
        <v>transportation-demand-management.html</v>
      </c>
    </row>
    <row r="164" spans="1:18">
      <c r="A164" s="22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226" t="str">
        <f t="shared" si="8"/>
        <v>Percent of Travel Demand Shifted to Other Modes or Eliminated</v>
      </c>
      <c r="D164" s="45" t="s">
        <v>772</v>
      </c>
      <c r="E164" s="45" t="s">
        <v>742</v>
      </c>
      <c r="F164" s="45" t="s">
        <v>773</v>
      </c>
      <c r="G164" s="2" t="s">
        <v>765</v>
      </c>
      <c r="H164" s="43">
        <v>850</v>
      </c>
      <c r="I164" s="261" t="s">
        <v>728</v>
      </c>
      <c r="J164" s="227" t="str">
        <f>IF(ISBLANK(INDEX('Policy Characteristics'!D:D,MATCH($C164,'Policy Characteristics'!$C:$C,0))),"",INDEX('Policy Characteristics'!D:D,MATCH($C164,'Policy Characteristics'!$C:$C,0)))</f>
        <v>Mode Shifting</v>
      </c>
      <c r="K164" s="22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226" t="str">
        <f>IF(ISBLANK(INDEX('Policy Characteristics'!I:I,MATCH($C164,'Policy Characteristics'!$C:$C,0))),"",INDEX('Policy Characteristics'!I:I,MATCH($C164,'Policy Characteristics'!$C:$C,0)))</f>
        <v>% of trips shifted</v>
      </c>
      <c r="P164" s="2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226" t="str">
        <f>IF(ISBLANK(INDEX('Policy Characteristics'!K:K,MATCH($C164,'Policy Characteristics'!$C:$C,0))),"",INDEX('Policy Characteristics'!K:K,MATCH($C164,'Policy Characteristics'!$C:$C,0)))</f>
        <v>transportation-sector-main.html#tdm</v>
      </c>
      <c r="R164" s="226" t="str">
        <f>IF(ISBLANK(INDEX('Policy Characteristics'!L:L,MATCH($C164,'Policy Characteristics'!$C:$C,0))),"",INDEX('Policy Characteristics'!L:L,MATCH($C164,'Policy Characteristics'!$C:$C,0)))</f>
        <v>transportation-demand-management.html</v>
      </c>
    </row>
    <row r="165" spans="1:18">
      <c r="A165" s="22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226" t="str">
        <f t="shared" si="8"/>
        <v>Percent of Travel Demand Shifted to Other Modes or Eliminated</v>
      </c>
      <c r="D165" s="45" t="s">
        <v>772</v>
      </c>
      <c r="E165" s="45" t="s">
        <v>744</v>
      </c>
      <c r="F165" s="45" t="s">
        <v>773</v>
      </c>
      <c r="G165" s="45" t="s">
        <v>766</v>
      </c>
      <c r="H165" s="43">
        <v>851</v>
      </c>
      <c r="I165" s="262" t="s">
        <v>738</v>
      </c>
      <c r="J165" s="227" t="str">
        <f>IF(ISBLANK(INDEX('Policy Characteristics'!D:D,MATCH($C165,'Policy Characteristics'!$C:$C,0))),"",INDEX('Policy Characteristics'!D:D,MATCH($C165,'Policy Characteristics'!$C:$C,0)))</f>
        <v>Mode Shifting</v>
      </c>
      <c r="K165" s="22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226" t="str">
        <f>IF(ISBLANK(INDEX('Policy Characteristics'!I:I,MATCH($C165,'Policy Characteristics'!$C:$C,0))),"",INDEX('Policy Characteristics'!I:I,MATCH($C165,'Policy Characteristics'!$C:$C,0)))</f>
        <v>% of trips shifted</v>
      </c>
      <c r="P165" s="2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226" t="str">
        <f>IF(ISBLANK(INDEX('Policy Characteristics'!K:K,MATCH($C165,'Policy Characteristics'!$C:$C,0))),"",INDEX('Policy Characteristics'!K:K,MATCH($C165,'Policy Characteristics'!$C:$C,0)))</f>
        <v>transportation-sector-main.html#tdm</v>
      </c>
      <c r="R165" s="226" t="str">
        <f>IF(ISBLANK(INDEX('Policy Characteristics'!L:L,MATCH($C165,'Policy Characteristics'!$C:$C,0))),"",INDEX('Policy Characteristics'!L:L,MATCH($C165,'Policy Characteristics'!$C:$C,0)))</f>
        <v>transportation-demand-management.html</v>
      </c>
    </row>
    <row r="166" spans="1:18">
      <c r="A166" s="22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226" t="str">
        <f t="shared" si="8"/>
        <v>Percent of Travel Demand Shifted to Other Modes or Eliminated</v>
      </c>
      <c r="D166" s="45" t="s">
        <v>772</v>
      </c>
      <c r="E166" s="45" t="s">
        <v>746</v>
      </c>
      <c r="F166" s="45" t="s">
        <v>773</v>
      </c>
      <c r="G166" s="2" t="s">
        <v>767</v>
      </c>
      <c r="H166" s="43">
        <v>852</v>
      </c>
      <c r="I166" s="262" t="s">
        <v>738</v>
      </c>
      <c r="J166" s="227" t="str">
        <f>IF(ISBLANK(INDEX('Policy Characteristics'!D:D,MATCH($C166,'Policy Characteristics'!$C:$C,0))),"",INDEX('Policy Characteristics'!D:D,MATCH($C166,'Policy Characteristics'!$C:$C,0)))</f>
        <v>Mode Shifting</v>
      </c>
      <c r="K166" s="22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226" t="str">
        <f>IF(ISBLANK(INDEX('Policy Characteristics'!I:I,MATCH($C166,'Policy Characteristics'!$C:$C,0))),"",INDEX('Policy Characteristics'!I:I,MATCH($C166,'Policy Characteristics'!$C:$C,0)))</f>
        <v>% of trips shifted</v>
      </c>
      <c r="P166" s="2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226" t="str">
        <f>IF(ISBLANK(INDEX('Policy Characteristics'!K:K,MATCH($C166,'Policy Characteristics'!$C:$C,0))),"",INDEX('Policy Characteristics'!K:K,MATCH($C166,'Policy Characteristics'!$C:$C,0)))</f>
        <v>transportation-sector-main.html#tdm</v>
      </c>
      <c r="R166" s="226" t="str">
        <f>IF(ISBLANK(INDEX('Policy Characteristics'!L:L,MATCH($C166,'Policy Characteristics'!$C:$C,0))),"",INDEX('Policy Characteristics'!L:L,MATCH($C166,'Policy Characteristics'!$C:$C,0)))</f>
        <v>transportation-demand-management.html</v>
      </c>
    </row>
    <row r="167" spans="1:18">
      <c r="A167" s="22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226" t="str">
        <f t="shared" si="8"/>
        <v>Percent of Travel Demand Shifted to Other Modes or Eliminated</v>
      </c>
      <c r="D167" s="45" t="s">
        <v>772</v>
      </c>
      <c r="E167" s="45" t="s">
        <v>748</v>
      </c>
      <c r="F167" s="45" t="s">
        <v>773</v>
      </c>
      <c r="G167" s="45" t="s">
        <v>768</v>
      </c>
      <c r="H167" s="43">
        <v>853</v>
      </c>
      <c r="I167" s="262" t="s">
        <v>738</v>
      </c>
      <c r="J167" s="227" t="str">
        <f>IF(ISBLANK(INDEX('Policy Characteristics'!D:D,MATCH($C167,'Policy Characteristics'!$C:$C,0))),"",INDEX('Policy Characteristics'!D:D,MATCH($C167,'Policy Characteristics'!$C:$C,0)))</f>
        <v>Mode Shifting</v>
      </c>
      <c r="K167" s="22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226" t="str">
        <f>IF(ISBLANK(INDEX('Policy Characteristics'!I:I,MATCH($C167,'Policy Characteristics'!$C:$C,0))),"",INDEX('Policy Characteristics'!I:I,MATCH($C167,'Policy Characteristics'!$C:$C,0)))</f>
        <v>% of trips shifted</v>
      </c>
      <c r="P167" s="2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226" t="str">
        <f>IF(ISBLANK(INDEX('Policy Characteristics'!K:K,MATCH($C167,'Policy Characteristics'!$C:$C,0))),"",INDEX('Policy Characteristics'!K:K,MATCH($C167,'Policy Characteristics'!$C:$C,0)))</f>
        <v>transportation-sector-main.html#tdm</v>
      </c>
      <c r="R167" s="226" t="str">
        <f>IF(ISBLANK(INDEX('Policy Characteristics'!L:L,MATCH($C167,'Policy Characteristics'!$C:$C,0))),"",INDEX('Policy Characteristics'!L:L,MATCH($C167,'Policy Characteristics'!$C:$C,0)))</f>
        <v>transportation-demand-management.html</v>
      </c>
    </row>
    <row r="168" spans="1:18">
      <c r="A168" s="22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226" t="str">
        <f t="shared" si="8"/>
        <v>Percent of Travel Demand Shifted to Other Modes or Eliminated</v>
      </c>
      <c r="D168" s="45" t="s">
        <v>774</v>
      </c>
      <c r="E168" s="45" t="s">
        <v>724</v>
      </c>
      <c r="F168" s="45" t="s">
        <v>775</v>
      </c>
      <c r="G168" s="2" t="s">
        <v>769</v>
      </c>
      <c r="H168" s="43">
        <v>854</v>
      </c>
      <c r="I168" s="262" t="s">
        <v>738</v>
      </c>
      <c r="J168" s="227" t="str">
        <f>IF(ISBLANK(INDEX('Policy Characteristics'!D:D,MATCH($C168,'Policy Characteristics'!$C:$C,0))),"",INDEX('Policy Characteristics'!D:D,MATCH($C168,'Policy Characteristics'!$C:$C,0)))</f>
        <v>Mode Shifting</v>
      </c>
      <c r="K168" s="22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226" t="str">
        <f>IF(ISBLANK(INDEX('Policy Characteristics'!I:I,MATCH($C168,'Policy Characteristics'!$C:$C,0))),"",INDEX('Policy Characteristics'!I:I,MATCH($C168,'Policy Characteristics'!$C:$C,0)))</f>
        <v>% of trips shifted</v>
      </c>
      <c r="P168" s="2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226" t="str">
        <f>IF(ISBLANK(INDEX('Policy Characteristics'!K:K,MATCH($C168,'Policy Characteristics'!$C:$C,0))),"",INDEX('Policy Characteristics'!K:K,MATCH($C168,'Policy Characteristics'!$C:$C,0)))</f>
        <v>transportation-sector-main.html#tdm</v>
      </c>
      <c r="R168" s="226" t="str">
        <f>IF(ISBLANK(INDEX('Policy Characteristics'!L:L,MATCH($C168,'Policy Characteristics'!$C:$C,0))),"",INDEX('Policy Characteristics'!L:L,MATCH($C168,'Policy Characteristics'!$C:$C,0)))</f>
        <v>transportation-demand-management.html</v>
      </c>
    </row>
    <row r="169" spans="1:18">
      <c r="A169" s="22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226" t="str">
        <f t="shared" si="8"/>
        <v>Percent of Travel Demand Shifted to Other Modes or Eliminated</v>
      </c>
      <c r="D169" s="45" t="s">
        <v>774</v>
      </c>
      <c r="E169" s="45" t="s">
        <v>740</v>
      </c>
      <c r="F169" s="45" t="s">
        <v>775</v>
      </c>
      <c r="G169" s="2" t="s">
        <v>770</v>
      </c>
      <c r="H169" s="43">
        <v>855</v>
      </c>
      <c r="I169" s="261" t="s">
        <v>728</v>
      </c>
      <c r="J169" s="227" t="str">
        <f>IF(ISBLANK(INDEX('Policy Characteristics'!D:D,MATCH($C169,'Policy Characteristics'!$C:$C,0))),"",INDEX('Policy Characteristics'!D:D,MATCH($C169,'Policy Characteristics'!$C:$C,0)))</f>
        <v>Mode Shifting</v>
      </c>
      <c r="K169" s="22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226" t="str">
        <f>IF(ISBLANK(INDEX('Policy Characteristics'!I:I,MATCH($C169,'Policy Characteristics'!$C:$C,0))),"",INDEX('Policy Characteristics'!I:I,MATCH($C169,'Policy Characteristics'!$C:$C,0)))</f>
        <v>% of trips shifted</v>
      </c>
      <c r="P169" s="2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226" t="str">
        <f>IF(ISBLANK(INDEX('Policy Characteristics'!K:K,MATCH($C169,'Policy Characteristics'!$C:$C,0))),"",INDEX('Policy Characteristics'!K:K,MATCH($C169,'Policy Characteristics'!$C:$C,0)))</f>
        <v>transportation-sector-main.html#tdm</v>
      </c>
      <c r="R169" s="226" t="str">
        <f>IF(ISBLANK(INDEX('Policy Characteristics'!L:L,MATCH($C169,'Policy Characteristics'!$C:$C,0))),"",INDEX('Policy Characteristics'!L:L,MATCH($C169,'Policy Characteristics'!$C:$C,0)))</f>
        <v>transportation-demand-management.html</v>
      </c>
    </row>
    <row r="170" spans="1:18">
      <c r="A170" s="22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226" t="str">
        <f t="shared" si="8"/>
        <v>Percent of Travel Demand Shifted to Other Modes or Eliminated</v>
      </c>
      <c r="D170" s="45" t="s">
        <v>774</v>
      </c>
      <c r="E170" s="45" t="s">
        <v>742</v>
      </c>
      <c r="F170" s="45" t="s">
        <v>775</v>
      </c>
      <c r="G170" s="2" t="s">
        <v>765</v>
      </c>
      <c r="H170" s="43">
        <v>856</v>
      </c>
      <c r="I170" s="262" t="s">
        <v>738</v>
      </c>
      <c r="J170" s="227" t="str">
        <f>IF(ISBLANK(INDEX('Policy Characteristics'!D:D,MATCH($C170,'Policy Characteristics'!$C:$C,0))),"",INDEX('Policy Characteristics'!D:D,MATCH($C170,'Policy Characteristics'!$C:$C,0)))</f>
        <v>Mode Shifting</v>
      </c>
      <c r="K170" s="22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226" t="str">
        <f>IF(ISBLANK(INDEX('Policy Characteristics'!I:I,MATCH($C170,'Policy Characteristics'!$C:$C,0))),"",INDEX('Policy Characteristics'!I:I,MATCH($C170,'Policy Characteristics'!$C:$C,0)))</f>
        <v>% of trips shifted</v>
      </c>
      <c r="P170" s="2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226" t="str">
        <f>IF(ISBLANK(INDEX('Policy Characteristics'!K:K,MATCH($C170,'Policy Characteristics'!$C:$C,0))),"",INDEX('Policy Characteristics'!K:K,MATCH($C170,'Policy Characteristics'!$C:$C,0)))</f>
        <v>transportation-sector-main.html#tdm</v>
      </c>
      <c r="R170" s="226" t="str">
        <f>IF(ISBLANK(INDEX('Policy Characteristics'!L:L,MATCH($C170,'Policy Characteristics'!$C:$C,0))),"",INDEX('Policy Characteristics'!L:L,MATCH($C170,'Policy Characteristics'!$C:$C,0)))</f>
        <v>transportation-demand-management.html</v>
      </c>
    </row>
    <row r="171" spans="1:18">
      <c r="A171" s="22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226" t="str">
        <f t="shared" si="8"/>
        <v>Percent of Travel Demand Shifted to Other Modes or Eliminated</v>
      </c>
      <c r="D171" s="45" t="s">
        <v>774</v>
      </c>
      <c r="E171" s="45" t="s">
        <v>744</v>
      </c>
      <c r="F171" s="45" t="s">
        <v>775</v>
      </c>
      <c r="G171" s="45" t="s">
        <v>766</v>
      </c>
      <c r="H171" s="43">
        <v>857</v>
      </c>
      <c r="I171" s="262" t="s">
        <v>728</v>
      </c>
      <c r="J171" s="227" t="str">
        <f>IF(ISBLANK(INDEX('Policy Characteristics'!D:D,MATCH($C171,'Policy Characteristics'!$C:$C,0))),"",INDEX('Policy Characteristics'!D:D,MATCH($C171,'Policy Characteristics'!$C:$C,0)))</f>
        <v>Mode Shifting</v>
      </c>
      <c r="K171" s="22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226" t="str">
        <f>IF(ISBLANK(INDEX('Policy Characteristics'!I:I,MATCH($C171,'Policy Characteristics'!$C:$C,0))),"",INDEX('Policy Characteristics'!I:I,MATCH($C171,'Policy Characteristics'!$C:$C,0)))</f>
        <v>% of trips shifted</v>
      </c>
      <c r="P171" s="2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226" t="str">
        <f>IF(ISBLANK(INDEX('Policy Characteristics'!K:K,MATCH($C171,'Policy Characteristics'!$C:$C,0))),"",INDEX('Policy Characteristics'!K:K,MATCH($C171,'Policy Characteristics'!$C:$C,0)))</f>
        <v>transportation-sector-main.html#tdm</v>
      </c>
      <c r="R171" s="226" t="str">
        <f>IF(ISBLANK(INDEX('Policy Characteristics'!L:L,MATCH($C171,'Policy Characteristics'!$C:$C,0))),"",INDEX('Policy Characteristics'!L:L,MATCH($C171,'Policy Characteristics'!$C:$C,0)))</f>
        <v>transportation-demand-management.html</v>
      </c>
    </row>
    <row r="172" spans="1:18">
      <c r="A172" s="22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226" t="str">
        <f t="shared" si="8"/>
        <v>Percent of Travel Demand Shifted to Other Modes or Eliminated</v>
      </c>
      <c r="D172" s="45" t="s">
        <v>774</v>
      </c>
      <c r="E172" s="45" t="s">
        <v>746</v>
      </c>
      <c r="F172" s="45" t="s">
        <v>775</v>
      </c>
      <c r="G172" s="2" t="s">
        <v>771</v>
      </c>
      <c r="H172" s="43">
        <v>858</v>
      </c>
      <c r="I172" s="262" t="s">
        <v>738</v>
      </c>
      <c r="J172" s="227" t="str">
        <f>IF(ISBLANK(INDEX('Policy Characteristics'!D:D,MATCH($C172,'Policy Characteristics'!$C:$C,0))),"",INDEX('Policy Characteristics'!D:D,MATCH($C172,'Policy Characteristics'!$C:$C,0)))</f>
        <v>Mode Shifting</v>
      </c>
      <c r="K172" s="22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226" t="str">
        <f>IF(ISBLANK(INDEX('Policy Characteristics'!I:I,MATCH($C172,'Policy Characteristics'!$C:$C,0))),"",INDEX('Policy Characteristics'!I:I,MATCH($C172,'Policy Characteristics'!$C:$C,0)))</f>
        <v>% of trips shifted</v>
      </c>
      <c r="P172" s="2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226" t="str">
        <f>IF(ISBLANK(INDEX('Policy Characteristics'!K:K,MATCH($C172,'Policy Characteristics'!$C:$C,0))),"",INDEX('Policy Characteristics'!K:K,MATCH($C172,'Policy Characteristics'!$C:$C,0)))</f>
        <v>transportation-sector-main.html#tdm</v>
      </c>
      <c r="R172" s="226" t="str">
        <f>IF(ISBLANK(INDEX('Policy Characteristics'!L:L,MATCH($C172,'Policy Characteristics'!$C:$C,0))),"",INDEX('Policy Characteristics'!L:L,MATCH($C172,'Policy Characteristics'!$C:$C,0)))</f>
        <v>transportation-demand-management.html</v>
      </c>
    </row>
    <row r="173" spans="1:18">
      <c r="A173" s="22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226" t="str">
        <f t="shared" si="8"/>
        <v>Percent of Travel Demand Shifted to Other Modes or Eliminated</v>
      </c>
      <c r="D173" s="45" t="s">
        <v>774</v>
      </c>
      <c r="E173" s="45" t="s">
        <v>748</v>
      </c>
      <c r="F173" s="45" t="s">
        <v>775</v>
      </c>
      <c r="G173" s="45" t="s">
        <v>768</v>
      </c>
      <c r="H173" s="43">
        <v>859</v>
      </c>
      <c r="I173" s="262" t="s">
        <v>738</v>
      </c>
      <c r="J173" s="227" t="str">
        <f>IF(ISBLANK(INDEX('Policy Characteristics'!D:D,MATCH($C173,'Policy Characteristics'!$C:$C,0))),"",INDEX('Policy Characteristics'!D:D,MATCH($C173,'Policy Characteristics'!$C:$C,0)))</f>
        <v>Mode Shifting</v>
      </c>
      <c r="K173" s="22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226" t="str">
        <f>IF(ISBLANK(INDEX('Policy Characteristics'!I:I,MATCH($C173,'Policy Characteristics'!$C:$C,0))),"",INDEX('Policy Characteristics'!I:I,MATCH($C173,'Policy Characteristics'!$C:$C,0)))</f>
        <v>% of trips shifted</v>
      </c>
      <c r="P173" s="2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226" t="str">
        <f>IF(ISBLANK(INDEX('Policy Characteristics'!K:K,MATCH($C173,'Policy Characteristics'!$C:$C,0))),"",INDEX('Policy Characteristics'!K:K,MATCH($C173,'Policy Characteristics'!$C:$C,0)))</f>
        <v>transportation-sector-main.html#tdm</v>
      </c>
      <c r="R173" s="226" t="str">
        <f>IF(ISBLANK(INDEX('Policy Characteristics'!L:L,MATCH($C173,'Policy Characteristics'!$C:$C,0))),"",INDEX('Policy Characteristics'!L:L,MATCH($C173,'Policy Characteristics'!$C:$C,0)))</f>
        <v>transportation-demand-management.html</v>
      </c>
    </row>
    <row r="174" spans="1:18">
      <c r="A174" s="22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Federal Zero-Emission Vehicle Sales Standard</v>
      </c>
      <c r="C174" t="s">
        <v>136</v>
      </c>
      <c r="D174" s="45" t="s">
        <v>772</v>
      </c>
      <c r="E174" s="45" t="s">
        <v>724</v>
      </c>
      <c r="F174" s="45" t="s">
        <v>773</v>
      </c>
      <c r="G174" s="2" t="s">
        <v>751</v>
      </c>
      <c r="H174" s="47">
        <v>186</v>
      </c>
      <c r="I174" s="261" t="s">
        <v>728</v>
      </c>
      <c r="J174" s="227" t="str">
        <f>IF(ISBLANK(INDEX('Policy Characteristics'!D:D,MATCH($C174,'Policy Characteristics'!$C:$C,0))),"",INDEX('Policy Characteristics'!D:D,MATCH($C174,'Policy Characteristics'!$C:$C,0)))</f>
        <v>ZEV Sales Standard</v>
      </c>
      <c r="K174" s="22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226" t="str">
        <f>IF(ISBLANK(INDEX('Policy Characteristics'!I:I,MATCH($C174,'Policy Characteristics'!$C:$C,0))),"",INDEX('Policy Characteristics'!I:I,MATCH($C174,'Policy Characteristics'!$C:$C,0)))</f>
        <v>% of new vehicles sold</v>
      </c>
      <c r="P174" s="22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226" t="str">
        <f>IF(ISBLANK(INDEX('Policy Characteristics'!K:K,MATCH($C174,'Policy Characteristics'!$C:$C,0))),"",INDEX('Policy Characteristics'!K:K,MATCH($C174,'Policy Characteristics'!$C:$C,0)))</f>
        <v>transportation-sector-main.html#ev-mandate</v>
      </c>
      <c r="R174" s="226" t="str">
        <f>IF(ISBLANK(INDEX('Policy Characteristics'!L:L,MATCH($C174,'Policy Characteristics'!$C:$C,0))),"",INDEX('Policy Characteristics'!L:L,MATCH($C174,'Policy Characteristics'!$C:$C,0)))</f>
        <v>ev-mandate.html</v>
      </c>
    </row>
    <row r="175" spans="1:18">
      <c r="A175" s="22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Federal Zero-Emission Vehicle Sales Standard</v>
      </c>
      <c r="C175" s="226" t="str">
        <f>C$174</f>
        <v>Additional Minimum Required ZEV Sales Percentage for Model Region</v>
      </c>
      <c r="D175" s="2" t="s">
        <v>774</v>
      </c>
      <c r="E175" s="2" t="s">
        <v>724</v>
      </c>
      <c r="F175" s="2" t="s">
        <v>775</v>
      </c>
      <c r="G175" s="2" t="s">
        <v>769</v>
      </c>
      <c r="H175" s="47">
        <v>203</v>
      </c>
      <c r="I175" s="262" t="s">
        <v>728</v>
      </c>
      <c r="J175" s="227" t="str">
        <f>IF(ISBLANK(INDEX('Policy Characteristics'!D:D,MATCH($C175,'Policy Characteristics'!$C:$C,0))),"",INDEX('Policy Characteristics'!D:D,MATCH($C175,'Policy Characteristics'!$C:$C,0)))</f>
        <v>ZEV Sales Standard</v>
      </c>
      <c r="K175" s="22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226" t="str">
        <f>IF(ISBLANK(INDEX('Policy Characteristics'!I:I,MATCH($C175,'Policy Characteristics'!$C:$C,0))),"",INDEX('Policy Characteristics'!I:I,MATCH($C175,'Policy Characteristics'!$C:$C,0)))</f>
        <v>% of new vehicles sold</v>
      </c>
      <c r="P175" s="22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226" t="str">
        <f>IF(ISBLANK(INDEX('Policy Characteristics'!K:K,MATCH($C175,'Policy Characteristics'!$C:$C,0))),"",INDEX('Policy Characteristics'!K:K,MATCH($C175,'Policy Characteristics'!$C:$C,0)))</f>
        <v>transportation-sector-main.html#ev-mandate</v>
      </c>
      <c r="R175" s="226" t="str">
        <f>IF(ISBLANK(INDEX('Policy Characteristics'!L:L,MATCH($C175,'Policy Characteristics'!$C:$C,0))),"",INDEX('Policy Characteristics'!L:L,MATCH($C175,'Policy Characteristics'!$C:$C,0)))</f>
        <v>ev-mandate.html</v>
      </c>
    </row>
    <row r="176" spans="1:18">
      <c r="A176" s="22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Federal Zero-Emission Vehicle Sales Standard</v>
      </c>
      <c r="C176" s="226" t="str">
        <f t="shared" ref="C176:C185" si="9">C$174</f>
        <v>Additional Minimum Required ZEV Sales Percentage for Model Region</v>
      </c>
      <c r="D176" s="2" t="s">
        <v>772</v>
      </c>
      <c r="E176" s="2" t="s">
        <v>740</v>
      </c>
      <c r="F176" s="2" t="s">
        <v>773</v>
      </c>
      <c r="G176" s="2" t="s">
        <v>764</v>
      </c>
      <c r="H176" s="47">
        <v>187</v>
      </c>
      <c r="I176" s="261" t="s">
        <v>728</v>
      </c>
      <c r="J176" s="227" t="str">
        <f>IF(ISBLANK(INDEX('Policy Characteristics'!D:D,MATCH($C176,'Policy Characteristics'!$C:$C,0))),"",INDEX('Policy Characteristics'!D:D,MATCH($C176,'Policy Characteristics'!$C:$C,0)))</f>
        <v>ZEV Sales Standard</v>
      </c>
      <c r="K176" s="22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226" t="str">
        <f>IF(ISBLANK(INDEX('Policy Characteristics'!I:I,MATCH($C176,'Policy Characteristics'!$C:$C,0))),"",INDEX('Policy Characteristics'!I:I,MATCH($C176,'Policy Characteristics'!$C:$C,0)))</f>
        <v>% of new vehicles sold</v>
      </c>
      <c r="P176" s="22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226" t="str">
        <f>IF(ISBLANK(INDEX('Policy Characteristics'!K:K,MATCH($C176,'Policy Characteristics'!$C:$C,0))),"",INDEX('Policy Characteristics'!K:K,MATCH($C176,'Policy Characteristics'!$C:$C,0)))</f>
        <v>transportation-sector-main.html#ev-mandate</v>
      </c>
      <c r="R176" s="226" t="str">
        <f>IF(ISBLANK(INDEX('Policy Characteristics'!L:L,MATCH($C176,'Policy Characteristics'!$C:$C,0))),"",INDEX('Policy Characteristics'!L:L,MATCH($C176,'Policy Characteristics'!$C:$C,0)))</f>
        <v>ev-mandate.html</v>
      </c>
    </row>
    <row r="177" spans="1:18">
      <c r="A177" s="22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Federal Zero-Emission Vehicle Sales Standard</v>
      </c>
      <c r="C177" s="226" t="str">
        <f t="shared" si="9"/>
        <v>Additional Minimum Required ZEV Sales Percentage for Model Region</v>
      </c>
      <c r="D177" s="2" t="s">
        <v>774</v>
      </c>
      <c r="E177" s="2" t="s">
        <v>740</v>
      </c>
      <c r="F177" s="2" t="s">
        <v>775</v>
      </c>
      <c r="G177" s="2" t="s">
        <v>770</v>
      </c>
      <c r="H177" s="47">
        <v>191</v>
      </c>
      <c r="I177" s="261" t="s">
        <v>728</v>
      </c>
      <c r="J177" s="227" t="str">
        <f>IF(ISBLANK(INDEX('Policy Characteristics'!D:D,MATCH($C177,'Policy Characteristics'!$C:$C,0))),"",INDEX('Policy Characteristics'!D:D,MATCH($C177,'Policy Characteristics'!$C:$C,0)))</f>
        <v>ZEV Sales Standard</v>
      </c>
      <c r="K177" s="22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226" t="str">
        <f>IF(ISBLANK(INDEX('Policy Characteristics'!I:I,MATCH($C177,'Policy Characteristics'!$C:$C,0))),"",INDEX('Policy Characteristics'!I:I,MATCH($C177,'Policy Characteristics'!$C:$C,0)))</f>
        <v>% of new vehicles sold</v>
      </c>
      <c r="P177" s="22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226" t="str">
        <f>IF(ISBLANK(INDEX('Policy Characteristics'!K:K,MATCH($C177,'Policy Characteristics'!$C:$C,0))),"",INDEX('Policy Characteristics'!K:K,MATCH($C177,'Policy Characteristics'!$C:$C,0)))</f>
        <v>transportation-sector-main.html#ev-mandate</v>
      </c>
      <c r="R177" s="226" t="str">
        <f>IF(ISBLANK(INDEX('Policy Characteristics'!L:L,MATCH($C177,'Policy Characteristics'!$C:$C,0))),"",INDEX('Policy Characteristics'!L:L,MATCH($C177,'Policy Characteristics'!$C:$C,0)))</f>
        <v>ev-mandate.html</v>
      </c>
    </row>
    <row r="178" spans="1:18">
      <c r="A178" s="22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Federal Zero-Emission Vehicle Sales Standard</v>
      </c>
      <c r="C178" s="226" t="str">
        <f t="shared" si="9"/>
        <v>Additional Minimum Required ZEV Sales Percentage for Model Region</v>
      </c>
      <c r="D178" s="2" t="s">
        <v>772</v>
      </c>
      <c r="E178" s="2" t="s">
        <v>742</v>
      </c>
      <c r="F178" s="2" t="s">
        <v>773</v>
      </c>
      <c r="G178" s="2" t="s">
        <v>765</v>
      </c>
      <c r="H178" s="47">
        <v>496</v>
      </c>
      <c r="I178" s="261" t="s">
        <v>738</v>
      </c>
      <c r="J178" s="227" t="str">
        <f>IF(ISBLANK(INDEX('Policy Characteristics'!D:D,MATCH($C178,'Policy Characteristics'!$C:$C,0))),"",INDEX('Policy Characteristics'!D:D,MATCH($C178,'Policy Characteristics'!$C:$C,0)))</f>
        <v>ZEV Sales Standard</v>
      </c>
      <c r="K178" s="22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226" t="str">
        <f>IF(ISBLANK(INDEX('Policy Characteristics'!I:I,MATCH($C178,'Policy Characteristics'!$C:$C,0))),"",INDEX('Policy Characteristics'!I:I,MATCH($C178,'Policy Characteristics'!$C:$C,0)))</f>
        <v>% of new vehicles sold</v>
      </c>
      <c r="P178" s="22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226" t="str">
        <f>IF(ISBLANK(INDEX('Policy Characteristics'!K:K,MATCH($C178,'Policy Characteristics'!$C:$C,0))),"",INDEX('Policy Characteristics'!K:K,MATCH($C178,'Policy Characteristics'!$C:$C,0)))</f>
        <v>transportation-sector-main.html#ev-mandate</v>
      </c>
      <c r="R178" s="226" t="str">
        <f>IF(ISBLANK(INDEX('Policy Characteristics'!L:L,MATCH($C178,'Policy Characteristics'!$C:$C,0))),"",INDEX('Policy Characteristics'!L:L,MATCH($C178,'Policy Characteristics'!$C:$C,0)))</f>
        <v>ev-mandate.html</v>
      </c>
    </row>
    <row r="179" spans="1:18">
      <c r="A179" s="22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Federal Zero-Emission Vehicle Sales Standard</v>
      </c>
      <c r="C179" s="226" t="str">
        <f t="shared" si="9"/>
        <v>Additional Minimum Required ZEV Sales Percentage for Model Region</v>
      </c>
      <c r="D179" s="2" t="s">
        <v>774</v>
      </c>
      <c r="E179" s="2" t="s">
        <v>742</v>
      </c>
      <c r="F179" s="2" t="s">
        <v>775</v>
      </c>
      <c r="G179" s="2" t="s">
        <v>765</v>
      </c>
      <c r="H179" s="47">
        <v>497</v>
      </c>
      <c r="I179" s="261" t="s">
        <v>738</v>
      </c>
      <c r="J179" s="227" t="str">
        <f>IF(ISBLANK(INDEX('Policy Characteristics'!D:D,MATCH($C179,'Policy Characteristics'!$C:$C,0))),"",INDEX('Policy Characteristics'!D:D,MATCH($C179,'Policy Characteristics'!$C:$C,0)))</f>
        <v>ZEV Sales Standard</v>
      </c>
      <c r="K179" s="22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226" t="str">
        <f>IF(ISBLANK(INDEX('Policy Characteristics'!I:I,MATCH($C179,'Policy Characteristics'!$C:$C,0))),"",INDEX('Policy Characteristics'!I:I,MATCH($C179,'Policy Characteristics'!$C:$C,0)))</f>
        <v>% of new vehicles sold</v>
      </c>
      <c r="P179" s="22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226" t="str">
        <f>IF(ISBLANK(INDEX('Policy Characteristics'!K:K,MATCH($C179,'Policy Characteristics'!$C:$C,0))),"",INDEX('Policy Characteristics'!K:K,MATCH($C179,'Policy Characteristics'!$C:$C,0)))</f>
        <v>transportation-sector-main.html#ev-mandate</v>
      </c>
      <c r="R179" s="226" t="str">
        <f>IF(ISBLANK(INDEX('Policy Characteristics'!L:L,MATCH($C179,'Policy Characteristics'!$C:$C,0))),"",INDEX('Policy Characteristics'!L:L,MATCH($C179,'Policy Characteristics'!$C:$C,0)))</f>
        <v>ev-mandate.html</v>
      </c>
    </row>
    <row r="180" spans="1:18">
      <c r="A180" s="22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Federal Zero-Emission Vehicle Sales Standard</v>
      </c>
      <c r="C180" s="226" t="str">
        <f t="shared" si="9"/>
        <v>Additional Minimum Required ZEV Sales Percentage for Model Region</v>
      </c>
      <c r="D180" s="2" t="s">
        <v>772</v>
      </c>
      <c r="E180" s="2" t="s">
        <v>744</v>
      </c>
      <c r="F180" s="2" t="s">
        <v>773</v>
      </c>
      <c r="G180" s="2" t="s">
        <v>766</v>
      </c>
      <c r="H180" s="47">
        <v>498</v>
      </c>
      <c r="I180" s="261" t="s">
        <v>738</v>
      </c>
      <c r="J180" s="227" t="str">
        <f>IF(ISBLANK(INDEX('Policy Characteristics'!D:D,MATCH($C180,'Policy Characteristics'!$C:$C,0))),"",INDEX('Policy Characteristics'!D:D,MATCH($C180,'Policy Characteristics'!$C:$C,0)))</f>
        <v>ZEV Sales Standard</v>
      </c>
      <c r="K180" s="22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226" t="str">
        <f>IF(ISBLANK(INDEX('Policy Characteristics'!I:I,MATCH($C180,'Policy Characteristics'!$C:$C,0))),"",INDEX('Policy Characteristics'!I:I,MATCH($C180,'Policy Characteristics'!$C:$C,0)))</f>
        <v>% of new vehicles sold</v>
      </c>
      <c r="P180" s="22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226" t="str">
        <f>IF(ISBLANK(INDEX('Policy Characteristics'!K:K,MATCH($C180,'Policy Characteristics'!$C:$C,0))),"",INDEX('Policy Characteristics'!K:K,MATCH($C180,'Policy Characteristics'!$C:$C,0)))</f>
        <v>transportation-sector-main.html#ev-mandate</v>
      </c>
      <c r="R180" s="226" t="str">
        <f>IF(ISBLANK(INDEX('Policy Characteristics'!L:L,MATCH($C180,'Policy Characteristics'!$C:$C,0))),"",INDEX('Policy Characteristics'!L:L,MATCH($C180,'Policy Characteristics'!$C:$C,0)))</f>
        <v>ev-mandate.html</v>
      </c>
    </row>
    <row r="181" spans="1:18">
      <c r="A181" s="22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Federal Zero-Emission Vehicle Sales Standard</v>
      </c>
      <c r="C181" s="226" t="str">
        <f t="shared" si="9"/>
        <v>Additional Minimum Required ZEV Sales Percentage for Model Region</v>
      </c>
      <c r="D181" s="2" t="s">
        <v>774</v>
      </c>
      <c r="E181" s="2" t="s">
        <v>744</v>
      </c>
      <c r="F181" s="2" t="s">
        <v>775</v>
      </c>
      <c r="G181" s="2" t="s">
        <v>766</v>
      </c>
      <c r="H181" s="47">
        <v>499</v>
      </c>
      <c r="I181" s="261" t="s">
        <v>738</v>
      </c>
      <c r="J181" s="227" t="str">
        <f>IF(ISBLANK(INDEX('Policy Characteristics'!D:D,MATCH($C181,'Policy Characteristics'!$C:$C,0))),"",INDEX('Policy Characteristics'!D:D,MATCH($C181,'Policy Characteristics'!$C:$C,0)))</f>
        <v>ZEV Sales Standard</v>
      </c>
      <c r="K181" s="22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226" t="str">
        <f>IF(ISBLANK(INDEX('Policy Characteristics'!I:I,MATCH($C181,'Policy Characteristics'!$C:$C,0))),"",INDEX('Policy Characteristics'!I:I,MATCH($C181,'Policy Characteristics'!$C:$C,0)))</f>
        <v>% of new vehicles sold</v>
      </c>
      <c r="P181" s="22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226" t="str">
        <f>IF(ISBLANK(INDEX('Policy Characteristics'!K:K,MATCH($C181,'Policy Characteristics'!$C:$C,0))),"",INDEX('Policy Characteristics'!K:K,MATCH($C181,'Policy Characteristics'!$C:$C,0)))</f>
        <v>transportation-sector-main.html#ev-mandate</v>
      </c>
      <c r="R181" s="226" t="str">
        <f>IF(ISBLANK(INDEX('Policy Characteristics'!L:L,MATCH($C181,'Policy Characteristics'!$C:$C,0))),"",INDEX('Policy Characteristics'!L:L,MATCH($C181,'Policy Characteristics'!$C:$C,0)))</f>
        <v>ev-mandate.html</v>
      </c>
    </row>
    <row r="182" spans="1:18">
      <c r="A182" s="22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Federal Zero-Emission Vehicle Sales Standard</v>
      </c>
      <c r="C182" s="226" t="str">
        <f t="shared" si="9"/>
        <v>Additional Minimum Required ZEV Sales Percentage for Model Region</v>
      </c>
      <c r="D182" s="2" t="s">
        <v>772</v>
      </c>
      <c r="E182" s="2" t="s">
        <v>746</v>
      </c>
      <c r="F182" s="2" t="s">
        <v>773</v>
      </c>
      <c r="G182" s="2" t="s">
        <v>767</v>
      </c>
      <c r="H182" s="47">
        <v>500</v>
      </c>
      <c r="I182" s="261" t="s">
        <v>738</v>
      </c>
      <c r="J182" s="227" t="str">
        <f>IF(ISBLANK(INDEX('Policy Characteristics'!D:D,MATCH($C182,'Policy Characteristics'!$C:$C,0))),"",INDEX('Policy Characteristics'!D:D,MATCH($C182,'Policy Characteristics'!$C:$C,0)))</f>
        <v>ZEV Sales Standard</v>
      </c>
      <c r="K182" s="22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226" t="str">
        <f>IF(ISBLANK(INDEX('Policy Characteristics'!I:I,MATCH($C182,'Policy Characteristics'!$C:$C,0))),"",INDEX('Policy Characteristics'!I:I,MATCH($C182,'Policy Characteristics'!$C:$C,0)))</f>
        <v>% of new vehicles sold</v>
      </c>
      <c r="P182" s="22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226" t="str">
        <f>IF(ISBLANK(INDEX('Policy Characteristics'!K:K,MATCH($C182,'Policy Characteristics'!$C:$C,0))),"",INDEX('Policy Characteristics'!K:K,MATCH($C182,'Policy Characteristics'!$C:$C,0)))</f>
        <v>transportation-sector-main.html#ev-mandate</v>
      </c>
      <c r="R182" s="226" t="str">
        <f>IF(ISBLANK(INDEX('Policy Characteristics'!L:L,MATCH($C182,'Policy Characteristics'!$C:$C,0))),"",INDEX('Policy Characteristics'!L:L,MATCH($C182,'Policy Characteristics'!$C:$C,0)))</f>
        <v>ev-mandate.html</v>
      </c>
    </row>
    <row r="183" spans="1:18">
      <c r="A183" s="22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Federal Zero-Emission Vehicle Sales Standard</v>
      </c>
      <c r="C183" s="226" t="str">
        <f t="shared" si="9"/>
        <v>Additional Minimum Required ZEV Sales Percentage for Model Region</v>
      </c>
      <c r="D183" s="2" t="s">
        <v>774</v>
      </c>
      <c r="E183" s="2" t="s">
        <v>746</v>
      </c>
      <c r="F183" s="2" t="s">
        <v>775</v>
      </c>
      <c r="G183" s="2" t="s">
        <v>771</v>
      </c>
      <c r="H183" s="47">
        <v>501</v>
      </c>
      <c r="I183" s="261" t="s">
        <v>738</v>
      </c>
      <c r="J183" s="227" t="str">
        <f>IF(ISBLANK(INDEX('Policy Characteristics'!D:D,MATCH($C183,'Policy Characteristics'!$C:$C,0))),"",INDEX('Policy Characteristics'!D:D,MATCH($C183,'Policy Characteristics'!$C:$C,0)))</f>
        <v>ZEV Sales Standard</v>
      </c>
      <c r="K183" s="22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226" t="str">
        <f>IF(ISBLANK(INDEX('Policy Characteristics'!I:I,MATCH($C183,'Policy Characteristics'!$C:$C,0))),"",INDEX('Policy Characteristics'!I:I,MATCH($C183,'Policy Characteristics'!$C:$C,0)))</f>
        <v>% of new vehicles sold</v>
      </c>
      <c r="P183" s="22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226" t="str">
        <f>IF(ISBLANK(INDEX('Policy Characteristics'!K:K,MATCH($C183,'Policy Characteristics'!$C:$C,0))),"",INDEX('Policy Characteristics'!K:K,MATCH($C183,'Policy Characteristics'!$C:$C,0)))</f>
        <v>transportation-sector-main.html#ev-mandate</v>
      </c>
      <c r="R183" s="226" t="str">
        <f>IF(ISBLANK(INDEX('Policy Characteristics'!L:L,MATCH($C183,'Policy Characteristics'!$C:$C,0))),"",INDEX('Policy Characteristics'!L:L,MATCH($C183,'Policy Characteristics'!$C:$C,0)))</f>
        <v>ev-mandate.html</v>
      </c>
    </row>
    <row r="184" spans="1:18">
      <c r="A184" s="22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Federal Zero-Emission Vehicle Sales Standard</v>
      </c>
      <c r="C184" s="226" t="str">
        <f t="shared" si="9"/>
        <v>Additional Minimum Required ZEV Sales Percentage for Model Region</v>
      </c>
      <c r="D184" s="2" t="s">
        <v>772</v>
      </c>
      <c r="E184" s="2" t="s">
        <v>748</v>
      </c>
      <c r="F184" s="2" t="s">
        <v>773</v>
      </c>
      <c r="G184" s="2" t="s">
        <v>768</v>
      </c>
      <c r="H184" s="47">
        <v>188</v>
      </c>
      <c r="I184" s="261" t="s">
        <v>728</v>
      </c>
      <c r="J184" s="227" t="str">
        <f>IF(ISBLANK(INDEX('Policy Characteristics'!D:D,MATCH($C184,'Policy Characteristics'!$C:$C,0))),"",INDEX('Policy Characteristics'!D:D,MATCH($C184,'Policy Characteristics'!$C:$C,0)))</f>
        <v>ZEV Sales Standard</v>
      </c>
      <c r="K184" s="22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226" t="str">
        <f>IF(ISBLANK(INDEX('Policy Characteristics'!I:I,MATCH($C184,'Policy Characteristics'!$C:$C,0))),"",INDEX('Policy Characteristics'!I:I,MATCH($C184,'Policy Characteristics'!$C:$C,0)))</f>
        <v>% of new vehicles sold</v>
      </c>
      <c r="P184" s="22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226" t="str">
        <f>IF(ISBLANK(INDEX('Policy Characteristics'!K:K,MATCH($C184,'Policy Characteristics'!$C:$C,0))),"",INDEX('Policy Characteristics'!K:K,MATCH($C184,'Policy Characteristics'!$C:$C,0)))</f>
        <v>transportation-sector-main.html#ev-mandate</v>
      </c>
      <c r="R184" s="226" t="str">
        <f>IF(ISBLANK(INDEX('Policy Characteristics'!L:L,MATCH($C184,'Policy Characteristics'!$C:$C,0))),"",INDEX('Policy Characteristics'!L:L,MATCH($C184,'Policy Characteristics'!$C:$C,0)))</f>
        <v>ev-mandate.html</v>
      </c>
    </row>
    <row r="185" spans="1:18">
      <c r="A185" s="22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Federal Zero-Emission Vehicle Sales Standard</v>
      </c>
      <c r="C185" s="226" t="str">
        <f t="shared" si="9"/>
        <v>Additional Minimum Required ZEV Sales Percentage for Model Region</v>
      </c>
      <c r="D185" s="2" t="s">
        <v>774</v>
      </c>
      <c r="E185" s="2" t="s">
        <v>748</v>
      </c>
      <c r="F185" s="2" t="s">
        <v>775</v>
      </c>
      <c r="G185" s="2" t="s">
        <v>768</v>
      </c>
      <c r="H185" s="47">
        <v>591</v>
      </c>
      <c r="I185" s="262" t="s">
        <v>738</v>
      </c>
      <c r="J185" s="227" t="str">
        <f>IF(ISBLANK(INDEX('Policy Characteristics'!D:D,MATCH($C185,'Policy Characteristics'!$C:$C,0))),"",INDEX('Policy Characteristics'!D:D,MATCH($C185,'Policy Characteristics'!$C:$C,0)))</f>
        <v>ZEV Sales Standard</v>
      </c>
      <c r="K185" s="22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226" t="str">
        <f>IF(ISBLANK(INDEX('Policy Characteristics'!I:I,MATCH($C185,'Policy Characteristics'!$C:$C,0))),"",INDEX('Policy Characteristics'!I:I,MATCH($C185,'Policy Characteristics'!$C:$C,0)))</f>
        <v>% of new vehicles sold</v>
      </c>
      <c r="P185" s="22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226" t="str">
        <f>IF(ISBLANK(INDEX('Policy Characteristics'!K:K,MATCH($C185,'Policy Characteristics'!$C:$C,0))),"",INDEX('Policy Characteristics'!K:K,MATCH($C185,'Policy Characteristics'!$C:$C,0)))</f>
        <v>transportation-sector-main.html#ev-mandate</v>
      </c>
      <c r="R185" s="226" t="str">
        <f>IF(ISBLANK(INDEX('Policy Characteristics'!L:L,MATCH($C185,'Policy Characteristics'!$C:$C,0))),"",INDEX('Policy Characteristics'!L:L,MATCH($C185,'Policy Characteristics'!$C:$C,0)))</f>
        <v>ev-mandate.html</v>
      </c>
    </row>
    <row r="186" spans="1:18">
      <c r="A186" s="22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s="1" t="s">
        <v>145</v>
      </c>
      <c r="D186" s="45"/>
      <c r="E186" s="45"/>
      <c r="F186" s="45"/>
      <c r="G186" s="45"/>
      <c r="H186" s="43">
        <v>1655</v>
      </c>
      <c r="I186" s="261" t="s">
        <v>728</v>
      </c>
      <c r="J186" s="227" t="str">
        <f>IF(ISBLANK(INDEX('Policy Characteristics'!D:D,MATCH($C186,'Policy Characteristics'!$C:$C,0))),"",INDEX('Policy Characteristics'!D:D,MATCH($C186,'Policy Characteristics'!$C:$C,0)))</f>
        <v>ZEV Sales Standard</v>
      </c>
      <c r="K186" s="22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226" t="str">
        <f>IF(ISBLANK(INDEX('Policy Characteristics'!I:I,MATCH($C186,'Policy Characteristics'!$C:$C,0))),"",INDEX('Policy Characteristics'!I:I,MATCH($C186,'Policy Characteristics'!$C:$C,0)))</f>
        <v>on/off</v>
      </c>
      <c r="P186" s="2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26" t="str">
        <f>IF(ISBLANK(INDEX('Policy Characteristics'!K:K,MATCH($C186,'Policy Characteristics'!$C:$C,0))),"",INDEX('Policy Characteristics'!K:K,MATCH($C186,'Policy Characteristics'!$C:$C,0)))</f>
        <v/>
      </c>
      <c r="R186" s="226" t="str">
        <f>IF(ISBLANK(INDEX('Policy Characteristics'!L:L,MATCH($C186,'Policy Characteristics'!$C:$C,0))),"",INDEX('Policy Characteristics'!L:L,MATCH($C186,'Policy Characteristics'!$C:$C,0)))</f>
        <v/>
      </c>
    </row>
    <row r="187" spans="1:18" s="2" customFormat="1">
      <c r="A187" s="22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s="1" t="s">
        <v>149</v>
      </c>
      <c r="H187" s="43">
        <v>2257</v>
      </c>
      <c r="I187" s="261" t="s">
        <v>728</v>
      </c>
      <c r="J187" s="227" t="str">
        <f>IF(ISBLANK(INDEX('Policy Characteristics'!D:D,MATCH($C187,'Policy Characteristics'!$C:$C,0))),"",INDEX('Policy Characteristics'!D:D,MATCH($C187,'Policy Characteristics'!$C:$C,0)))</f>
        <v>Vehicle Battery Production Subsidy</v>
      </c>
      <c r="K187" s="226" t="str">
        <f>IF(ISBLANK(INDEX('Policy Characteristics'!E:E,MATCH($C187,'Policy Characteristics'!$C:$C,0))),"",INDEX('Policy Characteristics'!E:E,MATCH($C187,'Policy Characteristics'!$C:$C,0)))</f>
        <v>trans battery subsidy</v>
      </c>
      <c r="L187" s="266">
        <f>IF(ISBLANK(INDEX('Policy Characteristics'!F:F,MATCH($C187,'Policy Characteristics'!$C:$C,0))),"",INDEX('Policy Characteristics'!F:F,MATCH($C187,'Policy Characteristics'!$C:$C,0)))</f>
        <v>-100000</v>
      </c>
      <c r="M187" s="266">
        <f>IF(ISBLANK(INDEX('Policy Characteristics'!G:G,MATCH($C187,'Policy Characteristics'!$C:$C,0))),"",INDEX('Policy Characteristics'!G:G,MATCH($C187,'Policy Characteristics'!$C:$C,0)))</f>
        <v>100000</v>
      </c>
      <c r="N187" s="266">
        <f>IF(ISBLANK(INDEX('Policy Characteristics'!H:H,MATCH($C187,'Policy Characteristics'!$C:$C,0))),"",INDEX('Policy Characteristics'!H:H,MATCH($C187,'Policy Characteristics'!$C:$C,0)))</f>
        <v>2000</v>
      </c>
      <c r="O187" s="226" t="str">
        <f>IF(ISBLANK(INDEX('Policy Characteristics'!I:I,MATCH($C187,'Policy Characteristics'!$C:$C,0))),"",INDEX('Policy Characteristics'!I:I,MATCH($C187,'Policy Characteristics'!$C:$C,0)))</f>
        <v>KRW/kWh</v>
      </c>
      <c r="P187" s="2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226" t="str">
        <f>IF(ISBLANK(INDEX('Policy Characteristics'!K:K,MATCH($C187,'Policy Characteristics'!$C:$C,0))),"",INDEX('Policy Characteristics'!K:K,MATCH($C187,'Policy Characteristics'!$C:$C,0)))</f>
        <v/>
      </c>
      <c r="R187" s="226" t="str">
        <f>IF(ISBLANK(INDEX('Policy Characteristics'!L:L,MATCH($C187,'Policy Characteristics'!$C:$C,0))),"",INDEX('Policy Characteristics'!L:L,MATCH($C187,'Policy Characteristics'!$C:$C,0)))</f>
        <v/>
      </c>
    </row>
    <row r="188" spans="1:18" s="2" customFormat="1">
      <c r="A188" s="22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State-Level Zero-Emission Vehicle Sales Standard</v>
      </c>
      <c r="C188" s="254" t="s">
        <v>154</v>
      </c>
      <c r="D188" s="45" t="s">
        <v>772</v>
      </c>
      <c r="E188" s="45" t="s">
        <v>724</v>
      </c>
      <c r="F188" s="45" t="s">
        <v>773</v>
      </c>
      <c r="G188" s="2" t="s">
        <v>751</v>
      </c>
      <c r="H188" s="43">
        <v>2710</v>
      </c>
      <c r="I188" s="45" t="s">
        <v>728</v>
      </c>
      <c r="J188" s="227" t="str">
        <f>IF(ISBLANK(INDEX('Policy Characteristics'!D:D,MATCH($C188,'Policy Characteristics'!$C:$C,0))),"",INDEX('Policy Characteristics'!D:D,MATCH($C188,'Policy Characteristics'!$C:$C,0)))</f>
        <v>ZEV Sales Standard</v>
      </c>
      <c r="K188" s="226" t="str">
        <f>IF(ISBLANK(INDEX('Policy Characteristics'!E:E,MATCH($C188,'Policy Characteristics'!$C:$C,0))),"",INDEX('Policy Characteristics'!E:E,MATCH($C188,'Policy Characteristics'!$C:$C,0)))</f>
        <v>trans non BAU ZEV minimum</v>
      </c>
      <c r="L188" s="266">
        <f>IF(ISBLANK(INDEX('Policy Characteristics'!F:F,MATCH($C188,'Policy Characteristics'!$C:$C,0))),"",INDEX('Policy Characteristics'!F:F,MATCH($C188,'Policy Characteristics'!$C:$C,0)))</f>
        <v>0</v>
      </c>
      <c r="M188" s="266">
        <f>IF(ISBLANK(INDEX('Policy Characteristics'!G:G,MATCH($C188,'Policy Characteristics'!$C:$C,0))),"",INDEX('Policy Characteristics'!G:G,MATCH($C188,'Policy Characteristics'!$C:$C,0)))</f>
        <v>1</v>
      </c>
      <c r="N188" s="266">
        <f>IF(ISBLANK(INDEX('Policy Characteristics'!H:H,MATCH($C188,'Policy Characteristics'!$C:$C,0))),"",INDEX('Policy Characteristics'!H:H,MATCH($C188,'Policy Characteristics'!$C:$C,0)))</f>
        <v>1</v>
      </c>
      <c r="O188" s="226" t="str">
        <f>IF(ISBLANK(INDEX('Policy Characteristics'!I:I,MATCH($C188,'Policy Characteristics'!$C:$C,0))),"",INDEX('Policy Characteristics'!I:I,MATCH($C188,'Policy Characteristics'!$C:$C,0)))</f>
        <v>on/off</v>
      </c>
      <c r="P188" s="22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26" t="str">
        <f>IF(ISBLANK(INDEX('Policy Characteristics'!K:K,MATCH($C188,'Policy Characteristics'!$C:$C,0))),"",INDEX('Policy Characteristics'!K:K,MATCH($C188,'Policy Characteristics'!$C:$C,0)))</f>
        <v/>
      </c>
      <c r="R188" s="226" t="str">
        <f>IF(ISBLANK(INDEX('Policy Characteristics'!L:L,MATCH($C188,'Policy Characteristics'!$C:$C,0))),"",INDEX('Policy Characteristics'!L:L,MATCH($C188,'Policy Characteristics'!$C:$C,0)))</f>
        <v/>
      </c>
    </row>
    <row r="189" spans="1:18" s="2" customFormat="1">
      <c r="A189" s="22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State-Level Zero-Emission Vehicle Sales Standard</v>
      </c>
      <c r="C189" s="226" t="str">
        <f>C188</f>
        <v>Boolean Use Non BAU Minimum Required ZEV Sales Percentage by Subregion</v>
      </c>
      <c r="D189" s="2" t="s">
        <v>774</v>
      </c>
      <c r="E189" s="2" t="s">
        <v>724</v>
      </c>
      <c r="F189" s="2" t="s">
        <v>775</v>
      </c>
      <c r="G189" s="2" t="s">
        <v>769</v>
      </c>
      <c r="H189" s="43">
        <v>2711</v>
      </c>
      <c r="I189" s="45" t="s">
        <v>728</v>
      </c>
      <c r="J189" s="227" t="str">
        <f>IF(ISBLANK(INDEX('Policy Characteristics'!D:D,MATCH($C189,'Policy Characteristics'!$C:$C,0))),"",INDEX('Policy Characteristics'!D:D,MATCH($C189,'Policy Characteristics'!$C:$C,0)))</f>
        <v>ZEV Sales Standard</v>
      </c>
      <c r="K189" s="226" t="str">
        <f>IF(ISBLANK(INDEX('Policy Characteristics'!E:E,MATCH($C189,'Policy Characteristics'!$C:$C,0))),"",INDEX('Policy Characteristics'!E:E,MATCH($C189,'Policy Characteristics'!$C:$C,0)))</f>
        <v>trans non BAU ZEV minimum</v>
      </c>
      <c r="L189" s="266">
        <f>IF(ISBLANK(INDEX('Policy Characteristics'!F:F,MATCH($C189,'Policy Characteristics'!$C:$C,0))),"",INDEX('Policy Characteristics'!F:F,MATCH($C189,'Policy Characteristics'!$C:$C,0)))</f>
        <v>0</v>
      </c>
      <c r="M189" s="266">
        <f>IF(ISBLANK(INDEX('Policy Characteristics'!G:G,MATCH($C189,'Policy Characteristics'!$C:$C,0))),"",INDEX('Policy Characteristics'!G:G,MATCH($C189,'Policy Characteristics'!$C:$C,0)))</f>
        <v>1</v>
      </c>
      <c r="N189" s="266">
        <f>IF(ISBLANK(INDEX('Policy Characteristics'!H:H,MATCH($C189,'Policy Characteristics'!$C:$C,0))),"",INDEX('Policy Characteristics'!H:H,MATCH($C189,'Policy Characteristics'!$C:$C,0)))</f>
        <v>1</v>
      </c>
      <c r="O189" s="226" t="str">
        <f>IF(ISBLANK(INDEX('Policy Characteristics'!I:I,MATCH($C189,'Policy Characteristics'!$C:$C,0))),"",INDEX('Policy Characteristics'!I:I,MATCH($C189,'Policy Characteristics'!$C:$C,0)))</f>
        <v>on/off</v>
      </c>
      <c r="P189" s="22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26" t="str">
        <f>IF(ISBLANK(INDEX('Policy Characteristics'!K:K,MATCH($C189,'Policy Characteristics'!$C:$C,0))),"",INDEX('Policy Characteristics'!K:K,MATCH($C189,'Policy Characteristics'!$C:$C,0)))</f>
        <v/>
      </c>
      <c r="R189" s="226" t="str">
        <f>IF(ISBLANK(INDEX('Policy Characteristics'!L:L,MATCH($C189,'Policy Characteristics'!$C:$C,0))),"",INDEX('Policy Characteristics'!L:L,MATCH($C189,'Policy Characteristics'!$C:$C,0)))</f>
        <v/>
      </c>
    </row>
    <row r="190" spans="1:18" s="2" customFormat="1">
      <c r="A190" s="22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State-Level Zero-Emission Vehicle Sales Standard</v>
      </c>
      <c r="C190" s="226" t="str">
        <f t="shared" ref="C190:C199" si="10">C189</f>
        <v>Boolean Use Non BAU Minimum Required ZEV Sales Percentage by Subregion</v>
      </c>
      <c r="D190" s="2" t="s">
        <v>772</v>
      </c>
      <c r="E190" s="2" t="s">
        <v>740</v>
      </c>
      <c r="F190" s="2" t="s">
        <v>773</v>
      </c>
      <c r="G190" s="2" t="s">
        <v>764</v>
      </c>
      <c r="H190" s="43">
        <v>2712</v>
      </c>
      <c r="I190" s="45" t="s">
        <v>728</v>
      </c>
      <c r="J190" s="227" t="str">
        <f>IF(ISBLANK(INDEX('Policy Characteristics'!D:D,MATCH($C190,'Policy Characteristics'!$C:$C,0))),"",INDEX('Policy Characteristics'!D:D,MATCH($C190,'Policy Characteristics'!$C:$C,0)))</f>
        <v>ZEV Sales Standard</v>
      </c>
      <c r="K190" s="226" t="str">
        <f>IF(ISBLANK(INDEX('Policy Characteristics'!E:E,MATCH($C190,'Policy Characteristics'!$C:$C,0))),"",INDEX('Policy Characteristics'!E:E,MATCH($C190,'Policy Characteristics'!$C:$C,0)))</f>
        <v>trans non BAU ZEV minimum</v>
      </c>
      <c r="L190" s="266">
        <f>IF(ISBLANK(INDEX('Policy Characteristics'!F:F,MATCH($C190,'Policy Characteristics'!$C:$C,0))),"",INDEX('Policy Characteristics'!F:F,MATCH($C190,'Policy Characteristics'!$C:$C,0)))</f>
        <v>0</v>
      </c>
      <c r="M190" s="266">
        <f>IF(ISBLANK(INDEX('Policy Characteristics'!G:G,MATCH($C190,'Policy Characteristics'!$C:$C,0))),"",INDEX('Policy Characteristics'!G:G,MATCH($C190,'Policy Characteristics'!$C:$C,0)))</f>
        <v>1</v>
      </c>
      <c r="N190" s="266">
        <f>IF(ISBLANK(INDEX('Policy Characteristics'!H:H,MATCH($C190,'Policy Characteristics'!$C:$C,0))),"",INDEX('Policy Characteristics'!H:H,MATCH($C190,'Policy Characteristics'!$C:$C,0)))</f>
        <v>1</v>
      </c>
      <c r="O190" s="226" t="str">
        <f>IF(ISBLANK(INDEX('Policy Characteristics'!I:I,MATCH($C190,'Policy Characteristics'!$C:$C,0))),"",INDEX('Policy Characteristics'!I:I,MATCH($C190,'Policy Characteristics'!$C:$C,0)))</f>
        <v>on/off</v>
      </c>
      <c r="P190" s="22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26" t="str">
        <f>IF(ISBLANK(INDEX('Policy Characteristics'!K:K,MATCH($C190,'Policy Characteristics'!$C:$C,0))),"",INDEX('Policy Characteristics'!K:K,MATCH($C190,'Policy Characteristics'!$C:$C,0)))</f>
        <v/>
      </c>
      <c r="R190" s="226" t="str">
        <f>IF(ISBLANK(INDEX('Policy Characteristics'!L:L,MATCH($C190,'Policy Characteristics'!$C:$C,0))),"",INDEX('Policy Characteristics'!L:L,MATCH($C190,'Policy Characteristics'!$C:$C,0)))</f>
        <v/>
      </c>
    </row>
    <row r="191" spans="1:18" s="2" customFormat="1">
      <c r="A191" s="22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State-Level Zero-Emission Vehicle Sales Standard</v>
      </c>
      <c r="C191" s="226" t="str">
        <f t="shared" si="10"/>
        <v>Boolean Use Non BAU Minimum Required ZEV Sales Percentage by Subregion</v>
      </c>
      <c r="D191" s="2" t="s">
        <v>774</v>
      </c>
      <c r="E191" s="2" t="s">
        <v>740</v>
      </c>
      <c r="F191" s="2" t="s">
        <v>775</v>
      </c>
      <c r="G191" s="2" t="s">
        <v>770</v>
      </c>
      <c r="H191" s="43">
        <v>2713</v>
      </c>
      <c r="I191" s="45" t="s">
        <v>728</v>
      </c>
      <c r="J191" s="227" t="str">
        <f>IF(ISBLANK(INDEX('Policy Characteristics'!D:D,MATCH($C191,'Policy Characteristics'!$C:$C,0))),"",INDEX('Policy Characteristics'!D:D,MATCH($C191,'Policy Characteristics'!$C:$C,0)))</f>
        <v>ZEV Sales Standard</v>
      </c>
      <c r="K191" s="226" t="str">
        <f>IF(ISBLANK(INDEX('Policy Characteristics'!E:E,MATCH($C191,'Policy Characteristics'!$C:$C,0))),"",INDEX('Policy Characteristics'!E:E,MATCH($C191,'Policy Characteristics'!$C:$C,0)))</f>
        <v>trans non BAU ZEV minimum</v>
      </c>
      <c r="L191" s="266">
        <f>IF(ISBLANK(INDEX('Policy Characteristics'!F:F,MATCH($C191,'Policy Characteristics'!$C:$C,0))),"",INDEX('Policy Characteristics'!F:F,MATCH($C191,'Policy Characteristics'!$C:$C,0)))</f>
        <v>0</v>
      </c>
      <c r="M191" s="266">
        <f>IF(ISBLANK(INDEX('Policy Characteristics'!G:G,MATCH($C191,'Policy Characteristics'!$C:$C,0))),"",INDEX('Policy Characteristics'!G:G,MATCH($C191,'Policy Characteristics'!$C:$C,0)))</f>
        <v>1</v>
      </c>
      <c r="N191" s="266">
        <f>IF(ISBLANK(INDEX('Policy Characteristics'!H:H,MATCH($C191,'Policy Characteristics'!$C:$C,0))),"",INDEX('Policy Characteristics'!H:H,MATCH($C191,'Policy Characteristics'!$C:$C,0)))</f>
        <v>1</v>
      </c>
      <c r="O191" s="226" t="str">
        <f>IF(ISBLANK(INDEX('Policy Characteristics'!I:I,MATCH($C191,'Policy Characteristics'!$C:$C,0))),"",INDEX('Policy Characteristics'!I:I,MATCH($C191,'Policy Characteristics'!$C:$C,0)))</f>
        <v>on/off</v>
      </c>
      <c r="P191" s="22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26" t="str">
        <f>IF(ISBLANK(INDEX('Policy Characteristics'!K:K,MATCH($C191,'Policy Characteristics'!$C:$C,0))),"",INDEX('Policy Characteristics'!K:K,MATCH($C191,'Policy Characteristics'!$C:$C,0)))</f>
        <v/>
      </c>
      <c r="R191" s="226" t="str">
        <f>IF(ISBLANK(INDEX('Policy Characteristics'!L:L,MATCH($C191,'Policy Characteristics'!$C:$C,0))),"",INDEX('Policy Characteristics'!L:L,MATCH($C191,'Policy Characteristics'!$C:$C,0)))</f>
        <v/>
      </c>
    </row>
    <row r="192" spans="1:18" s="2" customFormat="1">
      <c r="A192" s="22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State-Level Zero-Emission Vehicle Sales Standard</v>
      </c>
      <c r="C192" s="226" t="str">
        <f t="shared" si="10"/>
        <v>Boolean Use Non BAU Minimum Required ZEV Sales Percentage by Subregion</v>
      </c>
      <c r="D192" s="2" t="s">
        <v>772</v>
      </c>
      <c r="E192" s="2" t="s">
        <v>742</v>
      </c>
      <c r="F192" s="2" t="s">
        <v>773</v>
      </c>
      <c r="G192" s="2" t="s">
        <v>765</v>
      </c>
      <c r="H192" s="43">
        <v>2714</v>
      </c>
      <c r="I192" s="45" t="s">
        <v>738</v>
      </c>
      <c r="J192" s="227" t="str">
        <f>IF(ISBLANK(INDEX('Policy Characteristics'!D:D,MATCH($C192,'Policy Characteristics'!$C:$C,0))),"",INDEX('Policy Characteristics'!D:D,MATCH($C192,'Policy Characteristics'!$C:$C,0)))</f>
        <v>ZEV Sales Standard</v>
      </c>
      <c r="K192" s="226" t="str">
        <f>IF(ISBLANK(INDEX('Policy Characteristics'!E:E,MATCH($C192,'Policy Characteristics'!$C:$C,0))),"",INDEX('Policy Characteristics'!E:E,MATCH($C192,'Policy Characteristics'!$C:$C,0)))</f>
        <v>trans non BAU ZEV minimum</v>
      </c>
      <c r="L192" s="266">
        <f>IF(ISBLANK(INDEX('Policy Characteristics'!F:F,MATCH($C192,'Policy Characteristics'!$C:$C,0))),"",INDEX('Policy Characteristics'!F:F,MATCH($C192,'Policy Characteristics'!$C:$C,0)))</f>
        <v>0</v>
      </c>
      <c r="M192" s="266">
        <f>IF(ISBLANK(INDEX('Policy Characteristics'!G:G,MATCH($C192,'Policy Characteristics'!$C:$C,0))),"",INDEX('Policy Characteristics'!G:G,MATCH($C192,'Policy Characteristics'!$C:$C,0)))</f>
        <v>1</v>
      </c>
      <c r="N192" s="266">
        <f>IF(ISBLANK(INDEX('Policy Characteristics'!H:H,MATCH($C192,'Policy Characteristics'!$C:$C,0))),"",INDEX('Policy Characteristics'!H:H,MATCH($C192,'Policy Characteristics'!$C:$C,0)))</f>
        <v>1</v>
      </c>
      <c r="O192" s="226" t="str">
        <f>IF(ISBLANK(INDEX('Policy Characteristics'!I:I,MATCH($C192,'Policy Characteristics'!$C:$C,0))),"",INDEX('Policy Characteristics'!I:I,MATCH($C192,'Policy Characteristics'!$C:$C,0)))</f>
        <v>on/off</v>
      </c>
      <c r="P192" s="22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26" t="str">
        <f>IF(ISBLANK(INDEX('Policy Characteristics'!K:K,MATCH($C192,'Policy Characteristics'!$C:$C,0))),"",INDEX('Policy Characteristics'!K:K,MATCH($C192,'Policy Characteristics'!$C:$C,0)))</f>
        <v/>
      </c>
      <c r="R192" s="226" t="str">
        <f>IF(ISBLANK(INDEX('Policy Characteristics'!L:L,MATCH($C192,'Policy Characteristics'!$C:$C,0))),"",INDEX('Policy Characteristics'!L:L,MATCH($C192,'Policy Characteristics'!$C:$C,0)))</f>
        <v/>
      </c>
    </row>
    <row r="193" spans="1:18" s="2" customFormat="1">
      <c r="A193" s="22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State-Level Zero-Emission Vehicle Sales Standard</v>
      </c>
      <c r="C193" s="226" t="str">
        <f t="shared" si="10"/>
        <v>Boolean Use Non BAU Minimum Required ZEV Sales Percentage by Subregion</v>
      </c>
      <c r="D193" s="2" t="s">
        <v>774</v>
      </c>
      <c r="E193" s="2" t="s">
        <v>742</v>
      </c>
      <c r="F193" s="2" t="s">
        <v>775</v>
      </c>
      <c r="G193" s="2" t="s">
        <v>765</v>
      </c>
      <c r="H193" s="43">
        <v>2715</v>
      </c>
      <c r="I193" s="45" t="s">
        <v>738</v>
      </c>
      <c r="J193" s="227" t="str">
        <f>IF(ISBLANK(INDEX('Policy Characteristics'!D:D,MATCH($C193,'Policy Characteristics'!$C:$C,0))),"",INDEX('Policy Characteristics'!D:D,MATCH($C193,'Policy Characteristics'!$C:$C,0)))</f>
        <v>ZEV Sales Standard</v>
      </c>
      <c r="K193" s="226" t="str">
        <f>IF(ISBLANK(INDEX('Policy Characteristics'!E:E,MATCH($C193,'Policy Characteristics'!$C:$C,0))),"",INDEX('Policy Characteristics'!E:E,MATCH($C193,'Policy Characteristics'!$C:$C,0)))</f>
        <v>trans non BAU ZEV minimum</v>
      </c>
      <c r="L193" s="266">
        <f>IF(ISBLANK(INDEX('Policy Characteristics'!F:F,MATCH($C193,'Policy Characteristics'!$C:$C,0))),"",INDEX('Policy Characteristics'!F:F,MATCH($C193,'Policy Characteristics'!$C:$C,0)))</f>
        <v>0</v>
      </c>
      <c r="M193" s="266">
        <f>IF(ISBLANK(INDEX('Policy Characteristics'!G:G,MATCH($C193,'Policy Characteristics'!$C:$C,0))),"",INDEX('Policy Characteristics'!G:G,MATCH($C193,'Policy Characteristics'!$C:$C,0)))</f>
        <v>1</v>
      </c>
      <c r="N193" s="266">
        <f>IF(ISBLANK(INDEX('Policy Characteristics'!H:H,MATCH($C193,'Policy Characteristics'!$C:$C,0))),"",INDEX('Policy Characteristics'!H:H,MATCH($C193,'Policy Characteristics'!$C:$C,0)))</f>
        <v>1</v>
      </c>
      <c r="O193" s="226" t="str">
        <f>IF(ISBLANK(INDEX('Policy Characteristics'!I:I,MATCH($C193,'Policy Characteristics'!$C:$C,0))),"",INDEX('Policy Characteristics'!I:I,MATCH($C193,'Policy Characteristics'!$C:$C,0)))</f>
        <v>on/off</v>
      </c>
      <c r="P193" s="22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26" t="str">
        <f>IF(ISBLANK(INDEX('Policy Characteristics'!K:K,MATCH($C193,'Policy Characteristics'!$C:$C,0))),"",INDEX('Policy Characteristics'!K:K,MATCH($C193,'Policy Characteristics'!$C:$C,0)))</f>
        <v/>
      </c>
      <c r="R193" s="226" t="str">
        <f>IF(ISBLANK(INDEX('Policy Characteristics'!L:L,MATCH($C193,'Policy Characteristics'!$C:$C,0))),"",INDEX('Policy Characteristics'!L:L,MATCH($C193,'Policy Characteristics'!$C:$C,0)))</f>
        <v/>
      </c>
    </row>
    <row r="194" spans="1:18" s="2" customFormat="1">
      <c r="A194" s="22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State-Level Zero-Emission Vehicle Sales Standard</v>
      </c>
      <c r="C194" s="226" t="str">
        <f t="shared" si="10"/>
        <v>Boolean Use Non BAU Minimum Required ZEV Sales Percentage by Subregion</v>
      </c>
      <c r="D194" s="2" t="s">
        <v>772</v>
      </c>
      <c r="E194" s="2" t="s">
        <v>744</v>
      </c>
      <c r="F194" s="2" t="s">
        <v>773</v>
      </c>
      <c r="G194" s="2" t="s">
        <v>766</v>
      </c>
      <c r="H194" s="43">
        <v>2716</v>
      </c>
      <c r="I194" s="45" t="s">
        <v>738</v>
      </c>
      <c r="J194" s="227" t="str">
        <f>IF(ISBLANK(INDEX('Policy Characteristics'!D:D,MATCH($C194,'Policy Characteristics'!$C:$C,0))),"",INDEX('Policy Characteristics'!D:D,MATCH($C194,'Policy Characteristics'!$C:$C,0)))</f>
        <v>ZEV Sales Standard</v>
      </c>
      <c r="K194" s="226" t="str">
        <f>IF(ISBLANK(INDEX('Policy Characteristics'!E:E,MATCH($C194,'Policy Characteristics'!$C:$C,0))),"",INDEX('Policy Characteristics'!E:E,MATCH($C194,'Policy Characteristics'!$C:$C,0)))</f>
        <v>trans non BAU ZEV minimum</v>
      </c>
      <c r="L194" s="266">
        <f>IF(ISBLANK(INDEX('Policy Characteristics'!F:F,MATCH($C194,'Policy Characteristics'!$C:$C,0))),"",INDEX('Policy Characteristics'!F:F,MATCH($C194,'Policy Characteristics'!$C:$C,0)))</f>
        <v>0</v>
      </c>
      <c r="M194" s="266">
        <f>IF(ISBLANK(INDEX('Policy Characteristics'!G:G,MATCH($C194,'Policy Characteristics'!$C:$C,0))),"",INDEX('Policy Characteristics'!G:G,MATCH($C194,'Policy Characteristics'!$C:$C,0)))</f>
        <v>1</v>
      </c>
      <c r="N194" s="266">
        <f>IF(ISBLANK(INDEX('Policy Characteristics'!H:H,MATCH($C194,'Policy Characteristics'!$C:$C,0))),"",INDEX('Policy Characteristics'!H:H,MATCH($C194,'Policy Characteristics'!$C:$C,0)))</f>
        <v>1</v>
      </c>
      <c r="O194" s="226" t="str">
        <f>IF(ISBLANK(INDEX('Policy Characteristics'!I:I,MATCH($C194,'Policy Characteristics'!$C:$C,0))),"",INDEX('Policy Characteristics'!I:I,MATCH($C194,'Policy Characteristics'!$C:$C,0)))</f>
        <v>on/off</v>
      </c>
      <c r="P194" s="22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26" t="str">
        <f>IF(ISBLANK(INDEX('Policy Characteristics'!K:K,MATCH($C194,'Policy Characteristics'!$C:$C,0))),"",INDEX('Policy Characteristics'!K:K,MATCH($C194,'Policy Characteristics'!$C:$C,0)))</f>
        <v/>
      </c>
      <c r="R194" s="226" t="str">
        <f>IF(ISBLANK(INDEX('Policy Characteristics'!L:L,MATCH($C194,'Policy Characteristics'!$C:$C,0))),"",INDEX('Policy Characteristics'!L:L,MATCH($C194,'Policy Characteristics'!$C:$C,0)))</f>
        <v/>
      </c>
    </row>
    <row r="195" spans="1:18" s="2" customFormat="1">
      <c r="A195" s="22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State-Level Zero-Emission Vehicle Sales Standard</v>
      </c>
      <c r="C195" s="226" t="str">
        <f t="shared" si="10"/>
        <v>Boolean Use Non BAU Minimum Required ZEV Sales Percentage by Subregion</v>
      </c>
      <c r="D195" s="2" t="s">
        <v>774</v>
      </c>
      <c r="E195" s="2" t="s">
        <v>744</v>
      </c>
      <c r="F195" s="2" t="s">
        <v>775</v>
      </c>
      <c r="G195" s="2" t="s">
        <v>766</v>
      </c>
      <c r="H195" s="43">
        <v>2717</v>
      </c>
      <c r="I195" s="45" t="s">
        <v>738</v>
      </c>
      <c r="J195" s="227" t="str">
        <f>IF(ISBLANK(INDEX('Policy Characteristics'!D:D,MATCH($C195,'Policy Characteristics'!$C:$C,0))),"",INDEX('Policy Characteristics'!D:D,MATCH($C195,'Policy Characteristics'!$C:$C,0)))</f>
        <v>ZEV Sales Standard</v>
      </c>
      <c r="K195" s="226" t="str">
        <f>IF(ISBLANK(INDEX('Policy Characteristics'!E:E,MATCH($C195,'Policy Characteristics'!$C:$C,0))),"",INDEX('Policy Characteristics'!E:E,MATCH($C195,'Policy Characteristics'!$C:$C,0)))</f>
        <v>trans non BAU ZEV minimum</v>
      </c>
      <c r="L195" s="266">
        <f>IF(ISBLANK(INDEX('Policy Characteristics'!F:F,MATCH($C195,'Policy Characteristics'!$C:$C,0))),"",INDEX('Policy Characteristics'!F:F,MATCH($C195,'Policy Characteristics'!$C:$C,0)))</f>
        <v>0</v>
      </c>
      <c r="M195" s="266">
        <f>IF(ISBLANK(INDEX('Policy Characteristics'!G:G,MATCH($C195,'Policy Characteristics'!$C:$C,0))),"",INDEX('Policy Characteristics'!G:G,MATCH($C195,'Policy Characteristics'!$C:$C,0)))</f>
        <v>1</v>
      </c>
      <c r="N195" s="266">
        <f>IF(ISBLANK(INDEX('Policy Characteristics'!H:H,MATCH($C195,'Policy Characteristics'!$C:$C,0))),"",INDEX('Policy Characteristics'!H:H,MATCH($C195,'Policy Characteristics'!$C:$C,0)))</f>
        <v>1</v>
      </c>
      <c r="O195" s="226" t="str">
        <f>IF(ISBLANK(INDEX('Policy Characteristics'!I:I,MATCH($C195,'Policy Characteristics'!$C:$C,0))),"",INDEX('Policy Characteristics'!I:I,MATCH($C195,'Policy Characteristics'!$C:$C,0)))</f>
        <v>on/off</v>
      </c>
      <c r="P195" s="22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26" t="str">
        <f>IF(ISBLANK(INDEX('Policy Characteristics'!K:K,MATCH($C195,'Policy Characteristics'!$C:$C,0))),"",INDEX('Policy Characteristics'!K:K,MATCH($C195,'Policy Characteristics'!$C:$C,0)))</f>
        <v/>
      </c>
      <c r="R195" s="226" t="str">
        <f>IF(ISBLANK(INDEX('Policy Characteristics'!L:L,MATCH($C195,'Policy Characteristics'!$C:$C,0))),"",INDEX('Policy Characteristics'!L:L,MATCH($C195,'Policy Characteristics'!$C:$C,0)))</f>
        <v/>
      </c>
    </row>
    <row r="196" spans="1:18" s="2" customFormat="1">
      <c r="A196" s="22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State-Level Zero-Emission Vehicle Sales Standard</v>
      </c>
      <c r="C196" s="226" t="str">
        <f t="shared" si="10"/>
        <v>Boolean Use Non BAU Minimum Required ZEV Sales Percentage by Subregion</v>
      </c>
      <c r="D196" s="2" t="s">
        <v>772</v>
      </c>
      <c r="E196" s="2" t="s">
        <v>746</v>
      </c>
      <c r="F196" s="2" t="s">
        <v>773</v>
      </c>
      <c r="G196" s="2" t="s">
        <v>767</v>
      </c>
      <c r="H196" s="43">
        <v>2718</v>
      </c>
      <c r="I196" s="45" t="s">
        <v>738</v>
      </c>
      <c r="J196" s="227" t="str">
        <f>IF(ISBLANK(INDEX('Policy Characteristics'!D:D,MATCH($C196,'Policy Characteristics'!$C:$C,0))),"",INDEX('Policy Characteristics'!D:D,MATCH($C196,'Policy Characteristics'!$C:$C,0)))</f>
        <v>ZEV Sales Standard</v>
      </c>
      <c r="K196" s="226" t="str">
        <f>IF(ISBLANK(INDEX('Policy Characteristics'!E:E,MATCH($C196,'Policy Characteristics'!$C:$C,0))),"",INDEX('Policy Characteristics'!E:E,MATCH($C196,'Policy Characteristics'!$C:$C,0)))</f>
        <v>trans non BAU ZEV minimum</v>
      </c>
      <c r="L196" s="266">
        <f>IF(ISBLANK(INDEX('Policy Characteristics'!F:F,MATCH($C196,'Policy Characteristics'!$C:$C,0))),"",INDEX('Policy Characteristics'!F:F,MATCH($C196,'Policy Characteristics'!$C:$C,0)))</f>
        <v>0</v>
      </c>
      <c r="M196" s="266">
        <f>IF(ISBLANK(INDEX('Policy Characteristics'!G:G,MATCH($C196,'Policy Characteristics'!$C:$C,0))),"",INDEX('Policy Characteristics'!G:G,MATCH($C196,'Policy Characteristics'!$C:$C,0)))</f>
        <v>1</v>
      </c>
      <c r="N196" s="266">
        <f>IF(ISBLANK(INDEX('Policy Characteristics'!H:H,MATCH($C196,'Policy Characteristics'!$C:$C,0))),"",INDEX('Policy Characteristics'!H:H,MATCH($C196,'Policy Characteristics'!$C:$C,0)))</f>
        <v>1</v>
      </c>
      <c r="O196" s="226" t="str">
        <f>IF(ISBLANK(INDEX('Policy Characteristics'!I:I,MATCH($C196,'Policy Characteristics'!$C:$C,0))),"",INDEX('Policy Characteristics'!I:I,MATCH($C196,'Policy Characteristics'!$C:$C,0)))</f>
        <v>on/off</v>
      </c>
      <c r="P196" s="22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26" t="str">
        <f>IF(ISBLANK(INDEX('Policy Characteristics'!K:K,MATCH($C196,'Policy Characteristics'!$C:$C,0))),"",INDEX('Policy Characteristics'!K:K,MATCH($C196,'Policy Characteristics'!$C:$C,0)))</f>
        <v/>
      </c>
      <c r="R196" s="226" t="str">
        <f>IF(ISBLANK(INDEX('Policy Characteristics'!L:L,MATCH($C196,'Policy Characteristics'!$C:$C,0))),"",INDEX('Policy Characteristics'!L:L,MATCH($C196,'Policy Characteristics'!$C:$C,0)))</f>
        <v/>
      </c>
    </row>
    <row r="197" spans="1:18" s="2" customFormat="1">
      <c r="A197" s="22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State-Level Zero-Emission Vehicle Sales Standard</v>
      </c>
      <c r="C197" s="226" t="str">
        <f t="shared" si="10"/>
        <v>Boolean Use Non BAU Minimum Required ZEV Sales Percentage by Subregion</v>
      </c>
      <c r="D197" s="2" t="s">
        <v>774</v>
      </c>
      <c r="E197" s="2" t="s">
        <v>746</v>
      </c>
      <c r="F197" s="2" t="s">
        <v>775</v>
      </c>
      <c r="G197" s="2" t="s">
        <v>771</v>
      </c>
      <c r="H197" s="43">
        <v>2719</v>
      </c>
      <c r="I197" s="45" t="s">
        <v>738</v>
      </c>
      <c r="J197" s="227" t="str">
        <f>IF(ISBLANK(INDEX('Policy Characteristics'!D:D,MATCH($C197,'Policy Characteristics'!$C:$C,0))),"",INDEX('Policy Characteristics'!D:D,MATCH($C197,'Policy Characteristics'!$C:$C,0)))</f>
        <v>ZEV Sales Standard</v>
      </c>
      <c r="K197" s="226" t="str">
        <f>IF(ISBLANK(INDEX('Policy Characteristics'!E:E,MATCH($C197,'Policy Characteristics'!$C:$C,0))),"",INDEX('Policy Characteristics'!E:E,MATCH($C197,'Policy Characteristics'!$C:$C,0)))</f>
        <v>trans non BAU ZEV minimum</v>
      </c>
      <c r="L197" s="266">
        <f>IF(ISBLANK(INDEX('Policy Characteristics'!F:F,MATCH($C197,'Policy Characteristics'!$C:$C,0))),"",INDEX('Policy Characteristics'!F:F,MATCH($C197,'Policy Characteristics'!$C:$C,0)))</f>
        <v>0</v>
      </c>
      <c r="M197" s="266">
        <f>IF(ISBLANK(INDEX('Policy Characteristics'!G:G,MATCH($C197,'Policy Characteristics'!$C:$C,0))),"",INDEX('Policy Characteristics'!G:G,MATCH($C197,'Policy Characteristics'!$C:$C,0)))</f>
        <v>1</v>
      </c>
      <c r="N197" s="266">
        <f>IF(ISBLANK(INDEX('Policy Characteristics'!H:H,MATCH($C197,'Policy Characteristics'!$C:$C,0))),"",INDEX('Policy Characteristics'!H:H,MATCH($C197,'Policy Characteristics'!$C:$C,0)))</f>
        <v>1</v>
      </c>
      <c r="O197" s="226" t="str">
        <f>IF(ISBLANK(INDEX('Policy Characteristics'!I:I,MATCH($C197,'Policy Characteristics'!$C:$C,0))),"",INDEX('Policy Characteristics'!I:I,MATCH($C197,'Policy Characteristics'!$C:$C,0)))</f>
        <v>on/off</v>
      </c>
      <c r="P197" s="22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26" t="str">
        <f>IF(ISBLANK(INDEX('Policy Characteristics'!K:K,MATCH($C197,'Policy Characteristics'!$C:$C,0))),"",INDEX('Policy Characteristics'!K:K,MATCH($C197,'Policy Characteristics'!$C:$C,0)))</f>
        <v/>
      </c>
      <c r="R197" s="226" t="str">
        <f>IF(ISBLANK(INDEX('Policy Characteristics'!L:L,MATCH($C197,'Policy Characteristics'!$C:$C,0))),"",INDEX('Policy Characteristics'!L:L,MATCH($C197,'Policy Characteristics'!$C:$C,0)))</f>
        <v/>
      </c>
    </row>
    <row r="198" spans="1:18" s="2" customFormat="1">
      <c r="A198" s="22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State-Level Zero-Emission Vehicle Sales Standard</v>
      </c>
      <c r="C198" s="226" t="str">
        <f t="shared" si="10"/>
        <v>Boolean Use Non BAU Minimum Required ZEV Sales Percentage by Subregion</v>
      </c>
      <c r="D198" s="2" t="s">
        <v>772</v>
      </c>
      <c r="E198" s="2" t="s">
        <v>748</v>
      </c>
      <c r="F198" s="2" t="s">
        <v>773</v>
      </c>
      <c r="G198" s="2" t="s">
        <v>768</v>
      </c>
      <c r="H198" s="43">
        <v>2720</v>
      </c>
      <c r="I198" s="45" t="s">
        <v>738</v>
      </c>
      <c r="J198" s="227" t="str">
        <f>IF(ISBLANK(INDEX('Policy Characteristics'!D:D,MATCH($C198,'Policy Characteristics'!$C:$C,0))),"",INDEX('Policy Characteristics'!D:D,MATCH($C198,'Policy Characteristics'!$C:$C,0)))</f>
        <v>ZEV Sales Standard</v>
      </c>
      <c r="K198" s="226" t="str">
        <f>IF(ISBLANK(INDEX('Policy Characteristics'!E:E,MATCH($C198,'Policy Characteristics'!$C:$C,0))),"",INDEX('Policy Characteristics'!E:E,MATCH($C198,'Policy Characteristics'!$C:$C,0)))</f>
        <v>trans non BAU ZEV minimum</v>
      </c>
      <c r="L198" s="266">
        <f>IF(ISBLANK(INDEX('Policy Characteristics'!F:F,MATCH($C198,'Policy Characteristics'!$C:$C,0))),"",INDEX('Policy Characteristics'!F:F,MATCH($C198,'Policy Characteristics'!$C:$C,0)))</f>
        <v>0</v>
      </c>
      <c r="M198" s="266">
        <f>IF(ISBLANK(INDEX('Policy Characteristics'!G:G,MATCH($C198,'Policy Characteristics'!$C:$C,0))),"",INDEX('Policy Characteristics'!G:G,MATCH($C198,'Policy Characteristics'!$C:$C,0)))</f>
        <v>1</v>
      </c>
      <c r="N198" s="266">
        <f>IF(ISBLANK(INDEX('Policy Characteristics'!H:H,MATCH($C198,'Policy Characteristics'!$C:$C,0))),"",INDEX('Policy Characteristics'!H:H,MATCH($C198,'Policy Characteristics'!$C:$C,0)))</f>
        <v>1</v>
      </c>
      <c r="O198" s="226" t="str">
        <f>IF(ISBLANK(INDEX('Policy Characteristics'!I:I,MATCH($C198,'Policy Characteristics'!$C:$C,0))),"",INDEX('Policy Characteristics'!I:I,MATCH($C198,'Policy Characteristics'!$C:$C,0)))</f>
        <v>on/off</v>
      </c>
      <c r="P198" s="22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26" t="str">
        <f>IF(ISBLANK(INDEX('Policy Characteristics'!K:K,MATCH($C198,'Policy Characteristics'!$C:$C,0))),"",INDEX('Policy Characteristics'!K:K,MATCH($C198,'Policy Characteristics'!$C:$C,0)))</f>
        <v/>
      </c>
      <c r="R198" s="226" t="str">
        <f>IF(ISBLANK(INDEX('Policy Characteristics'!L:L,MATCH($C198,'Policy Characteristics'!$C:$C,0))),"",INDEX('Policy Characteristics'!L:L,MATCH($C198,'Policy Characteristics'!$C:$C,0)))</f>
        <v/>
      </c>
    </row>
    <row r="199" spans="1:18" customFormat="1">
      <c r="A199" s="22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State-Level Zero-Emission Vehicle Sales Standard</v>
      </c>
      <c r="C199" s="226" t="str">
        <f t="shared" si="10"/>
        <v>Boolean Use Non BAU Minimum Required ZEV Sales Percentage by Subregion</v>
      </c>
      <c r="D199" s="2" t="s">
        <v>774</v>
      </c>
      <c r="E199" s="2" t="s">
        <v>748</v>
      </c>
      <c r="F199" s="2" t="s">
        <v>775</v>
      </c>
      <c r="G199" s="2" t="s">
        <v>768</v>
      </c>
      <c r="H199" s="43">
        <v>2721</v>
      </c>
      <c r="I199" s="45" t="s">
        <v>738</v>
      </c>
      <c r="J199" s="227" t="str">
        <f>IF(ISBLANK(INDEX('Policy Characteristics'!D:D,MATCH($C199,'Policy Characteristics'!$C:$C,0))),"",INDEX('Policy Characteristics'!D:D,MATCH($C199,'Policy Characteristics'!$C:$C,0)))</f>
        <v>ZEV Sales Standard</v>
      </c>
      <c r="K199" s="226" t="str">
        <f>IF(ISBLANK(INDEX('Policy Characteristics'!E:E,MATCH($C199,'Policy Characteristics'!$C:$C,0))),"",INDEX('Policy Characteristics'!E:E,MATCH($C199,'Policy Characteristics'!$C:$C,0)))</f>
        <v>trans non BAU ZEV minimum</v>
      </c>
      <c r="L199" s="266">
        <f>IF(ISBLANK(INDEX('Policy Characteristics'!F:F,MATCH($C199,'Policy Characteristics'!$C:$C,0))),"",INDEX('Policy Characteristics'!F:F,MATCH($C199,'Policy Characteristics'!$C:$C,0)))</f>
        <v>0</v>
      </c>
      <c r="M199" s="266">
        <f>IF(ISBLANK(INDEX('Policy Characteristics'!G:G,MATCH($C199,'Policy Characteristics'!$C:$C,0))),"",INDEX('Policy Characteristics'!G:G,MATCH($C199,'Policy Characteristics'!$C:$C,0)))</f>
        <v>1</v>
      </c>
      <c r="N199" s="266">
        <f>IF(ISBLANK(INDEX('Policy Characteristics'!H:H,MATCH($C199,'Policy Characteristics'!$C:$C,0))),"",INDEX('Policy Characteristics'!H:H,MATCH($C199,'Policy Characteristics'!$C:$C,0)))</f>
        <v>1</v>
      </c>
      <c r="O199" s="226" t="str">
        <f>IF(ISBLANK(INDEX('Policy Characteristics'!I:I,MATCH($C199,'Policy Characteristics'!$C:$C,0))),"",INDEX('Policy Characteristics'!I:I,MATCH($C199,'Policy Characteristics'!$C:$C,0)))</f>
        <v>on/off</v>
      </c>
      <c r="P199" s="22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26" t="str">
        <f>IF(ISBLANK(INDEX('Policy Characteristics'!K:K,MATCH($C199,'Policy Characteristics'!$C:$C,0))),"",INDEX('Policy Characteristics'!K:K,MATCH($C199,'Policy Characteristics'!$C:$C,0)))</f>
        <v/>
      </c>
      <c r="R199" s="226" t="str">
        <f>IF(ISBLANK(INDEX('Policy Characteristics'!L:L,MATCH($C199,'Policy Characteristics'!$C:$C,0))),"",INDEX('Policy Characteristics'!L:L,MATCH($C199,'Policy Characteristics'!$C:$C,0)))</f>
        <v/>
      </c>
    </row>
    <row r="200" spans="1:18">
      <c r="A200" s="22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159</v>
      </c>
      <c r="D200" s="45" t="s">
        <v>776</v>
      </c>
      <c r="E200" s="45" t="s">
        <v>777</v>
      </c>
      <c r="F200" s="45" t="s">
        <v>778</v>
      </c>
      <c r="G200" s="45" t="s">
        <v>779</v>
      </c>
      <c r="H200" s="43">
        <v>435</v>
      </c>
      <c r="I200" s="261" t="s">
        <v>728</v>
      </c>
      <c r="J200" s="227" t="str">
        <f>IF(ISBLANK(INDEX('Policy Characteristics'!D:D,MATCH($C200,'Policy Characteristics'!$C:$C,0))),"",INDEX('Policy Characteristics'!D:D,MATCH($C200,'Policy Characteristics'!$C:$C,0)))</f>
        <v>Building Component Electrification</v>
      </c>
      <c r="K200" s="22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226" t="str">
        <f>IF(ISBLANK(INDEX('Policy Characteristics'!I:I,MATCH($C200,'Policy Characteristics'!$C:$C,0))),"",INDEX('Policy Characteristics'!I:I,MATCH($C200,'Policy Characteristics'!$C:$C,0)))</f>
        <v>% of newly sold non-electric building components</v>
      </c>
      <c r="P200" s="2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26" t="str">
        <f>IF(ISBLANK(INDEX('Policy Characteristics'!K:K,MATCH($C200,'Policy Characteristics'!$C:$C,0))),"",INDEX('Policy Characteristics'!K:K,MATCH($C200,'Policy Characteristics'!$C:$C,0)))</f>
        <v>buildings-sector-main.html#component-elec</v>
      </c>
      <c r="R200" s="226" t="str">
        <f>IF(ISBLANK(INDEX('Policy Characteristics'!L:L,MATCH($C200,'Policy Characteristics'!$C:$C,0))),"",INDEX('Policy Characteristics'!L:L,MATCH($C200,'Policy Characteristics'!$C:$C,0)))</f>
        <v>building-component-electrification.html</v>
      </c>
    </row>
    <row r="201" spans="1:18">
      <c r="A201" s="22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226" t="str">
        <f t="shared" ref="C201:C213" si="11">C$200</f>
        <v>Fraction of New Bldg Components Shifted to Other Fuels</v>
      </c>
      <c r="D201" s="45" t="s">
        <v>780</v>
      </c>
      <c r="E201" s="45" t="s">
        <v>777</v>
      </c>
      <c r="F201" s="45" t="s">
        <v>781</v>
      </c>
      <c r="G201" s="45" t="s">
        <v>779</v>
      </c>
      <c r="H201" s="43">
        <v>436</v>
      </c>
      <c r="I201" s="261" t="s">
        <v>738</v>
      </c>
      <c r="J201" s="227" t="str">
        <f>IF(ISBLANK(INDEX('Policy Characteristics'!D:D,MATCH($C201,'Policy Characteristics'!$C:$C,0))),"",INDEX('Policy Characteristics'!D:D,MATCH($C201,'Policy Characteristics'!$C:$C,0)))</f>
        <v>Building Component Electrification</v>
      </c>
      <c r="K201" s="22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226" t="str">
        <f>IF(ISBLANK(INDEX('Policy Characteristics'!I:I,MATCH($C201,'Policy Characteristics'!$C:$C,0))),"",INDEX('Policy Characteristics'!I:I,MATCH($C201,'Policy Characteristics'!$C:$C,0)))</f>
        <v>% of newly sold non-electric building components</v>
      </c>
      <c r="P201" s="2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26" t="str">
        <f>IF(ISBLANK(INDEX('Policy Characteristics'!K:K,MATCH($C201,'Policy Characteristics'!$C:$C,0))),"",INDEX('Policy Characteristics'!K:K,MATCH($C201,'Policy Characteristics'!$C:$C,0)))</f>
        <v>buildings-sector-main.html#component-elec</v>
      </c>
      <c r="R201" s="226" t="str">
        <f>IF(ISBLANK(INDEX('Policy Characteristics'!L:L,MATCH($C201,'Policy Characteristics'!$C:$C,0))),"",INDEX('Policy Characteristics'!L:L,MATCH($C201,'Policy Characteristics'!$C:$C,0)))</f>
        <v>building-component-electrification.html</v>
      </c>
    </row>
    <row r="202" spans="1:18">
      <c r="A202" s="22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226" t="str">
        <f t="shared" si="11"/>
        <v>Fraction of New Bldg Components Shifted to Other Fuels</v>
      </c>
      <c r="D202" s="45" t="s">
        <v>782</v>
      </c>
      <c r="E202" s="45" t="s">
        <v>777</v>
      </c>
      <c r="F202" s="45" t="s">
        <v>783</v>
      </c>
      <c r="G202" s="45" t="s">
        <v>779</v>
      </c>
      <c r="H202" s="43">
        <v>437</v>
      </c>
      <c r="I202" s="261" t="s">
        <v>738</v>
      </c>
      <c r="J202" s="227" t="str">
        <f>IF(ISBLANK(INDEX('Policy Characteristics'!D:D,MATCH($C202,'Policy Characteristics'!$C:$C,0))),"",INDEX('Policy Characteristics'!D:D,MATCH($C202,'Policy Characteristics'!$C:$C,0)))</f>
        <v>Building Component Electrification</v>
      </c>
      <c r="K202" s="22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226" t="str">
        <f>IF(ISBLANK(INDEX('Policy Characteristics'!I:I,MATCH($C202,'Policy Characteristics'!$C:$C,0))),"",INDEX('Policy Characteristics'!I:I,MATCH($C202,'Policy Characteristics'!$C:$C,0)))</f>
        <v>% of newly sold non-electric building components</v>
      </c>
      <c r="P202" s="2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26" t="str">
        <f>IF(ISBLANK(INDEX('Policy Characteristics'!K:K,MATCH($C202,'Policy Characteristics'!$C:$C,0))),"",INDEX('Policy Characteristics'!K:K,MATCH($C202,'Policy Characteristics'!$C:$C,0)))</f>
        <v>buildings-sector-main.html#component-elec</v>
      </c>
      <c r="R202" s="226" t="str">
        <f>IF(ISBLANK(INDEX('Policy Characteristics'!L:L,MATCH($C202,'Policy Characteristics'!$C:$C,0))),"",INDEX('Policy Characteristics'!L:L,MATCH($C202,'Policy Characteristics'!$C:$C,0)))</f>
        <v>building-component-electrification.html</v>
      </c>
    </row>
    <row r="203" spans="1:18">
      <c r="A203" s="22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226" t="str">
        <f t="shared" si="11"/>
        <v>Fraction of New Bldg Components Shifted to Other Fuels</v>
      </c>
      <c r="D203" s="45" t="s">
        <v>784</v>
      </c>
      <c r="E203" s="45" t="s">
        <v>777</v>
      </c>
      <c r="F203" s="45" t="s">
        <v>785</v>
      </c>
      <c r="G203" s="45" t="s">
        <v>779</v>
      </c>
      <c r="H203" s="43">
        <v>438</v>
      </c>
      <c r="I203" s="261" t="s">
        <v>728</v>
      </c>
      <c r="J203" s="227" t="str">
        <f>IF(ISBLANK(INDEX('Policy Characteristics'!D:D,MATCH($C203,'Policy Characteristics'!$C:$C,0))),"",INDEX('Policy Characteristics'!D:D,MATCH($C203,'Policy Characteristics'!$C:$C,0)))</f>
        <v>Building Component Electrification</v>
      </c>
      <c r="K203" s="22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226" t="str">
        <f>IF(ISBLANK(INDEX('Policy Characteristics'!I:I,MATCH($C203,'Policy Characteristics'!$C:$C,0))),"",INDEX('Policy Characteristics'!I:I,MATCH($C203,'Policy Characteristics'!$C:$C,0)))</f>
        <v>% of newly sold non-electric building components</v>
      </c>
      <c r="P203" s="22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26" t="str">
        <f>IF(ISBLANK(INDEX('Policy Characteristics'!K:K,MATCH($C203,'Policy Characteristics'!$C:$C,0))),"",INDEX('Policy Characteristics'!K:K,MATCH($C203,'Policy Characteristics'!$C:$C,0)))</f>
        <v>buildings-sector-main.html#component-elec</v>
      </c>
      <c r="R203" s="226" t="str">
        <f>IF(ISBLANK(INDEX('Policy Characteristics'!L:L,MATCH($C203,'Policy Characteristics'!$C:$C,0))),"",INDEX('Policy Characteristics'!L:L,MATCH($C203,'Policy Characteristics'!$C:$C,0)))</f>
        <v>building-component-electrification.html</v>
      </c>
    </row>
    <row r="204" spans="1:18">
      <c r="A204" s="22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226" t="str">
        <f t="shared" si="11"/>
        <v>Fraction of New Bldg Components Shifted to Other Fuels</v>
      </c>
      <c r="D204" s="45" t="s">
        <v>786</v>
      </c>
      <c r="E204" s="45" t="s">
        <v>777</v>
      </c>
      <c r="F204" s="45" t="s">
        <v>787</v>
      </c>
      <c r="G204" s="45" t="s">
        <v>779</v>
      </c>
      <c r="H204" s="43">
        <v>439</v>
      </c>
      <c r="I204" s="261" t="s">
        <v>728</v>
      </c>
      <c r="J204" s="227" t="str">
        <f>IF(ISBLANK(INDEX('Policy Characteristics'!D:D,MATCH($C204,'Policy Characteristics'!$C:$C,0))),"",INDEX('Policy Characteristics'!D:D,MATCH($C204,'Policy Characteristics'!$C:$C,0)))</f>
        <v>Building Component Electrification</v>
      </c>
      <c r="K204" s="22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226" t="str">
        <f>IF(ISBLANK(INDEX('Policy Characteristics'!I:I,MATCH($C204,'Policy Characteristics'!$C:$C,0))),"",INDEX('Policy Characteristics'!I:I,MATCH($C204,'Policy Characteristics'!$C:$C,0)))</f>
        <v>% of newly sold non-electric building components</v>
      </c>
      <c r="P204" s="22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26" t="str">
        <f>IF(ISBLANK(INDEX('Policy Characteristics'!K:K,MATCH($C204,'Policy Characteristics'!$C:$C,0))),"",INDEX('Policy Characteristics'!K:K,MATCH($C204,'Policy Characteristics'!$C:$C,0)))</f>
        <v>buildings-sector-main.html#component-elec</v>
      </c>
      <c r="R204" s="226" t="str">
        <f>IF(ISBLANK(INDEX('Policy Characteristics'!L:L,MATCH($C204,'Policy Characteristics'!$C:$C,0))),"",INDEX('Policy Characteristics'!L:L,MATCH($C204,'Policy Characteristics'!$C:$C,0)))</f>
        <v>building-component-electrification.html</v>
      </c>
    </row>
    <row r="205" spans="1:18">
      <c r="A205" s="22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226" t="str">
        <f t="shared" si="11"/>
        <v>Fraction of New Bldg Components Shifted to Other Fuels</v>
      </c>
      <c r="D205" s="45" t="s">
        <v>776</v>
      </c>
      <c r="E205" s="45" t="s">
        <v>788</v>
      </c>
      <c r="F205" s="45" t="s">
        <v>778</v>
      </c>
      <c r="G205" s="45" t="s">
        <v>789</v>
      </c>
      <c r="H205" s="43">
        <v>440</v>
      </c>
      <c r="I205" s="261" t="s">
        <v>728</v>
      </c>
      <c r="J205" s="227" t="str">
        <f>IF(ISBLANK(INDEX('Policy Characteristics'!D:D,MATCH($C205,'Policy Characteristics'!$C:$C,0))),"",INDEX('Policy Characteristics'!D:D,MATCH($C205,'Policy Characteristics'!$C:$C,0)))</f>
        <v>Building Component Electrification</v>
      </c>
      <c r="K205" s="22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226" t="str">
        <f>IF(ISBLANK(INDEX('Policy Characteristics'!I:I,MATCH($C205,'Policy Characteristics'!$C:$C,0))),"",INDEX('Policy Characteristics'!I:I,MATCH($C205,'Policy Characteristics'!$C:$C,0)))</f>
        <v>% of newly sold non-electric building components</v>
      </c>
      <c r="P205" s="22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26" t="str">
        <f>IF(ISBLANK(INDEX('Policy Characteristics'!K:K,MATCH($C205,'Policy Characteristics'!$C:$C,0))),"",INDEX('Policy Characteristics'!K:K,MATCH($C205,'Policy Characteristics'!$C:$C,0)))</f>
        <v>buildings-sector-main.html#component-elec</v>
      </c>
      <c r="R205" s="226" t="str">
        <f>IF(ISBLANK(INDEX('Policy Characteristics'!L:L,MATCH($C205,'Policy Characteristics'!$C:$C,0))),"",INDEX('Policy Characteristics'!L:L,MATCH($C205,'Policy Characteristics'!$C:$C,0)))</f>
        <v>building-component-electrification.html</v>
      </c>
    </row>
    <row r="206" spans="1:18">
      <c r="A206" s="22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226" t="str">
        <f t="shared" si="11"/>
        <v>Fraction of New Bldg Components Shifted to Other Fuels</v>
      </c>
      <c r="D206" s="45" t="s">
        <v>780</v>
      </c>
      <c r="E206" s="45" t="s">
        <v>788</v>
      </c>
      <c r="F206" s="45" t="s">
        <v>781</v>
      </c>
      <c r="G206" s="45" t="s">
        <v>789</v>
      </c>
      <c r="H206" s="43">
        <v>441</v>
      </c>
      <c r="I206" s="261" t="s">
        <v>738</v>
      </c>
      <c r="J206" s="227" t="str">
        <f>IF(ISBLANK(INDEX('Policy Characteristics'!D:D,MATCH($C206,'Policy Characteristics'!$C:$C,0))),"",INDEX('Policy Characteristics'!D:D,MATCH($C206,'Policy Characteristics'!$C:$C,0)))</f>
        <v>Building Component Electrification</v>
      </c>
      <c r="K206" s="22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226" t="str">
        <f>IF(ISBLANK(INDEX('Policy Characteristics'!I:I,MATCH($C206,'Policy Characteristics'!$C:$C,0))),"",INDEX('Policy Characteristics'!I:I,MATCH($C206,'Policy Characteristics'!$C:$C,0)))</f>
        <v>% of newly sold non-electric building components</v>
      </c>
      <c r="P206" s="22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26" t="str">
        <f>IF(ISBLANK(INDEX('Policy Characteristics'!K:K,MATCH($C206,'Policy Characteristics'!$C:$C,0))),"",INDEX('Policy Characteristics'!K:K,MATCH($C206,'Policy Characteristics'!$C:$C,0)))</f>
        <v>buildings-sector-main.html#component-elec</v>
      </c>
      <c r="R206" s="226" t="str">
        <f>IF(ISBLANK(INDEX('Policy Characteristics'!L:L,MATCH($C206,'Policy Characteristics'!$C:$C,0))),"",INDEX('Policy Characteristics'!L:L,MATCH($C206,'Policy Characteristics'!$C:$C,0)))</f>
        <v>building-component-electrification.html</v>
      </c>
    </row>
    <row r="207" spans="1:18">
      <c r="A207" s="22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226" t="str">
        <f t="shared" si="11"/>
        <v>Fraction of New Bldg Components Shifted to Other Fuels</v>
      </c>
      <c r="D207" s="45" t="s">
        <v>782</v>
      </c>
      <c r="E207" s="45" t="s">
        <v>788</v>
      </c>
      <c r="F207" s="45" t="s">
        <v>783</v>
      </c>
      <c r="G207" s="45" t="s">
        <v>789</v>
      </c>
      <c r="H207" s="43">
        <v>442</v>
      </c>
      <c r="I207" s="261" t="s">
        <v>738</v>
      </c>
      <c r="J207" s="227" t="str">
        <f>IF(ISBLANK(INDEX('Policy Characteristics'!D:D,MATCH($C207,'Policy Characteristics'!$C:$C,0))),"",INDEX('Policy Characteristics'!D:D,MATCH($C207,'Policy Characteristics'!$C:$C,0)))</f>
        <v>Building Component Electrification</v>
      </c>
      <c r="K207" s="22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226" t="str">
        <f>IF(ISBLANK(INDEX('Policy Characteristics'!I:I,MATCH($C207,'Policy Characteristics'!$C:$C,0))),"",INDEX('Policy Characteristics'!I:I,MATCH($C207,'Policy Characteristics'!$C:$C,0)))</f>
        <v>% of newly sold non-electric building components</v>
      </c>
      <c r="P207" s="22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26" t="str">
        <f>IF(ISBLANK(INDEX('Policy Characteristics'!K:K,MATCH($C207,'Policy Characteristics'!$C:$C,0))),"",INDEX('Policy Characteristics'!K:K,MATCH($C207,'Policy Characteristics'!$C:$C,0)))</f>
        <v>buildings-sector-main.html#component-elec</v>
      </c>
      <c r="R207" s="226" t="str">
        <f>IF(ISBLANK(INDEX('Policy Characteristics'!L:L,MATCH($C207,'Policy Characteristics'!$C:$C,0))),"",INDEX('Policy Characteristics'!L:L,MATCH($C207,'Policy Characteristics'!$C:$C,0)))</f>
        <v>building-component-electrification.html</v>
      </c>
    </row>
    <row r="208" spans="1:18">
      <c r="A208" s="22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226" t="str">
        <f t="shared" si="11"/>
        <v>Fraction of New Bldg Components Shifted to Other Fuels</v>
      </c>
      <c r="D208" s="45" t="s">
        <v>784</v>
      </c>
      <c r="E208" s="45" t="s">
        <v>788</v>
      </c>
      <c r="F208" s="45" t="s">
        <v>785</v>
      </c>
      <c r="G208" s="45" t="s">
        <v>789</v>
      </c>
      <c r="H208" s="43">
        <v>443</v>
      </c>
      <c r="I208" s="261" t="s">
        <v>728</v>
      </c>
      <c r="J208" s="227" t="str">
        <f>IF(ISBLANK(INDEX('Policy Characteristics'!D:D,MATCH($C208,'Policy Characteristics'!$C:$C,0))),"",INDEX('Policy Characteristics'!D:D,MATCH($C208,'Policy Characteristics'!$C:$C,0)))</f>
        <v>Building Component Electrification</v>
      </c>
      <c r="K208" s="22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226" t="str">
        <f>IF(ISBLANK(INDEX('Policy Characteristics'!I:I,MATCH($C208,'Policy Characteristics'!$C:$C,0))),"",INDEX('Policy Characteristics'!I:I,MATCH($C208,'Policy Characteristics'!$C:$C,0)))</f>
        <v>% of newly sold non-electric building components</v>
      </c>
      <c r="P208" s="22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26" t="str">
        <f>IF(ISBLANK(INDEX('Policy Characteristics'!K:K,MATCH($C208,'Policy Characteristics'!$C:$C,0))),"",INDEX('Policy Characteristics'!K:K,MATCH($C208,'Policy Characteristics'!$C:$C,0)))</f>
        <v>buildings-sector-main.html#component-elec</v>
      </c>
      <c r="R208" s="226" t="str">
        <f>IF(ISBLANK(INDEX('Policy Characteristics'!L:L,MATCH($C208,'Policy Characteristics'!$C:$C,0))),"",INDEX('Policy Characteristics'!L:L,MATCH($C208,'Policy Characteristics'!$C:$C,0)))</f>
        <v>building-component-electrification.html</v>
      </c>
    </row>
    <row r="209" spans="1:18">
      <c r="A209" s="22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226" t="str">
        <f t="shared" si="11"/>
        <v>Fraction of New Bldg Components Shifted to Other Fuels</v>
      </c>
      <c r="D209" s="45" t="s">
        <v>786</v>
      </c>
      <c r="E209" s="45" t="s">
        <v>788</v>
      </c>
      <c r="F209" s="45" t="s">
        <v>787</v>
      </c>
      <c r="G209" s="45" t="s">
        <v>789</v>
      </c>
      <c r="H209" s="43">
        <v>444</v>
      </c>
      <c r="I209" s="261" t="s">
        <v>728</v>
      </c>
      <c r="J209" s="227" t="str">
        <f>IF(ISBLANK(INDEX('Policy Characteristics'!D:D,MATCH($C209,'Policy Characteristics'!$C:$C,0))),"",INDEX('Policy Characteristics'!D:D,MATCH($C209,'Policy Characteristics'!$C:$C,0)))</f>
        <v>Building Component Electrification</v>
      </c>
      <c r="K209" s="22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226" t="str">
        <f>IF(ISBLANK(INDEX('Policy Characteristics'!I:I,MATCH($C209,'Policy Characteristics'!$C:$C,0))),"",INDEX('Policy Characteristics'!I:I,MATCH($C209,'Policy Characteristics'!$C:$C,0)))</f>
        <v>% of newly sold non-electric building components</v>
      </c>
      <c r="P209" s="22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26" t="str">
        <f>IF(ISBLANK(INDEX('Policy Characteristics'!K:K,MATCH($C209,'Policy Characteristics'!$C:$C,0))),"",INDEX('Policy Characteristics'!K:K,MATCH($C209,'Policy Characteristics'!$C:$C,0)))</f>
        <v>buildings-sector-main.html#component-elec</v>
      </c>
      <c r="R209" s="226" t="str">
        <f>IF(ISBLANK(INDEX('Policy Characteristics'!L:L,MATCH($C209,'Policy Characteristics'!$C:$C,0))),"",INDEX('Policy Characteristics'!L:L,MATCH($C209,'Policy Characteristics'!$C:$C,0)))</f>
        <v>building-component-electrification.html</v>
      </c>
    </row>
    <row r="210" spans="1:18">
      <c r="A210" s="22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226" t="str">
        <f t="shared" si="11"/>
        <v>Fraction of New Bldg Components Shifted to Other Fuels</v>
      </c>
      <c r="D210" s="45" t="s">
        <v>776</v>
      </c>
      <c r="E210" s="45" t="s">
        <v>790</v>
      </c>
      <c r="F210" s="45" t="s">
        <v>778</v>
      </c>
      <c r="G210" s="45" t="s">
        <v>791</v>
      </c>
      <c r="H210" s="43">
        <v>445</v>
      </c>
      <c r="I210" s="261" t="s">
        <v>728</v>
      </c>
      <c r="J210" s="227" t="str">
        <f>IF(ISBLANK(INDEX('Policy Characteristics'!D:D,MATCH($C210,'Policy Characteristics'!$C:$C,0))),"",INDEX('Policy Characteristics'!D:D,MATCH($C210,'Policy Characteristics'!$C:$C,0)))</f>
        <v>Building Component Electrification</v>
      </c>
      <c r="K210" s="22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226" t="str">
        <f>IF(ISBLANK(INDEX('Policy Characteristics'!I:I,MATCH($C210,'Policy Characteristics'!$C:$C,0))),"",INDEX('Policy Characteristics'!I:I,MATCH($C210,'Policy Characteristics'!$C:$C,0)))</f>
        <v>% of newly sold non-electric building components</v>
      </c>
      <c r="P210" s="22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26" t="str">
        <f>IF(ISBLANK(INDEX('Policy Characteristics'!K:K,MATCH($C210,'Policy Characteristics'!$C:$C,0))),"",INDEX('Policy Characteristics'!K:K,MATCH($C210,'Policy Characteristics'!$C:$C,0)))</f>
        <v>buildings-sector-main.html#component-elec</v>
      </c>
      <c r="R210" s="226" t="str">
        <f>IF(ISBLANK(INDEX('Policy Characteristics'!L:L,MATCH($C210,'Policy Characteristics'!$C:$C,0))),"",INDEX('Policy Characteristics'!L:L,MATCH($C210,'Policy Characteristics'!$C:$C,0)))</f>
        <v>building-component-electrification.html</v>
      </c>
    </row>
    <row r="211" spans="1:18">
      <c r="A211" s="22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226" t="str">
        <f t="shared" si="11"/>
        <v>Fraction of New Bldg Components Shifted to Other Fuels</v>
      </c>
      <c r="D211" s="45" t="s">
        <v>780</v>
      </c>
      <c r="E211" s="45" t="s">
        <v>790</v>
      </c>
      <c r="F211" s="45" t="s">
        <v>781</v>
      </c>
      <c r="G211" s="45" t="s">
        <v>791</v>
      </c>
      <c r="H211" s="43">
        <v>446</v>
      </c>
      <c r="I211" s="261" t="s">
        <v>738</v>
      </c>
      <c r="J211" s="227" t="str">
        <f>IF(ISBLANK(INDEX('Policy Characteristics'!D:D,MATCH($C211,'Policy Characteristics'!$C:$C,0))),"",INDEX('Policy Characteristics'!D:D,MATCH($C211,'Policy Characteristics'!$C:$C,0)))</f>
        <v>Building Component Electrification</v>
      </c>
      <c r="K211" s="22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226" t="str">
        <f>IF(ISBLANK(INDEX('Policy Characteristics'!I:I,MATCH($C211,'Policy Characteristics'!$C:$C,0))),"",INDEX('Policy Characteristics'!I:I,MATCH($C211,'Policy Characteristics'!$C:$C,0)))</f>
        <v>% of newly sold non-electric building components</v>
      </c>
      <c r="P211" s="22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26" t="str">
        <f>IF(ISBLANK(INDEX('Policy Characteristics'!K:K,MATCH($C211,'Policy Characteristics'!$C:$C,0))),"",INDEX('Policy Characteristics'!K:K,MATCH($C211,'Policy Characteristics'!$C:$C,0)))</f>
        <v>buildings-sector-main.html#component-elec</v>
      </c>
      <c r="R211" s="226" t="str">
        <f>IF(ISBLANK(INDEX('Policy Characteristics'!L:L,MATCH($C211,'Policy Characteristics'!$C:$C,0))),"",INDEX('Policy Characteristics'!L:L,MATCH($C211,'Policy Characteristics'!$C:$C,0)))</f>
        <v>building-component-electrification.html</v>
      </c>
    </row>
    <row r="212" spans="1:18">
      <c r="A212" s="22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226" t="str">
        <f t="shared" si="11"/>
        <v>Fraction of New Bldg Components Shifted to Other Fuels</v>
      </c>
      <c r="D212" s="45" t="s">
        <v>782</v>
      </c>
      <c r="E212" s="45" t="s">
        <v>790</v>
      </c>
      <c r="F212" s="45" t="s">
        <v>783</v>
      </c>
      <c r="G212" s="45" t="s">
        <v>791</v>
      </c>
      <c r="H212" s="43">
        <v>447</v>
      </c>
      <c r="I212" s="261" t="s">
        <v>738</v>
      </c>
      <c r="J212" s="227" t="str">
        <f>IF(ISBLANK(INDEX('Policy Characteristics'!D:D,MATCH($C212,'Policy Characteristics'!$C:$C,0))),"",INDEX('Policy Characteristics'!D:D,MATCH($C212,'Policy Characteristics'!$C:$C,0)))</f>
        <v>Building Component Electrification</v>
      </c>
      <c r="K212" s="22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226" t="str">
        <f>IF(ISBLANK(INDEX('Policy Characteristics'!I:I,MATCH($C212,'Policy Characteristics'!$C:$C,0))),"",INDEX('Policy Characteristics'!I:I,MATCH($C212,'Policy Characteristics'!$C:$C,0)))</f>
        <v>% of newly sold non-electric building components</v>
      </c>
      <c r="P212" s="22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26" t="str">
        <f>IF(ISBLANK(INDEX('Policy Characteristics'!K:K,MATCH($C212,'Policy Characteristics'!$C:$C,0))),"",INDEX('Policy Characteristics'!K:K,MATCH($C212,'Policy Characteristics'!$C:$C,0)))</f>
        <v>buildings-sector-main.html#component-elec</v>
      </c>
      <c r="R212" s="226" t="str">
        <f>IF(ISBLANK(INDEX('Policy Characteristics'!L:L,MATCH($C212,'Policy Characteristics'!$C:$C,0))),"",INDEX('Policy Characteristics'!L:L,MATCH($C212,'Policy Characteristics'!$C:$C,0)))</f>
        <v>building-component-electrification.html</v>
      </c>
    </row>
    <row r="213" spans="1:18">
      <c r="A213" s="22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226" t="str">
        <f t="shared" si="11"/>
        <v>Fraction of New Bldg Components Shifted to Other Fuels</v>
      </c>
      <c r="D213" s="45" t="s">
        <v>784</v>
      </c>
      <c r="E213" s="45" t="s">
        <v>790</v>
      </c>
      <c r="F213" s="45" t="s">
        <v>785</v>
      </c>
      <c r="G213" s="45" t="s">
        <v>791</v>
      </c>
      <c r="H213" s="43">
        <v>448</v>
      </c>
      <c r="I213" s="261" t="s">
        <v>728</v>
      </c>
      <c r="J213" s="227" t="str">
        <f>IF(ISBLANK(INDEX('Policy Characteristics'!D:D,MATCH($C213,'Policy Characteristics'!$C:$C,0))),"",INDEX('Policy Characteristics'!D:D,MATCH($C213,'Policy Characteristics'!$C:$C,0)))</f>
        <v>Building Component Electrification</v>
      </c>
      <c r="K213" s="22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226" t="str">
        <f>IF(ISBLANK(INDEX('Policy Characteristics'!I:I,MATCH($C213,'Policy Characteristics'!$C:$C,0))),"",INDEX('Policy Characteristics'!I:I,MATCH($C213,'Policy Characteristics'!$C:$C,0)))</f>
        <v>% of newly sold non-electric building components</v>
      </c>
      <c r="P213" s="22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26" t="str">
        <f>IF(ISBLANK(INDEX('Policy Characteristics'!K:K,MATCH($C213,'Policy Characteristics'!$C:$C,0))),"",INDEX('Policy Characteristics'!K:K,MATCH($C213,'Policy Characteristics'!$C:$C,0)))</f>
        <v>buildings-sector-main.html#component-elec</v>
      </c>
      <c r="R213" s="226" t="str">
        <f>IF(ISBLANK(INDEX('Policy Characteristics'!L:L,MATCH($C213,'Policy Characteristics'!$C:$C,0))),"",INDEX('Policy Characteristics'!L:L,MATCH($C213,'Policy Characteristics'!$C:$C,0)))</f>
        <v>building-component-electrification.html</v>
      </c>
    </row>
    <row r="214" spans="1:18">
      <c r="A214" s="22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226" t="str">
        <f t="shared" ref="C214" si="12">C$200</f>
        <v>Fraction of New Bldg Components Shifted to Other Fuels</v>
      </c>
      <c r="D214" s="45" t="s">
        <v>786</v>
      </c>
      <c r="E214" s="45" t="s">
        <v>790</v>
      </c>
      <c r="F214" s="45" t="s">
        <v>787</v>
      </c>
      <c r="G214" s="45" t="s">
        <v>791</v>
      </c>
      <c r="H214" s="43">
        <v>449</v>
      </c>
      <c r="I214" s="261" t="s">
        <v>728</v>
      </c>
      <c r="J214" s="227" t="str">
        <f>IF(ISBLANK(INDEX('Policy Characteristics'!D:D,MATCH($C214,'Policy Characteristics'!$C:$C,0))),"",INDEX('Policy Characteristics'!D:D,MATCH($C214,'Policy Characteristics'!$C:$C,0)))</f>
        <v>Building Component Electrification</v>
      </c>
      <c r="K214" s="22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226" t="str">
        <f>IF(ISBLANK(INDEX('Policy Characteristics'!I:I,MATCH($C214,'Policy Characteristics'!$C:$C,0))),"",INDEX('Policy Characteristics'!I:I,MATCH($C214,'Policy Characteristics'!$C:$C,0)))</f>
        <v>% of newly sold non-electric building components</v>
      </c>
      <c r="P214" s="22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26" t="str">
        <f>IF(ISBLANK(INDEX('Policy Characteristics'!K:K,MATCH($C214,'Policy Characteristics'!$C:$C,0))),"",INDEX('Policy Characteristics'!K:K,MATCH($C214,'Policy Characteristics'!$C:$C,0)))</f>
        <v>buildings-sector-main.html#component-elec</v>
      </c>
      <c r="R214" s="226" t="str">
        <f>IF(ISBLANK(INDEX('Policy Characteristics'!L:L,MATCH($C214,'Policy Characteristics'!$C:$C,0))),"",INDEX('Policy Characteristics'!L:L,MATCH($C214,'Policy Characteristics'!$C:$C,0)))</f>
        <v>building-component-electrification.html</v>
      </c>
    </row>
    <row r="215" spans="1:18" s="4" customFormat="1">
      <c r="A215" s="22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167</v>
      </c>
      <c r="D215" s="45" t="s">
        <v>776</v>
      </c>
      <c r="E215" s="45" t="s">
        <v>777</v>
      </c>
      <c r="F215" s="45" t="s">
        <v>778</v>
      </c>
      <c r="G215" s="45" t="s">
        <v>779</v>
      </c>
      <c r="H215" s="43">
        <v>13</v>
      </c>
      <c r="I215" s="261" t="s">
        <v>728</v>
      </c>
      <c r="J215" s="227" t="str">
        <f>IF(ISBLANK(INDEX('Policy Characteristics'!D:D,MATCH($C215,'Policy Characteristics'!$C:$C,0))),"",INDEX('Policy Characteristics'!D:D,MATCH($C215,'Policy Characteristics'!$C:$C,0)))</f>
        <v>Building Energy Efficiency Standards</v>
      </c>
      <c r="K215" s="22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226" t="str">
        <f>IF(ISBLANK(INDEX('Policy Characteristics'!I:I,MATCH($C215,'Policy Characteristics'!$C:$C,0))),"",INDEX('Policy Characteristics'!I:I,MATCH($C215,'Policy Characteristics'!$C:$C,0)))</f>
        <v>% reduction in energy use</v>
      </c>
      <c r="P215" s="2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226" t="str">
        <f>IF(ISBLANK(INDEX('Policy Characteristics'!K:K,MATCH($C215,'Policy Characteristics'!$C:$C,0))),"",INDEX('Policy Characteristics'!K:K,MATCH($C215,'Policy Characteristics'!$C:$C,0)))</f>
        <v>buildings-sector-main.html#eff-stds</v>
      </c>
      <c r="R215" s="226" t="str">
        <f>IF(ISBLANK(INDEX('Policy Characteristics'!L:L,MATCH($C215,'Policy Characteristics'!$C:$C,0))),"",INDEX('Policy Characteristics'!L:L,MATCH($C215,'Policy Characteristics'!$C:$C,0)))</f>
        <v>building-energy-efficiency-standards.html</v>
      </c>
    </row>
    <row r="216" spans="1:18" s="4" customFormat="1">
      <c r="A216" s="22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226" t="str">
        <f t="shared" ref="C216:C231" si="13">C$215</f>
        <v>Reduction in E Use Allowed by Component Eff Std</v>
      </c>
      <c r="D216" s="45" t="s">
        <v>780</v>
      </c>
      <c r="E216" s="45" t="s">
        <v>777</v>
      </c>
      <c r="F216" s="45" t="s">
        <v>781</v>
      </c>
      <c r="G216" s="45" t="s">
        <v>779</v>
      </c>
      <c r="H216" s="43">
        <v>14</v>
      </c>
      <c r="I216" s="261" t="s">
        <v>728</v>
      </c>
      <c r="J216" s="227" t="str">
        <f>IF(ISBLANK(INDEX('Policy Characteristics'!D:D,MATCH($C216,'Policy Characteristics'!$C:$C,0))),"",INDEX('Policy Characteristics'!D:D,MATCH($C216,'Policy Characteristics'!$C:$C,0)))</f>
        <v>Building Energy Efficiency Standards</v>
      </c>
      <c r="K216" s="22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226" t="str">
        <f>IF(ISBLANK(INDEX('Policy Characteristics'!I:I,MATCH($C216,'Policy Characteristics'!$C:$C,0))),"",INDEX('Policy Characteristics'!I:I,MATCH($C216,'Policy Characteristics'!$C:$C,0)))</f>
        <v>% reduction in energy use</v>
      </c>
      <c r="P216" s="2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226" t="str">
        <f>IF(ISBLANK(INDEX('Policy Characteristics'!K:K,MATCH($C216,'Policy Characteristics'!$C:$C,0))),"",INDEX('Policy Characteristics'!K:K,MATCH($C216,'Policy Characteristics'!$C:$C,0)))</f>
        <v>buildings-sector-main.html#eff-stds</v>
      </c>
      <c r="R216" s="226" t="str">
        <f>IF(ISBLANK(INDEX('Policy Characteristics'!L:L,MATCH($C216,'Policy Characteristics'!$C:$C,0))),"",INDEX('Policy Characteristics'!L:L,MATCH($C216,'Policy Characteristics'!$C:$C,0)))</f>
        <v>building-energy-efficiency-standards.html</v>
      </c>
    </row>
    <row r="217" spans="1:18" s="4" customFormat="1">
      <c r="A217" s="22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226" t="str">
        <f t="shared" si="13"/>
        <v>Reduction in E Use Allowed by Component Eff Std</v>
      </c>
      <c r="D217" s="45" t="s">
        <v>792</v>
      </c>
      <c r="E217" s="45" t="s">
        <v>777</v>
      </c>
      <c r="F217" s="45" t="s">
        <v>793</v>
      </c>
      <c r="G217" s="45" t="s">
        <v>779</v>
      </c>
      <c r="H217" s="43">
        <v>15</v>
      </c>
      <c r="I217" s="261" t="s">
        <v>728</v>
      </c>
      <c r="J217" s="227" t="str">
        <f>IF(ISBLANK(INDEX('Policy Characteristics'!D:D,MATCH($C217,'Policy Characteristics'!$C:$C,0))),"",INDEX('Policy Characteristics'!D:D,MATCH($C217,'Policy Characteristics'!$C:$C,0)))</f>
        <v>Building Energy Efficiency Standards</v>
      </c>
      <c r="K217" s="22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226" t="str">
        <f>IF(ISBLANK(INDEX('Policy Characteristics'!I:I,MATCH($C217,'Policy Characteristics'!$C:$C,0))),"",INDEX('Policy Characteristics'!I:I,MATCH($C217,'Policy Characteristics'!$C:$C,0)))</f>
        <v>% reduction in energy use</v>
      </c>
      <c r="P217" s="2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226" t="str">
        <f>IF(ISBLANK(INDEX('Policy Characteristics'!K:K,MATCH($C217,'Policy Characteristics'!$C:$C,0))),"",INDEX('Policy Characteristics'!K:K,MATCH($C217,'Policy Characteristics'!$C:$C,0)))</f>
        <v>buildings-sector-main.html#eff-stds</v>
      </c>
      <c r="R217" s="226" t="str">
        <f>IF(ISBLANK(INDEX('Policy Characteristics'!L:L,MATCH($C217,'Policy Characteristics'!$C:$C,0))),"",INDEX('Policy Characteristics'!L:L,MATCH($C217,'Policy Characteristics'!$C:$C,0)))</f>
        <v>building-energy-efficiency-standards.html</v>
      </c>
    </row>
    <row r="218" spans="1:18" s="4" customFormat="1">
      <c r="A218" s="22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226" t="str">
        <f t="shared" si="13"/>
        <v>Reduction in E Use Allowed by Component Eff Std</v>
      </c>
      <c r="D218" s="45" t="s">
        <v>782</v>
      </c>
      <c r="E218" s="45" t="s">
        <v>777</v>
      </c>
      <c r="F218" s="45" t="s">
        <v>783</v>
      </c>
      <c r="G218" s="45" t="s">
        <v>779</v>
      </c>
      <c r="H218" s="43">
        <v>16</v>
      </c>
      <c r="I218" s="261" t="s">
        <v>728</v>
      </c>
      <c r="J218" s="227" t="str">
        <f>IF(ISBLANK(INDEX('Policy Characteristics'!D:D,MATCH($C218,'Policy Characteristics'!$C:$C,0))),"",INDEX('Policy Characteristics'!D:D,MATCH($C218,'Policy Characteristics'!$C:$C,0)))</f>
        <v>Building Energy Efficiency Standards</v>
      </c>
      <c r="K218" s="22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226" t="str">
        <f>IF(ISBLANK(INDEX('Policy Characteristics'!I:I,MATCH($C218,'Policy Characteristics'!$C:$C,0))),"",INDEX('Policy Characteristics'!I:I,MATCH($C218,'Policy Characteristics'!$C:$C,0)))</f>
        <v>% reduction in energy use</v>
      </c>
      <c r="P218" s="2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226" t="str">
        <f>IF(ISBLANK(INDEX('Policy Characteristics'!K:K,MATCH($C218,'Policy Characteristics'!$C:$C,0))),"",INDEX('Policy Characteristics'!K:K,MATCH($C218,'Policy Characteristics'!$C:$C,0)))</f>
        <v>buildings-sector-main.html#eff-stds</v>
      </c>
      <c r="R218" s="226" t="str">
        <f>IF(ISBLANK(INDEX('Policy Characteristics'!L:L,MATCH($C218,'Policy Characteristics'!$C:$C,0))),"",INDEX('Policy Characteristics'!L:L,MATCH($C218,'Policy Characteristics'!$C:$C,0)))</f>
        <v>building-energy-efficiency-standards.html</v>
      </c>
    </row>
    <row r="219" spans="1:18" s="4" customFormat="1">
      <c r="A219" s="22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226" t="str">
        <f t="shared" si="13"/>
        <v>Reduction in E Use Allowed by Component Eff Std</v>
      </c>
      <c r="D219" s="45" t="s">
        <v>784</v>
      </c>
      <c r="E219" s="45" t="s">
        <v>777</v>
      </c>
      <c r="F219" s="45" t="s">
        <v>785</v>
      </c>
      <c r="G219" s="45" t="s">
        <v>779</v>
      </c>
      <c r="H219" s="43">
        <v>17</v>
      </c>
      <c r="I219" s="261" t="s">
        <v>728</v>
      </c>
      <c r="J219" s="227" t="str">
        <f>IF(ISBLANK(INDEX('Policy Characteristics'!D:D,MATCH($C219,'Policy Characteristics'!$C:$C,0))),"",INDEX('Policy Characteristics'!D:D,MATCH($C219,'Policy Characteristics'!$C:$C,0)))</f>
        <v>Building Energy Efficiency Standards</v>
      </c>
      <c r="K219" s="22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226" t="str">
        <f>IF(ISBLANK(INDEX('Policy Characteristics'!I:I,MATCH($C219,'Policy Characteristics'!$C:$C,0))),"",INDEX('Policy Characteristics'!I:I,MATCH($C219,'Policy Characteristics'!$C:$C,0)))</f>
        <v>% reduction in energy use</v>
      </c>
      <c r="P219" s="2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226" t="str">
        <f>IF(ISBLANK(INDEX('Policy Characteristics'!K:K,MATCH($C219,'Policy Characteristics'!$C:$C,0))),"",INDEX('Policy Characteristics'!K:K,MATCH($C219,'Policy Characteristics'!$C:$C,0)))</f>
        <v>buildings-sector-main.html#eff-stds</v>
      </c>
      <c r="R219" s="226" t="str">
        <f>IF(ISBLANK(INDEX('Policy Characteristics'!L:L,MATCH($C219,'Policy Characteristics'!$C:$C,0))),"",INDEX('Policy Characteristics'!L:L,MATCH($C219,'Policy Characteristics'!$C:$C,0)))</f>
        <v>building-energy-efficiency-standards.html</v>
      </c>
    </row>
    <row r="220" spans="1:18" s="4" customFormat="1">
      <c r="A220" s="22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226" t="str">
        <f t="shared" si="13"/>
        <v>Reduction in E Use Allowed by Component Eff Std</v>
      </c>
      <c r="D220" s="45" t="s">
        <v>786</v>
      </c>
      <c r="E220" s="45" t="s">
        <v>777</v>
      </c>
      <c r="F220" s="45" t="s">
        <v>787</v>
      </c>
      <c r="G220" s="45" t="s">
        <v>779</v>
      </c>
      <c r="H220" s="43">
        <v>18</v>
      </c>
      <c r="I220" s="261" t="s">
        <v>728</v>
      </c>
      <c r="J220" s="227" t="str">
        <f>IF(ISBLANK(INDEX('Policy Characteristics'!D:D,MATCH($C220,'Policy Characteristics'!$C:$C,0))),"",INDEX('Policy Characteristics'!D:D,MATCH($C220,'Policy Characteristics'!$C:$C,0)))</f>
        <v>Building Energy Efficiency Standards</v>
      </c>
      <c r="K220" s="22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226" t="str">
        <f>IF(ISBLANK(INDEX('Policy Characteristics'!I:I,MATCH($C220,'Policy Characteristics'!$C:$C,0))),"",INDEX('Policy Characteristics'!I:I,MATCH($C220,'Policy Characteristics'!$C:$C,0)))</f>
        <v>% reduction in energy use</v>
      </c>
      <c r="P220" s="2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226" t="str">
        <f>IF(ISBLANK(INDEX('Policy Characteristics'!K:K,MATCH($C220,'Policy Characteristics'!$C:$C,0))),"",INDEX('Policy Characteristics'!K:K,MATCH($C220,'Policy Characteristics'!$C:$C,0)))</f>
        <v>buildings-sector-main.html#eff-stds</v>
      </c>
      <c r="R220" s="226" t="str">
        <f>IF(ISBLANK(INDEX('Policy Characteristics'!L:L,MATCH($C220,'Policy Characteristics'!$C:$C,0))),"",INDEX('Policy Characteristics'!L:L,MATCH($C220,'Policy Characteristics'!$C:$C,0)))</f>
        <v>building-energy-efficiency-standards.html</v>
      </c>
    </row>
    <row r="221" spans="1:18" s="4" customFormat="1">
      <c r="A221" s="22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226" t="str">
        <f t="shared" si="13"/>
        <v>Reduction in E Use Allowed by Component Eff Std</v>
      </c>
      <c r="D221" s="45" t="s">
        <v>776</v>
      </c>
      <c r="E221" s="45" t="s">
        <v>788</v>
      </c>
      <c r="F221" s="45" t="s">
        <v>778</v>
      </c>
      <c r="G221" s="45" t="s">
        <v>789</v>
      </c>
      <c r="H221" s="43">
        <v>150</v>
      </c>
      <c r="I221" s="261" t="s">
        <v>728</v>
      </c>
      <c r="J221" s="227" t="str">
        <f>IF(ISBLANK(INDEX('Policy Characteristics'!D:D,MATCH($C221,'Policy Characteristics'!$C:$C,0))),"",INDEX('Policy Characteristics'!D:D,MATCH($C221,'Policy Characteristics'!$C:$C,0)))</f>
        <v>Building Energy Efficiency Standards</v>
      </c>
      <c r="K221" s="22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226" t="str">
        <f>IF(ISBLANK(INDEX('Policy Characteristics'!I:I,MATCH($C221,'Policy Characteristics'!$C:$C,0))),"",INDEX('Policy Characteristics'!I:I,MATCH($C221,'Policy Characteristics'!$C:$C,0)))</f>
        <v>% reduction in energy use</v>
      </c>
      <c r="P221" s="22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226" t="str">
        <f>IF(ISBLANK(INDEX('Policy Characteristics'!K:K,MATCH($C221,'Policy Characteristics'!$C:$C,0))),"",INDEX('Policy Characteristics'!K:K,MATCH($C221,'Policy Characteristics'!$C:$C,0)))</f>
        <v>buildings-sector-main.html#eff-stds</v>
      </c>
      <c r="R221" s="226" t="str">
        <f>IF(ISBLANK(INDEX('Policy Characteristics'!L:L,MATCH($C221,'Policy Characteristics'!$C:$C,0))),"",INDEX('Policy Characteristics'!L:L,MATCH($C221,'Policy Characteristics'!$C:$C,0)))</f>
        <v>building-energy-efficiency-standards.html</v>
      </c>
    </row>
    <row r="222" spans="1:18" s="4" customFormat="1">
      <c r="A222" s="22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226" t="str">
        <f t="shared" si="13"/>
        <v>Reduction in E Use Allowed by Component Eff Std</v>
      </c>
      <c r="D222" s="45" t="s">
        <v>780</v>
      </c>
      <c r="E222" s="45" t="s">
        <v>788</v>
      </c>
      <c r="F222" s="45" t="s">
        <v>781</v>
      </c>
      <c r="G222" s="45" t="s">
        <v>789</v>
      </c>
      <c r="H222" s="43">
        <v>151</v>
      </c>
      <c r="I222" s="261" t="s">
        <v>728</v>
      </c>
      <c r="J222" s="227" t="str">
        <f>IF(ISBLANK(INDEX('Policy Characteristics'!D:D,MATCH($C222,'Policy Characteristics'!$C:$C,0))),"",INDEX('Policy Characteristics'!D:D,MATCH($C222,'Policy Characteristics'!$C:$C,0)))</f>
        <v>Building Energy Efficiency Standards</v>
      </c>
      <c r="K222" s="22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226" t="str">
        <f>IF(ISBLANK(INDEX('Policy Characteristics'!I:I,MATCH($C222,'Policy Characteristics'!$C:$C,0))),"",INDEX('Policy Characteristics'!I:I,MATCH($C222,'Policy Characteristics'!$C:$C,0)))</f>
        <v>% reduction in energy use</v>
      </c>
      <c r="P222" s="22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226" t="str">
        <f>IF(ISBLANK(INDEX('Policy Characteristics'!K:K,MATCH($C222,'Policy Characteristics'!$C:$C,0))),"",INDEX('Policy Characteristics'!K:K,MATCH($C222,'Policy Characteristics'!$C:$C,0)))</f>
        <v>buildings-sector-main.html#eff-stds</v>
      </c>
      <c r="R222" s="226" t="str">
        <f>IF(ISBLANK(INDEX('Policy Characteristics'!L:L,MATCH($C222,'Policy Characteristics'!$C:$C,0))),"",INDEX('Policy Characteristics'!L:L,MATCH($C222,'Policy Characteristics'!$C:$C,0)))</f>
        <v>building-energy-efficiency-standards.html</v>
      </c>
    </row>
    <row r="223" spans="1:18" s="4" customFormat="1">
      <c r="A223" s="22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226" t="str">
        <f t="shared" si="13"/>
        <v>Reduction in E Use Allowed by Component Eff Std</v>
      </c>
      <c r="D223" s="45" t="s">
        <v>792</v>
      </c>
      <c r="E223" s="45" t="s">
        <v>788</v>
      </c>
      <c r="F223" s="45" t="s">
        <v>793</v>
      </c>
      <c r="G223" s="45" t="s">
        <v>789</v>
      </c>
      <c r="H223" s="43">
        <v>152</v>
      </c>
      <c r="I223" s="261" t="s">
        <v>728</v>
      </c>
      <c r="J223" s="227" t="str">
        <f>IF(ISBLANK(INDEX('Policy Characteristics'!D:D,MATCH($C223,'Policy Characteristics'!$C:$C,0))),"",INDEX('Policy Characteristics'!D:D,MATCH($C223,'Policy Characteristics'!$C:$C,0)))</f>
        <v>Building Energy Efficiency Standards</v>
      </c>
      <c r="K223" s="22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226" t="str">
        <f>IF(ISBLANK(INDEX('Policy Characteristics'!I:I,MATCH($C223,'Policy Characteristics'!$C:$C,0))),"",INDEX('Policy Characteristics'!I:I,MATCH($C223,'Policy Characteristics'!$C:$C,0)))</f>
        <v>% reduction in energy use</v>
      </c>
      <c r="P223" s="22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226" t="str">
        <f>IF(ISBLANK(INDEX('Policy Characteristics'!K:K,MATCH($C223,'Policy Characteristics'!$C:$C,0))),"",INDEX('Policy Characteristics'!K:K,MATCH($C223,'Policy Characteristics'!$C:$C,0)))</f>
        <v>buildings-sector-main.html#eff-stds</v>
      </c>
      <c r="R223" s="226" t="str">
        <f>IF(ISBLANK(INDEX('Policy Characteristics'!L:L,MATCH($C223,'Policy Characteristics'!$C:$C,0))),"",INDEX('Policy Characteristics'!L:L,MATCH($C223,'Policy Characteristics'!$C:$C,0)))</f>
        <v>building-energy-efficiency-standards.html</v>
      </c>
    </row>
    <row r="224" spans="1:18" s="4" customFormat="1">
      <c r="A224" s="22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226" t="str">
        <f t="shared" si="13"/>
        <v>Reduction in E Use Allowed by Component Eff Std</v>
      </c>
      <c r="D224" s="45" t="s">
        <v>782</v>
      </c>
      <c r="E224" s="45" t="s">
        <v>788</v>
      </c>
      <c r="F224" s="45" t="s">
        <v>783</v>
      </c>
      <c r="G224" s="45" t="s">
        <v>789</v>
      </c>
      <c r="H224" s="43">
        <v>153</v>
      </c>
      <c r="I224" s="261" t="s">
        <v>728</v>
      </c>
      <c r="J224" s="227" t="str">
        <f>IF(ISBLANK(INDEX('Policy Characteristics'!D:D,MATCH($C224,'Policy Characteristics'!$C:$C,0))),"",INDEX('Policy Characteristics'!D:D,MATCH($C224,'Policy Characteristics'!$C:$C,0)))</f>
        <v>Building Energy Efficiency Standards</v>
      </c>
      <c r="K224" s="22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226" t="str">
        <f>IF(ISBLANK(INDEX('Policy Characteristics'!I:I,MATCH($C224,'Policy Characteristics'!$C:$C,0))),"",INDEX('Policy Characteristics'!I:I,MATCH($C224,'Policy Characteristics'!$C:$C,0)))</f>
        <v>% reduction in energy use</v>
      </c>
      <c r="P224" s="22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226" t="str">
        <f>IF(ISBLANK(INDEX('Policy Characteristics'!K:K,MATCH($C224,'Policy Characteristics'!$C:$C,0))),"",INDEX('Policy Characteristics'!K:K,MATCH($C224,'Policy Characteristics'!$C:$C,0)))</f>
        <v>buildings-sector-main.html#eff-stds</v>
      </c>
      <c r="R224" s="226" t="str">
        <f>IF(ISBLANK(INDEX('Policy Characteristics'!L:L,MATCH($C224,'Policy Characteristics'!$C:$C,0))),"",INDEX('Policy Characteristics'!L:L,MATCH($C224,'Policy Characteristics'!$C:$C,0)))</f>
        <v>building-energy-efficiency-standards.html</v>
      </c>
    </row>
    <row r="225" spans="1:18" s="4" customFormat="1">
      <c r="A225" s="22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226" t="str">
        <f t="shared" si="13"/>
        <v>Reduction in E Use Allowed by Component Eff Std</v>
      </c>
      <c r="D225" s="45" t="s">
        <v>784</v>
      </c>
      <c r="E225" s="45" t="s">
        <v>788</v>
      </c>
      <c r="F225" s="45" t="s">
        <v>785</v>
      </c>
      <c r="G225" s="45" t="s">
        <v>789</v>
      </c>
      <c r="H225" s="43">
        <v>154</v>
      </c>
      <c r="I225" s="261" t="s">
        <v>728</v>
      </c>
      <c r="J225" s="227" t="str">
        <f>IF(ISBLANK(INDEX('Policy Characteristics'!D:D,MATCH($C225,'Policy Characteristics'!$C:$C,0))),"",INDEX('Policy Characteristics'!D:D,MATCH($C225,'Policy Characteristics'!$C:$C,0)))</f>
        <v>Building Energy Efficiency Standards</v>
      </c>
      <c r="K225" s="22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226" t="str">
        <f>IF(ISBLANK(INDEX('Policy Characteristics'!I:I,MATCH($C225,'Policy Characteristics'!$C:$C,0))),"",INDEX('Policy Characteristics'!I:I,MATCH($C225,'Policy Characteristics'!$C:$C,0)))</f>
        <v>% reduction in energy use</v>
      </c>
      <c r="P225" s="22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226" t="str">
        <f>IF(ISBLANK(INDEX('Policy Characteristics'!K:K,MATCH($C225,'Policy Characteristics'!$C:$C,0))),"",INDEX('Policy Characteristics'!K:K,MATCH($C225,'Policy Characteristics'!$C:$C,0)))</f>
        <v>buildings-sector-main.html#eff-stds</v>
      </c>
      <c r="R225" s="226" t="str">
        <f>IF(ISBLANK(INDEX('Policy Characteristics'!L:L,MATCH($C225,'Policy Characteristics'!$C:$C,0))),"",INDEX('Policy Characteristics'!L:L,MATCH($C225,'Policy Characteristics'!$C:$C,0)))</f>
        <v>building-energy-efficiency-standards.html</v>
      </c>
    </row>
    <row r="226" spans="1:18" s="4" customFormat="1">
      <c r="A226" s="22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226" t="str">
        <f t="shared" si="13"/>
        <v>Reduction in E Use Allowed by Component Eff Std</v>
      </c>
      <c r="D226" s="45" t="s">
        <v>786</v>
      </c>
      <c r="E226" s="45" t="s">
        <v>788</v>
      </c>
      <c r="F226" s="45" t="s">
        <v>787</v>
      </c>
      <c r="G226" s="45" t="s">
        <v>789</v>
      </c>
      <c r="H226" s="43">
        <v>155</v>
      </c>
      <c r="I226" s="261" t="s">
        <v>728</v>
      </c>
      <c r="J226" s="227" t="str">
        <f>IF(ISBLANK(INDEX('Policy Characteristics'!D:D,MATCH($C226,'Policy Characteristics'!$C:$C,0))),"",INDEX('Policy Characteristics'!D:D,MATCH($C226,'Policy Characteristics'!$C:$C,0)))</f>
        <v>Building Energy Efficiency Standards</v>
      </c>
      <c r="K226" s="22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226" t="str">
        <f>IF(ISBLANK(INDEX('Policy Characteristics'!I:I,MATCH($C226,'Policy Characteristics'!$C:$C,0))),"",INDEX('Policy Characteristics'!I:I,MATCH($C226,'Policy Characteristics'!$C:$C,0)))</f>
        <v>% reduction in energy use</v>
      </c>
      <c r="P226" s="22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226" t="str">
        <f>IF(ISBLANK(INDEX('Policy Characteristics'!K:K,MATCH($C226,'Policy Characteristics'!$C:$C,0))),"",INDEX('Policy Characteristics'!K:K,MATCH($C226,'Policy Characteristics'!$C:$C,0)))</f>
        <v>buildings-sector-main.html#eff-stds</v>
      </c>
      <c r="R226" s="226" t="str">
        <f>IF(ISBLANK(INDEX('Policy Characteristics'!L:L,MATCH($C226,'Policy Characteristics'!$C:$C,0))),"",INDEX('Policy Characteristics'!L:L,MATCH($C226,'Policy Characteristics'!$C:$C,0)))</f>
        <v>building-energy-efficiency-standards.html</v>
      </c>
    </row>
    <row r="227" spans="1:18" s="4" customFormat="1">
      <c r="A227" s="22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226" t="str">
        <f t="shared" si="13"/>
        <v>Reduction in E Use Allowed by Component Eff Std</v>
      </c>
      <c r="D227" s="45" t="s">
        <v>776</v>
      </c>
      <c r="E227" s="45" t="s">
        <v>790</v>
      </c>
      <c r="F227" s="45" t="s">
        <v>778</v>
      </c>
      <c r="G227" s="45" t="s">
        <v>791</v>
      </c>
      <c r="H227" s="43">
        <v>156</v>
      </c>
      <c r="I227" s="261" t="s">
        <v>728</v>
      </c>
      <c r="J227" s="227" t="str">
        <f>IF(ISBLANK(INDEX('Policy Characteristics'!D:D,MATCH($C227,'Policy Characteristics'!$C:$C,0))),"",INDEX('Policy Characteristics'!D:D,MATCH($C227,'Policy Characteristics'!$C:$C,0)))</f>
        <v>Building Energy Efficiency Standards</v>
      </c>
      <c r="K227" s="22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226" t="str">
        <f>IF(ISBLANK(INDEX('Policy Characteristics'!I:I,MATCH($C227,'Policy Characteristics'!$C:$C,0))),"",INDEX('Policy Characteristics'!I:I,MATCH($C227,'Policy Characteristics'!$C:$C,0)))</f>
        <v>% reduction in energy use</v>
      </c>
      <c r="P227" s="22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226" t="str">
        <f>IF(ISBLANK(INDEX('Policy Characteristics'!K:K,MATCH($C227,'Policy Characteristics'!$C:$C,0))),"",INDEX('Policy Characteristics'!K:K,MATCH($C227,'Policy Characteristics'!$C:$C,0)))</f>
        <v>buildings-sector-main.html#eff-stds</v>
      </c>
      <c r="R227" s="226" t="str">
        <f>IF(ISBLANK(INDEX('Policy Characteristics'!L:L,MATCH($C227,'Policy Characteristics'!$C:$C,0))),"",INDEX('Policy Characteristics'!L:L,MATCH($C227,'Policy Characteristics'!$C:$C,0)))</f>
        <v>building-energy-efficiency-standards.html</v>
      </c>
    </row>
    <row r="228" spans="1:18" s="4" customFormat="1">
      <c r="A228" s="22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226" t="str">
        <f t="shared" si="13"/>
        <v>Reduction in E Use Allowed by Component Eff Std</v>
      </c>
      <c r="D228" s="45" t="s">
        <v>780</v>
      </c>
      <c r="E228" s="45" t="s">
        <v>790</v>
      </c>
      <c r="F228" s="45" t="s">
        <v>781</v>
      </c>
      <c r="G228" s="45" t="s">
        <v>791</v>
      </c>
      <c r="H228" s="43">
        <v>157</v>
      </c>
      <c r="I228" s="261" t="s">
        <v>728</v>
      </c>
      <c r="J228" s="227" t="str">
        <f>IF(ISBLANK(INDEX('Policy Characteristics'!D:D,MATCH($C228,'Policy Characteristics'!$C:$C,0))),"",INDEX('Policy Characteristics'!D:D,MATCH($C228,'Policy Characteristics'!$C:$C,0)))</f>
        <v>Building Energy Efficiency Standards</v>
      </c>
      <c r="K228" s="22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226" t="str">
        <f>IF(ISBLANK(INDEX('Policy Characteristics'!I:I,MATCH($C228,'Policy Characteristics'!$C:$C,0))),"",INDEX('Policy Characteristics'!I:I,MATCH($C228,'Policy Characteristics'!$C:$C,0)))</f>
        <v>% reduction in energy use</v>
      </c>
      <c r="P228" s="22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226" t="str">
        <f>IF(ISBLANK(INDEX('Policy Characteristics'!K:K,MATCH($C228,'Policy Characteristics'!$C:$C,0))),"",INDEX('Policy Characteristics'!K:K,MATCH($C228,'Policy Characteristics'!$C:$C,0)))</f>
        <v>buildings-sector-main.html#eff-stds</v>
      </c>
      <c r="R228" s="226" t="str">
        <f>IF(ISBLANK(INDEX('Policy Characteristics'!L:L,MATCH($C228,'Policy Characteristics'!$C:$C,0))),"",INDEX('Policy Characteristics'!L:L,MATCH($C228,'Policy Characteristics'!$C:$C,0)))</f>
        <v>building-energy-efficiency-standards.html</v>
      </c>
    </row>
    <row r="229" spans="1:18" s="4" customFormat="1">
      <c r="A229" s="22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226" t="str">
        <f t="shared" si="13"/>
        <v>Reduction in E Use Allowed by Component Eff Std</v>
      </c>
      <c r="D229" s="45" t="s">
        <v>792</v>
      </c>
      <c r="E229" s="45" t="s">
        <v>790</v>
      </c>
      <c r="F229" s="45" t="s">
        <v>793</v>
      </c>
      <c r="G229" s="45" t="s">
        <v>791</v>
      </c>
      <c r="H229" s="43">
        <v>158</v>
      </c>
      <c r="I229" s="261" t="s">
        <v>728</v>
      </c>
      <c r="J229" s="227" t="str">
        <f>IF(ISBLANK(INDEX('Policy Characteristics'!D:D,MATCH($C229,'Policy Characteristics'!$C:$C,0))),"",INDEX('Policy Characteristics'!D:D,MATCH($C229,'Policy Characteristics'!$C:$C,0)))</f>
        <v>Building Energy Efficiency Standards</v>
      </c>
      <c r="K229" s="22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226" t="str">
        <f>IF(ISBLANK(INDEX('Policy Characteristics'!I:I,MATCH($C229,'Policy Characteristics'!$C:$C,0))),"",INDEX('Policy Characteristics'!I:I,MATCH($C229,'Policy Characteristics'!$C:$C,0)))</f>
        <v>% reduction in energy use</v>
      </c>
      <c r="P229" s="22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226" t="str">
        <f>IF(ISBLANK(INDEX('Policy Characteristics'!K:K,MATCH($C229,'Policy Characteristics'!$C:$C,0))),"",INDEX('Policy Characteristics'!K:K,MATCH($C229,'Policy Characteristics'!$C:$C,0)))</f>
        <v>buildings-sector-main.html#eff-stds</v>
      </c>
      <c r="R229" s="226" t="str">
        <f>IF(ISBLANK(INDEX('Policy Characteristics'!L:L,MATCH($C229,'Policy Characteristics'!$C:$C,0))),"",INDEX('Policy Characteristics'!L:L,MATCH($C229,'Policy Characteristics'!$C:$C,0)))</f>
        <v>building-energy-efficiency-standards.html</v>
      </c>
    </row>
    <row r="230" spans="1:18" s="4" customFormat="1">
      <c r="A230" s="22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226" t="str">
        <f t="shared" si="13"/>
        <v>Reduction in E Use Allowed by Component Eff Std</v>
      </c>
      <c r="D230" s="45" t="s">
        <v>782</v>
      </c>
      <c r="E230" s="45" t="s">
        <v>790</v>
      </c>
      <c r="F230" s="45" t="s">
        <v>783</v>
      </c>
      <c r="G230" s="45" t="s">
        <v>791</v>
      </c>
      <c r="H230" s="43">
        <v>159</v>
      </c>
      <c r="I230" s="261" t="s">
        <v>728</v>
      </c>
      <c r="J230" s="227" t="str">
        <f>IF(ISBLANK(INDEX('Policy Characteristics'!D:D,MATCH($C230,'Policy Characteristics'!$C:$C,0))),"",INDEX('Policy Characteristics'!D:D,MATCH($C230,'Policy Characteristics'!$C:$C,0)))</f>
        <v>Building Energy Efficiency Standards</v>
      </c>
      <c r="K230" s="22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226" t="str">
        <f>IF(ISBLANK(INDEX('Policy Characteristics'!I:I,MATCH($C230,'Policy Characteristics'!$C:$C,0))),"",INDEX('Policy Characteristics'!I:I,MATCH($C230,'Policy Characteristics'!$C:$C,0)))</f>
        <v>% reduction in energy use</v>
      </c>
      <c r="P230" s="22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226" t="str">
        <f>IF(ISBLANK(INDEX('Policy Characteristics'!K:K,MATCH($C230,'Policy Characteristics'!$C:$C,0))),"",INDEX('Policy Characteristics'!K:K,MATCH($C230,'Policy Characteristics'!$C:$C,0)))</f>
        <v>buildings-sector-main.html#eff-stds</v>
      </c>
      <c r="R230" s="226" t="str">
        <f>IF(ISBLANK(INDEX('Policy Characteristics'!L:L,MATCH($C230,'Policy Characteristics'!$C:$C,0))),"",INDEX('Policy Characteristics'!L:L,MATCH($C230,'Policy Characteristics'!$C:$C,0)))</f>
        <v>building-energy-efficiency-standards.html</v>
      </c>
    </row>
    <row r="231" spans="1:18" s="4" customFormat="1">
      <c r="A231" s="22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226" t="str">
        <f t="shared" si="13"/>
        <v>Reduction in E Use Allowed by Component Eff Std</v>
      </c>
      <c r="D231" s="45" t="s">
        <v>784</v>
      </c>
      <c r="E231" s="45" t="s">
        <v>790</v>
      </c>
      <c r="F231" s="45" t="s">
        <v>785</v>
      </c>
      <c r="G231" s="45" t="s">
        <v>791</v>
      </c>
      <c r="H231" s="43">
        <v>160</v>
      </c>
      <c r="I231" s="261" t="s">
        <v>728</v>
      </c>
      <c r="J231" s="227" t="str">
        <f>IF(ISBLANK(INDEX('Policy Characteristics'!D:D,MATCH($C231,'Policy Characteristics'!$C:$C,0))),"",INDEX('Policy Characteristics'!D:D,MATCH($C231,'Policy Characteristics'!$C:$C,0)))</f>
        <v>Building Energy Efficiency Standards</v>
      </c>
      <c r="K231" s="22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226" t="str">
        <f>IF(ISBLANK(INDEX('Policy Characteristics'!I:I,MATCH($C231,'Policy Characteristics'!$C:$C,0))),"",INDEX('Policy Characteristics'!I:I,MATCH($C231,'Policy Characteristics'!$C:$C,0)))</f>
        <v>% reduction in energy use</v>
      </c>
      <c r="P231" s="22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226" t="str">
        <f>IF(ISBLANK(INDEX('Policy Characteristics'!K:K,MATCH($C231,'Policy Characteristics'!$C:$C,0))),"",INDEX('Policy Characteristics'!K:K,MATCH($C231,'Policy Characteristics'!$C:$C,0)))</f>
        <v>buildings-sector-main.html#eff-stds</v>
      </c>
      <c r="R231" s="226" t="str">
        <f>IF(ISBLANK(INDEX('Policy Characteristics'!L:L,MATCH($C231,'Policy Characteristics'!$C:$C,0))),"",INDEX('Policy Characteristics'!L:L,MATCH($C231,'Policy Characteristics'!$C:$C,0)))</f>
        <v>building-energy-efficiency-standards.html</v>
      </c>
    </row>
    <row r="232" spans="1:18" s="4" customFormat="1">
      <c r="A232" s="22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226" t="str">
        <f t="shared" ref="C232" si="14">C$215</f>
        <v>Reduction in E Use Allowed by Component Eff Std</v>
      </c>
      <c r="D232" s="45" t="s">
        <v>786</v>
      </c>
      <c r="E232" s="45" t="s">
        <v>790</v>
      </c>
      <c r="F232" s="45" t="s">
        <v>787</v>
      </c>
      <c r="G232" s="45" t="s">
        <v>791</v>
      </c>
      <c r="H232" s="43">
        <v>161</v>
      </c>
      <c r="I232" s="261" t="s">
        <v>728</v>
      </c>
      <c r="J232" s="227" t="str">
        <f>IF(ISBLANK(INDEX('Policy Characteristics'!D:D,MATCH($C232,'Policy Characteristics'!$C:$C,0))),"",INDEX('Policy Characteristics'!D:D,MATCH($C232,'Policy Characteristics'!$C:$C,0)))</f>
        <v>Building Energy Efficiency Standards</v>
      </c>
      <c r="K232" s="22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226" t="str">
        <f>IF(ISBLANK(INDEX('Policy Characteristics'!I:I,MATCH($C232,'Policy Characteristics'!$C:$C,0))),"",INDEX('Policy Characteristics'!I:I,MATCH($C232,'Policy Characteristics'!$C:$C,0)))</f>
        <v>% reduction in energy use</v>
      </c>
      <c r="P232" s="22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226" t="str">
        <f>IF(ISBLANK(INDEX('Policy Characteristics'!K:K,MATCH($C232,'Policy Characteristics'!$C:$C,0))),"",INDEX('Policy Characteristics'!K:K,MATCH($C232,'Policy Characteristics'!$C:$C,0)))</f>
        <v>buildings-sector-main.html#eff-stds</v>
      </c>
      <c r="R232" s="226" t="str">
        <f>IF(ISBLANK(INDEX('Policy Characteristics'!L:L,MATCH($C232,'Policy Characteristics'!$C:$C,0))),"",INDEX('Policy Characteristics'!L:L,MATCH($C232,'Policy Characteristics'!$C:$C,0)))</f>
        <v>building-energy-efficiency-standards.html</v>
      </c>
    </row>
    <row r="233" spans="1:18" s="4" customFormat="1">
      <c r="A233" s="22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176</v>
      </c>
      <c r="D233" s="45"/>
      <c r="E233" s="45"/>
      <c r="F233" s="45"/>
      <c r="G233" s="45"/>
      <c r="H233" s="43">
        <v>19</v>
      </c>
      <c r="I233" s="261" t="s">
        <v>728</v>
      </c>
      <c r="J233" s="227" t="str">
        <f>IF(ISBLANK(INDEX('Policy Characteristics'!D:D,MATCH($C233,'Policy Characteristics'!$C:$C,0))),"",INDEX('Policy Characteristics'!D:D,MATCH($C233,'Policy Characteristics'!$C:$C,0)))</f>
        <v>Contractor Training</v>
      </c>
      <c r="K233" s="226" t="str">
        <f>IF(ISBLANK(INDEX('Policy Characteristics'!E:E,MATCH($C233,'Policy Characteristics'!$C:$C,0))),"",INDEX('Policy Characteristics'!E:E,MATCH($C233,'Policy Characteristics'!$C:$C,0)))</f>
        <v>bldgs contractor training</v>
      </c>
      <c r="L233" s="226">
        <f>IF(ISBLANK(INDEX('Policy Characteristics'!F:F,MATCH($C233,'Policy Characteristics'!$C:$C,0))),"",INDEX('Policy Characteristics'!F:F,MATCH($C233,'Policy Characteristics'!$C:$C,0)))</f>
        <v>0</v>
      </c>
      <c r="M233" s="226">
        <f>IF(ISBLANK(INDEX('Policy Characteristics'!G:G,MATCH($C233,'Policy Characteristics'!$C:$C,0))),"",INDEX('Policy Characteristics'!G:G,MATCH($C233,'Policy Characteristics'!$C:$C,0)))</f>
        <v>1</v>
      </c>
      <c r="N233" s="226">
        <f>IF(ISBLANK(INDEX('Policy Characteristics'!H:H,MATCH($C233,'Policy Characteristics'!$C:$C,0))),"",INDEX('Policy Characteristics'!H:H,MATCH($C233,'Policy Characteristics'!$C:$C,0)))</f>
        <v>1</v>
      </c>
      <c r="O233" s="226" t="str">
        <f>IF(ISBLANK(INDEX('Policy Characteristics'!I:I,MATCH($C233,'Policy Characteristics'!$C:$C,0))),"",INDEX('Policy Characteristics'!I:I,MATCH($C233,'Policy Characteristics'!$C:$C,0)))</f>
        <v>on/off</v>
      </c>
      <c r="P233" s="22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26" t="str">
        <f>IF(ISBLANK(INDEX('Policy Characteristics'!K:K,MATCH($C233,'Policy Characteristics'!$C:$C,0))),"",INDEX('Policy Characteristics'!K:K,MATCH($C233,'Policy Characteristics'!$C:$C,0)))</f>
        <v>buildings-sector-main.html#contractor-ed</v>
      </c>
      <c r="R233" s="226" t="str">
        <f>IF(ISBLANK(INDEX('Policy Characteristics'!L:L,MATCH($C233,'Policy Characteristics'!$C:$C,0))),"",INDEX('Policy Characteristics'!L:L,MATCH($C233,'Policy Characteristics'!$C:$C,0)))</f>
        <v>contractor-training.html</v>
      </c>
    </row>
    <row r="234" spans="1:18" s="4" customFormat="1">
      <c r="A234" s="22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182</v>
      </c>
      <c r="D234" s="45"/>
      <c r="E234" s="45"/>
      <c r="F234" s="45"/>
      <c r="G234" s="45"/>
      <c r="H234" s="43">
        <v>146</v>
      </c>
      <c r="I234" s="261" t="s">
        <v>728</v>
      </c>
      <c r="J234" s="227" t="str">
        <f>IF(ISBLANK(INDEX('Policy Characteristics'!D:D,MATCH($C234,'Policy Characteristics'!$C:$C,0))),"",INDEX('Policy Characteristics'!D:D,MATCH($C234,'Policy Characteristics'!$C:$C,0)))</f>
        <v>Distributed Solar Promotion</v>
      </c>
      <c r="K234" s="22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226" t="str">
        <f>IF(ISBLANK(INDEX('Policy Characteristics'!I:I,MATCH($C234,'Policy Characteristics'!$C:$C,0))),"",INDEX('Policy Characteristics'!I:I,MATCH($C234,'Policy Characteristics'!$C:$C,0)))</f>
        <v>minimum % elec from solar</v>
      </c>
      <c r="P234" s="22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226" t="str">
        <f>IF(ISBLANK(INDEX('Policy Characteristics'!K:K,MATCH($C234,'Policy Characteristics'!$C:$C,0))),"",INDEX('Policy Characteristics'!K:K,MATCH($C234,'Policy Characteristics'!$C:$C,0)))</f>
        <v>buildings-sector-main.html#solar-carve-out</v>
      </c>
      <c r="R234" s="226" t="str">
        <f>IF(ISBLANK(INDEX('Policy Characteristics'!L:L,MATCH($C234,'Policy Characteristics'!$C:$C,0))),"",INDEX('Policy Characteristics'!L:L,MATCH($C234,'Policy Characteristics'!$C:$C,0)))</f>
        <v>solar-carve-out.html</v>
      </c>
    </row>
    <row r="235" spans="1:18" s="4" customFormat="1">
      <c r="A235" s="22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s="1" t="s">
        <v>192</v>
      </c>
      <c r="D235" s="45" t="s">
        <v>777</v>
      </c>
      <c r="E235" s="45"/>
      <c r="F235" s="45" t="s">
        <v>779</v>
      </c>
      <c r="G235" s="45"/>
      <c r="H235" s="43">
        <v>147</v>
      </c>
      <c r="I235" s="261" t="s">
        <v>728</v>
      </c>
      <c r="J235" s="227" t="str">
        <f>IF(ISBLANK(INDEX('Policy Characteristics'!D:D,MATCH($C235,'Policy Characteristics'!$C:$C,0))),"",INDEX('Policy Characteristics'!D:D,MATCH($C235,'Policy Characteristics'!$C:$C,0)))</f>
        <v>Distributed Solar Promotion</v>
      </c>
      <c r="K235" s="22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226" t="str">
        <f>IF(ISBLANK(INDEX('Policy Characteristics'!I:I,MATCH($C235,'Policy Characteristics'!$C:$C,0))),"",INDEX('Policy Characteristics'!I:I,MATCH($C235,'Policy Characteristics'!$C:$C,0)))</f>
        <v>% of PV system cost</v>
      </c>
      <c r="P235" s="22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226" t="str">
        <f>IF(ISBLANK(INDEX('Policy Characteristics'!K:K,MATCH($C235,'Policy Characteristics'!$C:$C,0))),"",INDEX('Policy Characteristics'!K:K,MATCH($C235,'Policy Characteristics'!$C:$C,0)))</f>
        <v>buildings-sector-main.html#distributed-solar-subsidy</v>
      </c>
      <c r="R235" s="226" t="str">
        <f>IF(ISBLANK(INDEX('Policy Characteristics'!L:L,MATCH($C235,'Policy Characteristics'!$C:$C,0))),"",INDEX('Policy Characteristics'!L:L,MATCH($C235,'Policy Characteristics'!$C:$C,0)))</f>
        <v>distributed-solar-subsidy.html</v>
      </c>
    </row>
    <row r="236" spans="1:18" s="4" customFormat="1">
      <c r="A236" s="22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226" t="str">
        <f>$C$235</f>
        <v>Additional Perc Subsidy for Distributed Solar PV Capacity</v>
      </c>
      <c r="D236" s="45" t="s">
        <v>788</v>
      </c>
      <c r="E236" s="45"/>
      <c r="F236" s="45" t="s">
        <v>789</v>
      </c>
      <c r="G236" s="45"/>
      <c r="H236" s="43">
        <v>1728</v>
      </c>
      <c r="I236" s="261" t="s">
        <v>728</v>
      </c>
      <c r="J236" s="227" t="str">
        <f>IF(ISBLANK(INDEX('Policy Characteristics'!D:D,MATCH($C236,'Policy Characteristics'!$C:$C,0))),"",INDEX('Policy Characteristics'!D:D,MATCH($C236,'Policy Characteristics'!$C:$C,0)))</f>
        <v>Distributed Solar Promotion</v>
      </c>
      <c r="K236" s="22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226" t="str">
        <f>IF(ISBLANK(INDEX('Policy Characteristics'!I:I,MATCH($C236,'Policy Characteristics'!$C:$C,0))),"",INDEX('Policy Characteristics'!I:I,MATCH($C236,'Policy Characteristics'!$C:$C,0)))</f>
        <v>% of PV system cost</v>
      </c>
      <c r="P236" s="22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226" t="str">
        <f>IF(ISBLANK(INDEX('Policy Characteristics'!K:K,MATCH($C236,'Policy Characteristics'!$C:$C,0))),"",INDEX('Policy Characteristics'!K:K,MATCH($C236,'Policy Characteristics'!$C:$C,0)))</f>
        <v>buildings-sector-main.html#distributed-solar-subsidy</v>
      </c>
      <c r="R236" s="226" t="str">
        <f>IF(ISBLANK(INDEX('Policy Characteristics'!L:L,MATCH($C236,'Policy Characteristics'!$C:$C,0))),"",INDEX('Policy Characteristics'!L:L,MATCH($C236,'Policy Characteristics'!$C:$C,0)))</f>
        <v>distributed-solar-subsidy.html</v>
      </c>
    </row>
    <row r="237" spans="1:18" s="4" customFormat="1">
      <c r="A237" s="22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226" t="str">
        <f>$C$235</f>
        <v>Additional Perc Subsidy for Distributed Solar PV Capacity</v>
      </c>
      <c r="D237" s="45" t="s">
        <v>790</v>
      </c>
      <c r="E237" s="45"/>
      <c r="F237" s="45" t="s">
        <v>791</v>
      </c>
      <c r="G237" s="45"/>
      <c r="H237" s="43">
        <v>1729</v>
      </c>
      <c r="I237" s="261" t="s">
        <v>728</v>
      </c>
      <c r="J237" s="227" t="str">
        <f>IF(ISBLANK(INDEX('Policy Characteristics'!D:D,MATCH($C237,'Policy Characteristics'!$C:$C,0))),"",INDEX('Policy Characteristics'!D:D,MATCH($C237,'Policy Characteristics'!$C:$C,0)))</f>
        <v>Distributed Solar Promotion</v>
      </c>
      <c r="K237" s="22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226" t="str">
        <f>IF(ISBLANK(INDEX('Policy Characteristics'!I:I,MATCH($C237,'Policy Characteristics'!$C:$C,0))),"",INDEX('Policy Characteristics'!I:I,MATCH($C237,'Policy Characteristics'!$C:$C,0)))</f>
        <v>% of PV system cost</v>
      </c>
      <c r="P237" s="22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226" t="str">
        <f>IF(ISBLANK(INDEX('Policy Characteristics'!K:K,MATCH($C237,'Policy Characteristics'!$C:$C,0))),"",INDEX('Policy Characteristics'!K:K,MATCH($C237,'Policy Characteristics'!$C:$C,0)))</f>
        <v>buildings-sector-main.html#distributed-solar-subsidy</v>
      </c>
      <c r="R237" s="226" t="str">
        <f>IF(ISBLANK(INDEX('Policy Characteristics'!L:L,MATCH($C237,'Policy Characteristics'!$C:$C,0))),"",INDEX('Policy Characteristics'!L:L,MATCH($C237,'Policy Characteristics'!$C:$C,0)))</f>
        <v>distributed-solar-subsidy.html</v>
      </c>
    </row>
    <row r="238" spans="1:18" s="4" customFormat="1">
      <c r="A238" s="22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200</v>
      </c>
      <c r="D238" s="45" t="s">
        <v>777</v>
      </c>
      <c r="E238" s="45"/>
      <c r="F238" s="45" t="s">
        <v>779</v>
      </c>
      <c r="G238" s="45"/>
      <c r="H238" s="43">
        <v>2433</v>
      </c>
      <c r="I238" s="261" t="s">
        <v>728</v>
      </c>
      <c r="J238" s="227" t="str">
        <f>IF(ISBLANK(INDEX('Policy Characteristics'!D:D,MATCH($C238,'Policy Characteristics'!$C:$C,0))),"",INDEX('Policy Characteristics'!D:D,MATCH($C238,'Policy Characteristics'!$C:$C,0)))</f>
        <v>Distributed Solar Promotion</v>
      </c>
      <c r="K238" s="22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303">
        <f>IF(ISBLANK(INDEX('Policy Characteristics'!G:G,MATCH($C238,'Policy Characteristics'!$C:$C,0))),"",INDEX('Policy Characteristics'!G:G,MATCH($C238,'Policy Characteristics'!$C:$C,0)))</f>
        <v>600000</v>
      </c>
      <c r="N238" s="303">
        <f>IF(ISBLANK(INDEX('Policy Characteristics'!H:H,MATCH($C238,'Policy Characteristics'!$C:$C,0))),"",INDEX('Policy Characteristics'!H:H,MATCH($C238,'Policy Characteristics'!$C:$C,0)))</f>
        <v>5000</v>
      </c>
      <c r="O238" s="226" t="str">
        <f>IF(ISBLANK(INDEX('Policy Characteristics'!I:I,MATCH($C238,'Policy Characteristics'!$C:$C,0))),"",INDEX('Policy Characteristics'!I:I,MATCH($C238,'Policy Characteristics'!$C:$C,0)))</f>
        <v>MW</v>
      </c>
      <c r="P238" s="22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226" t="str">
        <f>IF(ISBLANK(INDEX('Policy Characteristics'!K:K,MATCH($C238,'Policy Characteristics'!$C:$C,0))),"",INDEX('Policy Characteristics'!K:K,MATCH($C238,'Policy Characteristics'!$C:$C,0)))</f>
        <v/>
      </c>
      <c r="R238" s="226" t="str">
        <f>IF(ISBLANK(INDEX('Policy Characteristics'!L:L,MATCH($C238,'Policy Characteristics'!$C:$C,0))),"",INDEX('Policy Characteristics'!L:L,MATCH($C238,'Policy Characteristics'!$C:$C,0)))</f>
        <v/>
      </c>
    </row>
    <row r="239" spans="1:18" s="4" customFormat="1">
      <c r="A239" s="22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226" t="str">
        <f>C$238</f>
        <v>Min Required Rooftop Solar Capacity</v>
      </c>
      <c r="D239" s="45" t="s">
        <v>788</v>
      </c>
      <c r="E239" s="45"/>
      <c r="F239" s="45" t="s">
        <v>789</v>
      </c>
      <c r="G239" s="45"/>
      <c r="H239" s="43">
        <v>2434</v>
      </c>
      <c r="I239" s="261" t="s">
        <v>728</v>
      </c>
      <c r="J239" s="227" t="str">
        <f>IF(ISBLANK(INDEX('Policy Characteristics'!D:D,MATCH($C239,'Policy Characteristics'!$C:$C,0))),"",INDEX('Policy Characteristics'!D:D,MATCH($C239,'Policy Characteristics'!$C:$C,0)))</f>
        <v>Distributed Solar Promotion</v>
      </c>
      <c r="K239" s="22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303">
        <f>IF(ISBLANK(INDEX('Policy Characteristics'!G:G,MATCH($C239,'Policy Characteristics'!$C:$C,0))),"",INDEX('Policy Characteristics'!G:G,MATCH($C239,'Policy Characteristics'!$C:$C,0)))</f>
        <v>600000</v>
      </c>
      <c r="N239" s="303">
        <f>IF(ISBLANK(INDEX('Policy Characteristics'!H:H,MATCH($C239,'Policy Characteristics'!$C:$C,0))),"",INDEX('Policy Characteristics'!H:H,MATCH($C239,'Policy Characteristics'!$C:$C,0)))</f>
        <v>5000</v>
      </c>
      <c r="O239" s="226" t="str">
        <f>IF(ISBLANK(INDEX('Policy Characteristics'!I:I,MATCH($C239,'Policy Characteristics'!$C:$C,0))),"",INDEX('Policy Characteristics'!I:I,MATCH($C239,'Policy Characteristics'!$C:$C,0)))</f>
        <v>MW</v>
      </c>
      <c r="P239" s="22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226" t="str">
        <f>IF(ISBLANK(INDEX('Policy Characteristics'!K:K,MATCH($C239,'Policy Characteristics'!$C:$C,0))),"",INDEX('Policy Characteristics'!K:K,MATCH($C239,'Policy Characteristics'!$C:$C,0)))</f>
        <v/>
      </c>
      <c r="R239" s="226" t="str">
        <f>IF(ISBLANK(INDEX('Policy Characteristics'!L:L,MATCH($C239,'Policy Characteristics'!$C:$C,0))),"",INDEX('Policy Characteristics'!L:L,MATCH($C239,'Policy Characteristics'!$C:$C,0)))</f>
        <v/>
      </c>
    </row>
    <row r="240" spans="1:18" s="4" customFormat="1">
      <c r="A240" s="22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226" t="str">
        <f>C$238</f>
        <v>Min Required Rooftop Solar Capacity</v>
      </c>
      <c r="D240" s="45" t="s">
        <v>790</v>
      </c>
      <c r="E240" s="45"/>
      <c r="F240" s="45" t="s">
        <v>791</v>
      </c>
      <c r="G240" s="45"/>
      <c r="H240" s="43">
        <v>2435</v>
      </c>
      <c r="I240" s="261" t="s">
        <v>728</v>
      </c>
      <c r="J240" s="227" t="str">
        <f>IF(ISBLANK(INDEX('Policy Characteristics'!D:D,MATCH($C240,'Policy Characteristics'!$C:$C,0))),"",INDEX('Policy Characteristics'!D:D,MATCH($C240,'Policy Characteristics'!$C:$C,0)))</f>
        <v>Distributed Solar Promotion</v>
      </c>
      <c r="K240" s="22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303">
        <f>IF(ISBLANK(INDEX('Policy Characteristics'!G:G,MATCH($C240,'Policy Characteristics'!$C:$C,0))),"",INDEX('Policy Characteristics'!G:G,MATCH($C240,'Policy Characteristics'!$C:$C,0)))</f>
        <v>600000</v>
      </c>
      <c r="N240" s="303">
        <f>IF(ISBLANK(INDEX('Policy Characteristics'!H:H,MATCH($C240,'Policy Characteristics'!$C:$C,0))),"",INDEX('Policy Characteristics'!H:H,MATCH($C240,'Policy Characteristics'!$C:$C,0)))</f>
        <v>5000</v>
      </c>
      <c r="O240" s="226" t="str">
        <f>IF(ISBLANK(INDEX('Policy Characteristics'!I:I,MATCH($C240,'Policy Characteristics'!$C:$C,0))),"",INDEX('Policy Characteristics'!I:I,MATCH($C240,'Policy Characteristics'!$C:$C,0)))</f>
        <v>MW</v>
      </c>
      <c r="P240" s="22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226" t="str">
        <f>IF(ISBLANK(INDEX('Policy Characteristics'!K:K,MATCH($C240,'Policy Characteristics'!$C:$C,0))),"",INDEX('Policy Characteristics'!K:K,MATCH($C240,'Policy Characteristics'!$C:$C,0)))</f>
        <v/>
      </c>
      <c r="R240" s="226" t="str">
        <f>IF(ISBLANK(INDEX('Policy Characteristics'!L:L,MATCH($C240,'Policy Characteristics'!$C:$C,0))),"",INDEX('Policy Characteristics'!L:L,MATCH($C240,'Policy Characteristics'!$C:$C,0)))</f>
        <v/>
      </c>
    </row>
    <row r="241" spans="1:18" s="4" customFormat="1">
      <c r="A241" s="22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205</v>
      </c>
      <c r="D241" s="45" t="s">
        <v>777</v>
      </c>
      <c r="E241" s="45"/>
      <c r="F241" s="45" t="s">
        <v>779</v>
      </c>
      <c r="G241" s="45"/>
      <c r="H241" s="43">
        <v>2748</v>
      </c>
      <c r="I241" s="261" t="s">
        <v>728</v>
      </c>
      <c r="J241" s="227" t="str">
        <f>IF(ISBLANK(INDEX('Policy Characteristics'!D:D,MATCH($C241,'Policy Characteristics'!$C:$C,0))),"",INDEX('Policy Characteristics'!D:D,MATCH($C241,'Policy Characteristics'!$C:$C,0)))</f>
        <v>Distributed Solar Promotion</v>
      </c>
      <c r="K241" s="22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303">
        <f>IF(ISBLANK(INDEX('Policy Characteristics'!G:G,MATCH($C241,'Policy Characteristics'!$C:$C,0))),"",INDEX('Policy Characteristics'!G:G,MATCH($C241,'Policy Characteristics'!$C:$C,0)))</f>
        <v>1</v>
      </c>
      <c r="N241" s="303">
        <f>IF(ISBLANK(INDEX('Policy Characteristics'!H:H,MATCH($C241,'Policy Characteristics'!$C:$C,0))),"",INDEX('Policy Characteristics'!H:H,MATCH($C241,'Policy Characteristics'!$C:$C,0)))</f>
        <v>1</v>
      </c>
      <c r="O241" s="226" t="str">
        <f>IF(ISBLANK(INDEX('Policy Characteristics'!I:I,MATCH($C241,'Policy Characteristics'!$C:$C,0))),"",INDEX('Policy Characteristics'!I:I,MATCH($C241,'Policy Characteristics'!$C:$C,0)))</f>
        <v>on/off</v>
      </c>
      <c r="P241" s="226"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c r="Q241" s="226"/>
      <c r="R241" s="226"/>
    </row>
    <row r="242" spans="1:18" s="4" customFormat="1">
      <c r="A242" s="22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226" t="str">
        <f>$C$241</f>
        <v>Boolean Use Non BAU Distributed Solar Capacity</v>
      </c>
      <c r="D242" s="45" t="s">
        <v>788</v>
      </c>
      <c r="E242" s="45"/>
      <c r="F242" s="45" t="s">
        <v>789</v>
      </c>
      <c r="G242" s="45"/>
      <c r="H242" s="43">
        <v>2749</v>
      </c>
      <c r="I242" s="261" t="s">
        <v>728</v>
      </c>
      <c r="J242" s="227" t="str">
        <f>IF(ISBLANK(INDEX('Policy Characteristics'!D:D,MATCH($C242,'Policy Characteristics'!$C:$C,0))),"",INDEX('Policy Characteristics'!D:D,MATCH($C242,'Policy Characteristics'!$C:$C,0)))</f>
        <v>Distributed Solar Promotion</v>
      </c>
      <c r="K242" s="22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303">
        <f>IF(ISBLANK(INDEX('Policy Characteristics'!G:G,MATCH($C242,'Policy Characteristics'!$C:$C,0))),"",INDEX('Policy Characteristics'!G:G,MATCH($C242,'Policy Characteristics'!$C:$C,0)))</f>
        <v>1</v>
      </c>
      <c r="N242" s="303">
        <f>IF(ISBLANK(INDEX('Policy Characteristics'!H:H,MATCH($C242,'Policy Characteristics'!$C:$C,0))),"",INDEX('Policy Characteristics'!H:H,MATCH($C242,'Policy Characteristics'!$C:$C,0)))</f>
        <v>1</v>
      </c>
      <c r="O242" s="226" t="str">
        <f>IF(ISBLANK(INDEX('Policy Characteristics'!I:I,MATCH($C242,'Policy Characteristics'!$C:$C,0))),"",INDEX('Policy Characteristics'!I:I,MATCH($C242,'Policy Characteristics'!$C:$C,0)))</f>
        <v>on/off</v>
      </c>
      <c r="P242" s="226"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c r="Q242" s="226"/>
      <c r="R242" s="226"/>
    </row>
    <row r="243" spans="1:18" s="4" customFormat="1">
      <c r="A243" s="22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226" t="str">
        <f>$C$241</f>
        <v>Boolean Use Non BAU Distributed Solar Capacity</v>
      </c>
      <c r="D243" s="45" t="s">
        <v>790</v>
      </c>
      <c r="E243" s="45"/>
      <c r="F243" s="45" t="s">
        <v>791</v>
      </c>
      <c r="G243" s="45"/>
      <c r="H243" s="43">
        <v>2750</v>
      </c>
      <c r="I243" s="261" t="s">
        <v>738</v>
      </c>
      <c r="J243" s="227" t="str">
        <f>IF(ISBLANK(INDEX('Policy Characteristics'!D:D,MATCH($C243,'Policy Characteristics'!$C:$C,0))),"",INDEX('Policy Characteristics'!D:D,MATCH($C243,'Policy Characteristics'!$C:$C,0)))</f>
        <v>Distributed Solar Promotion</v>
      </c>
      <c r="K243" s="22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303">
        <f>IF(ISBLANK(INDEX('Policy Characteristics'!G:G,MATCH($C243,'Policy Characteristics'!$C:$C,0))),"",INDEX('Policy Characteristics'!G:G,MATCH($C243,'Policy Characteristics'!$C:$C,0)))</f>
        <v>1</v>
      </c>
      <c r="N243" s="303">
        <f>IF(ISBLANK(INDEX('Policy Characteristics'!H:H,MATCH($C243,'Policy Characteristics'!$C:$C,0))),"",INDEX('Policy Characteristics'!H:H,MATCH($C243,'Policy Characteristics'!$C:$C,0)))</f>
        <v>1</v>
      </c>
      <c r="O243" s="226" t="str">
        <f>IF(ISBLANK(INDEX('Policy Characteristics'!I:I,MATCH($C243,'Policy Characteristics'!$C:$C,0))),"",INDEX('Policy Characteristics'!I:I,MATCH($C243,'Policy Characteristics'!$C:$C,0)))</f>
        <v>on/off</v>
      </c>
      <c r="P243" s="226"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c r="Q243" s="226"/>
      <c r="R243" s="226"/>
    </row>
    <row r="244" spans="1:18" s="4" customFormat="1">
      <c r="A244" s="22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209</v>
      </c>
      <c r="D244" s="45"/>
      <c r="E244" s="45"/>
      <c r="F244" s="45"/>
      <c r="G244" s="45"/>
      <c r="H244" s="43">
        <v>20</v>
      </c>
      <c r="I244" s="261" t="s">
        <v>728</v>
      </c>
      <c r="J244" s="227" t="str">
        <f>IF(ISBLANK(INDEX('Policy Characteristics'!D:D,MATCH($C244,'Policy Characteristics'!$C:$C,0))),"",INDEX('Policy Characteristics'!D:D,MATCH($C244,'Policy Characteristics'!$C:$C,0)))</f>
        <v>Improved Labeling</v>
      </c>
      <c r="K244" s="226" t="str">
        <f>IF(ISBLANK(INDEX('Policy Characteristics'!E:E,MATCH($C244,'Policy Characteristics'!$C:$C,0))),"",INDEX('Policy Characteristics'!E:E,MATCH($C244,'Policy Characteristics'!$C:$C,0)))</f>
        <v>bldgs device labeling</v>
      </c>
      <c r="L244" s="226">
        <f>IF(ISBLANK(INDEX('Policy Characteristics'!F:F,MATCH($C244,'Policy Characteristics'!$C:$C,0))),"",INDEX('Policy Characteristics'!F:F,MATCH($C244,'Policy Characteristics'!$C:$C,0)))</f>
        <v>0</v>
      </c>
      <c r="M244" s="226">
        <f>IF(ISBLANK(INDEX('Policy Characteristics'!G:G,MATCH($C244,'Policy Characteristics'!$C:$C,0))),"",INDEX('Policy Characteristics'!G:G,MATCH($C244,'Policy Characteristics'!$C:$C,0)))</f>
        <v>1</v>
      </c>
      <c r="N244" s="226">
        <f>IF(ISBLANK(INDEX('Policy Characteristics'!H:H,MATCH($C244,'Policy Characteristics'!$C:$C,0))),"",INDEX('Policy Characteristics'!H:H,MATCH($C244,'Policy Characteristics'!$C:$C,0)))</f>
        <v>1</v>
      </c>
      <c r="O244" s="226" t="str">
        <f>IF(ISBLANK(INDEX('Policy Characteristics'!I:I,MATCH($C244,'Policy Characteristics'!$C:$C,0))),"",INDEX('Policy Characteristics'!I:I,MATCH($C244,'Policy Characteristics'!$C:$C,0)))</f>
        <v>on/off</v>
      </c>
      <c r="P244" s="22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26" t="str">
        <f>IF(ISBLANK(INDEX('Policy Characteristics'!K:K,MATCH($C244,'Policy Characteristics'!$C:$C,0))),"",INDEX('Policy Characteristics'!K:K,MATCH($C244,'Policy Characteristics'!$C:$C,0)))</f>
        <v>buildings-sector-main.html#device-labeling</v>
      </c>
      <c r="R244" s="226" t="str">
        <f>IF(ISBLANK(INDEX('Policy Characteristics'!L:L,MATCH($C244,'Policy Characteristics'!$C:$C,0))),"",INDEX('Policy Characteristics'!L:L,MATCH($C244,'Policy Characteristics'!$C:$C,0)))</f>
        <v>improved-labeling.html</v>
      </c>
    </row>
    <row r="245" spans="1:18" s="4" customFormat="1">
      <c r="A245" s="22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216</v>
      </c>
      <c r="D245" s="45" t="s">
        <v>777</v>
      </c>
      <c r="E245" s="45"/>
      <c r="F245" s="45" t="s">
        <v>779</v>
      </c>
      <c r="G245" s="45"/>
      <c r="H245" s="43">
        <v>378</v>
      </c>
      <c r="I245" s="261" t="s">
        <v>728</v>
      </c>
      <c r="J245" s="227" t="str">
        <f>IF(ISBLANK(INDEX('Policy Characteristics'!D:D,MATCH($C245,'Policy Characteristics'!$C:$C,0))),"",INDEX('Policy Characteristics'!D:D,MATCH($C245,'Policy Characteristics'!$C:$C,0)))</f>
        <v>Increased Retrofitting</v>
      </c>
      <c r="K245" s="22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0.5</v>
      </c>
      <c r="N245" s="233">
        <f>IF(ISBLANK(INDEX('Policy Characteristics'!H:H,MATCH($C245,'Policy Characteristics'!$C:$C,0))),"",INDEX('Policy Characteristics'!H:H,MATCH($C245,'Policy Characteristics'!$C:$C,0)))</f>
        <v>0.01</v>
      </c>
      <c r="O245" s="226" t="str">
        <f>IF(ISBLANK(INDEX('Policy Characteristics'!I:I,MATCH($C245,'Policy Characteristics'!$C:$C,0))),"",INDEX('Policy Characteristics'!I:I,MATCH($C245,'Policy Characteristics'!$C:$C,0)))</f>
        <v>% of existing buildings</v>
      </c>
      <c r="P245" s="22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226" t="str">
        <f>IF(ISBLANK(INDEX('Policy Characteristics'!K:K,MATCH($C245,'Policy Characteristics'!$C:$C,0))),"",INDEX('Policy Characteristics'!K:K,MATCH($C245,'Policy Characteristics'!$C:$C,0)))</f>
        <v>buildings-sector-main.html#retrofitting</v>
      </c>
      <c r="R245" s="226" t="str">
        <f>IF(ISBLANK(INDEX('Policy Characteristics'!L:L,MATCH($C245,'Policy Characteristics'!$C:$C,0))),"",INDEX('Policy Characteristics'!L:L,MATCH($C245,'Policy Characteristics'!$C:$C,0)))</f>
        <v>increased-retrofitting.html</v>
      </c>
    </row>
    <row r="246" spans="1:18" s="4" customFormat="1">
      <c r="A246" s="22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226" t="str">
        <f t="shared" ref="C246:C247" si="15">C$245</f>
        <v>Share of Preexisting Buildings Subject to Retrofitting</v>
      </c>
      <c r="D246" s="45" t="s">
        <v>788</v>
      </c>
      <c r="E246" s="45"/>
      <c r="F246" s="45" t="s">
        <v>789</v>
      </c>
      <c r="G246" s="45"/>
      <c r="H246" s="43">
        <v>379</v>
      </c>
      <c r="I246" s="261" t="s">
        <v>728</v>
      </c>
      <c r="J246" s="227" t="str">
        <f>IF(ISBLANK(INDEX('Policy Characteristics'!D:D,MATCH($C246,'Policy Characteristics'!$C:$C,0))),"",INDEX('Policy Characteristics'!D:D,MATCH($C246,'Policy Characteristics'!$C:$C,0)))</f>
        <v>Increased Retrofitting</v>
      </c>
      <c r="K246" s="22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0.5</v>
      </c>
      <c r="N246" s="233">
        <f>IF(ISBLANK(INDEX('Policy Characteristics'!H:H,MATCH($C246,'Policy Characteristics'!$C:$C,0))),"",INDEX('Policy Characteristics'!H:H,MATCH($C246,'Policy Characteristics'!$C:$C,0)))</f>
        <v>0.01</v>
      </c>
      <c r="O246" s="226" t="str">
        <f>IF(ISBLANK(INDEX('Policy Characteristics'!I:I,MATCH($C246,'Policy Characteristics'!$C:$C,0))),"",INDEX('Policy Characteristics'!I:I,MATCH($C246,'Policy Characteristics'!$C:$C,0)))</f>
        <v>% of existing buildings</v>
      </c>
      <c r="P246" s="22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226" t="str">
        <f>IF(ISBLANK(INDEX('Policy Characteristics'!K:K,MATCH($C246,'Policy Characteristics'!$C:$C,0))),"",INDEX('Policy Characteristics'!K:K,MATCH($C246,'Policy Characteristics'!$C:$C,0)))</f>
        <v>buildings-sector-main.html#retrofitting</v>
      </c>
      <c r="R246" s="226" t="str">
        <f>IF(ISBLANK(INDEX('Policy Characteristics'!L:L,MATCH($C246,'Policy Characteristics'!$C:$C,0))),"",INDEX('Policy Characteristics'!L:L,MATCH($C246,'Policy Characteristics'!$C:$C,0)))</f>
        <v>increased-retrofitting.html</v>
      </c>
    </row>
    <row r="247" spans="1:18" s="4" customFormat="1">
      <c r="A247" s="22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226" t="str">
        <f t="shared" si="15"/>
        <v>Share of Preexisting Buildings Subject to Retrofitting</v>
      </c>
      <c r="D247" s="45" t="s">
        <v>790</v>
      </c>
      <c r="E247" s="45"/>
      <c r="F247" s="45" t="s">
        <v>791</v>
      </c>
      <c r="G247" s="45"/>
      <c r="H247" s="43">
        <v>380</v>
      </c>
      <c r="I247" s="261" t="s">
        <v>728</v>
      </c>
      <c r="J247" s="227" t="str">
        <f>IF(ISBLANK(INDEX('Policy Characteristics'!D:D,MATCH($C247,'Policy Characteristics'!$C:$C,0))),"",INDEX('Policy Characteristics'!D:D,MATCH($C247,'Policy Characteristics'!$C:$C,0)))</f>
        <v>Increased Retrofitting</v>
      </c>
      <c r="K247" s="22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0.5</v>
      </c>
      <c r="N247" s="233">
        <f>IF(ISBLANK(INDEX('Policy Characteristics'!H:H,MATCH($C247,'Policy Characteristics'!$C:$C,0))),"",INDEX('Policy Characteristics'!H:H,MATCH($C247,'Policy Characteristics'!$C:$C,0)))</f>
        <v>0.01</v>
      </c>
      <c r="O247" s="226" t="str">
        <f>IF(ISBLANK(INDEX('Policy Characteristics'!I:I,MATCH($C247,'Policy Characteristics'!$C:$C,0))),"",INDEX('Policy Characteristics'!I:I,MATCH($C247,'Policy Characteristics'!$C:$C,0)))</f>
        <v>% of existing buildings</v>
      </c>
      <c r="P247" s="22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226" t="str">
        <f>IF(ISBLANK(INDEX('Policy Characteristics'!K:K,MATCH($C247,'Policy Characteristics'!$C:$C,0))),"",INDEX('Policy Characteristics'!K:K,MATCH($C247,'Policy Characteristics'!$C:$C,0)))</f>
        <v>buildings-sector-main.html#retrofitting</v>
      </c>
      <c r="R247" s="226" t="str">
        <f>IF(ISBLANK(INDEX('Policy Characteristics'!L:L,MATCH($C247,'Policy Characteristics'!$C:$C,0))),"",INDEX('Policy Characteristics'!L:L,MATCH($C247,'Policy Characteristics'!$C:$C,0)))</f>
        <v>increased-retrofitting.html</v>
      </c>
    </row>
    <row r="248" spans="1:18" s="4" customFormat="1">
      <c r="A248" s="22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225</v>
      </c>
      <c r="D248" s="45" t="s">
        <v>776</v>
      </c>
      <c r="E248" s="45"/>
      <c r="F248" s="45" t="s">
        <v>778</v>
      </c>
      <c r="G248" s="45"/>
      <c r="H248" s="43">
        <v>27</v>
      </c>
      <c r="I248" s="261" t="s">
        <v>728</v>
      </c>
      <c r="J248" s="227" t="str">
        <f>IF(ISBLANK(INDEX('Policy Characteristics'!D:D,MATCH($C248,'Policy Characteristics'!$C:$C,0))),"",INDEX('Policy Characteristics'!D:D,MATCH($C248,'Policy Characteristics'!$C:$C,0)))</f>
        <v>Rebate for Efficient Products</v>
      </c>
      <c r="K248" s="226" t="str">
        <f>IF(ISBLANK(INDEX('Policy Characteristics'!E:E,MATCH($C248,'Policy Characteristics'!$C:$C,0))),"",INDEX('Policy Characteristics'!E:E,MATCH($C248,'Policy Characteristics'!$C:$C,0)))</f>
        <v>bldgs rebate</v>
      </c>
      <c r="L248" s="226">
        <f>IF(ISBLANK(INDEX('Policy Characteristics'!F:F,MATCH($C248,'Policy Characteristics'!$C:$C,0))),"",INDEX('Policy Characteristics'!F:F,MATCH($C248,'Policy Characteristics'!$C:$C,0)))</f>
        <v>0</v>
      </c>
      <c r="M248" s="226">
        <f>IF(ISBLANK(INDEX('Policy Characteristics'!G:G,MATCH($C248,'Policy Characteristics'!$C:$C,0))),"",INDEX('Policy Characteristics'!G:G,MATCH($C248,'Policy Characteristics'!$C:$C,0)))</f>
        <v>1</v>
      </c>
      <c r="N248" s="226">
        <f>IF(ISBLANK(INDEX('Policy Characteristics'!H:H,MATCH($C248,'Policy Characteristics'!$C:$C,0))),"",INDEX('Policy Characteristics'!H:H,MATCH($C248,'Policy Characteristics'!$C:$C,0)))</f>
        <v>1</v>
      </c>
      <c r="O248" s="226" t="str">
        <f>IF(ISBLANK(INDEX('Policy Characteristics'!I:I,MATCH($C248,'Policy Characteristics'!$C:$C,0))),"",INDEX('Policy Characteristics'!I:I,MATCH($C248,'Policy Characteristics'!$C:$C,0)))</f>
        <v>on/off</v>
      </c>
      <c r="P248" s="22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26" t="str">
        <f>IF(ISBLANK(INDEX('Policy Characteristics'!K:K,MATCH($C248,'Policy Characteristics'!$C:$C,0))),"",INDEX('Policy Characteristics'!K:K,MATCH($C248,'Policy Characteristics'!$C:$C,0)))</f>
        <v>buildings-sector-main.html#rebate</v>
      </c>
      <c r="R248" s="226" t="str">
        <f>IF(ISBLANK(INDEX('Policy Characteristics'!L:L,MATCH($C248,'Policy Characteristics'!$C:$C,0))),"",INDEX('Policy Characteristics'!L:L,MATCH($C248,'Policy Characteristics'!$C:$C,0)))</f>
        <v>rebate-for-efficient-products.html</v>
      </c>
    </row>
    <row r="249" spans="1:18" s="4" customFormat="1">
      <c r="A249" s="22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226" t="str">
        <f t="shared" ref="C249:C253" si="16">C$248</f>
        <v>Boolean Rebate Program for Efficient Components</v>
      </c>
      <c r="D249" s="45" t="s">
        <v>780</v>
      </c>
      <c r="E249" s="45"/>
      <c r="F249" s="45" t="s">
        <v>781</v>
      </c>
      <c r="G249" s="45"/>
      <c r="H249" s="43">
        <v>28</v>
      </c>
      <c r="I249" s="261" t="s">
        <v>728</v>
      </c>
      <c r="J249" s="227" t="str">
        <f>IF(ISBLANK(INDEX('Policy Characteristics'!D:D,MATCH($C249,'Policy Characteristics'!$C:$C,0))),"",INDEX('Policy Characteristics'!D:D,MATCH($C249,'Policy Characteristics'!$C:$C,0)))</f>
        <v>Rebate for Efficient Products</v>
      </c>
      <c r="K249" s="226" t="str">
        <f>IF(ISBLANK(INDEX('Policy Characteristics'!E:E,MATCH($C249,'Policy Characteristics'!$C:$C,0))),"",INDEX('Policy Characteristics'!E:E,MATCH($C249,'Policy Characteristics'!$C:$C,0)))</f>
        <v>bldgs rebate</v>
      </c>
      <c r="L249" s="226">
        <f>IF(ISBLANK(INDEX('Policy Characteristics'!F:F,MATCH($C249,'Policy Characteristics'!$C:$C,0))),"",INDEX('Policy Characteristics'!F:F,MATCH($C249,'Policy Characteristics'!$C:$C,0)))</f>
        <v>0</v>
      </c>
      <c r="M249" s="226">
        <f>IF(ISBLANK(INDEX('Policy Characteristics'!G:G,MATCH($C249,'Policy Characteristics'!$C:$C,0))),"",INDEX('Policy Characteristics'!G:G,MATCH($C249,'Policy Characteristics'!$C:$C,0)))</f>
        <v>1</v>
      </c>
      <c r="N249" s="226">
        <f>IF(ISBLANK(INDEX('Policy Characteristics'!H:H,MATCH($C249,'Policy Characteristics'!$C:$C,0))),"",INDEX('Policy Characteristics'!H:H,MATCH($C249,'Policy Characteristics'!$C:$C,0)))</f>
        <v>1</v>
      </c>
      <c r="O249" s="226" t="str">
        <f>IF(ISBLANK(INDEX('Policy Characteristics'!I:I,MATCH($C249,'Policy Characteristics'!$C:$C,0))),"",INDEX('Policy Characteristics'!I:I,MATCH($C249,'Policy Characteristics'!$C:$C,0)))</f>
        <v>on/off</v>
      </c>
      <c r="P249" s="22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26" t="str">
        <f>IF(ISBLANK(INDEX('Policy Characteristics'!K:K,MATCH($C249,'Policy Characteristics'!$C:$C,0))),"",INDEX('Policy Characteristics'!K:K,MATCH($C249,'Policy Characteristics'!$C:$C,0)))</f>
        <v>buildings-sector-main.html#rebate</v>
      </c>
      <c r="R249" s="226" t="str">
        <f>IF(ISBLANK(INDEX('Policy Characteristics'!L:L,MATCH($C249,'Policy Characteristics'!$C:$C,0))),"",INDEX('Policy Characteristics'!L:L,MATCH($C249,'Policy Characteristics'!$C:$C,0)))</f>
        <v>rebate-for-efficient-products.html</v>
      </c>
    </row>
    <row r="250" spans="1:18" s="4" customFormat="1">
      <c r="A250" s="22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226" t="str">
        <f t="shared" si="16"/>
        <v>Boolean Rebate Program for Efficient Components</v>
      </c>
      <c r="D250" s="45" t="s">
        <v>792</v>
      </c>
      <c r="E250" s="45"/>
      <c r="F250" s="45" t="s">
        <v>793</v>
      </c>
      <c r="G250" s="45"/>
      <c r="H250" s="43">
        <v>605</v>
      </c>
      <c r="I250" s="261" t="s">
        <v>738</v>
      </c>
      <c r="J250" s="227" t="str">
        <f>IF(ISBLANK(INDEX('Policy Characteristics'!D:D,MATCH($C250,'Policy Characteristics'!$C:$C,0))),"",INDEX('Policy Characteristics'!D:D,MATCH($C250,'Policy Characteristics'!$C:$C,0)))</f>
        <v>Rebate for Efficient Products</v>
      </c>
      <c r="K250" s="226" t="str">
        <f>IF(ISBLANK(INDEX('Policy Characteristics'!E:E,MATCH($C250,'Policy Characteristics'!$C:$C,0))),"",INDEX('Policy Characteristics'!E:E,MATCH($C250,'Policy Characteristics'!$C:$C,0)))</f>
        <v>bldgs rebate</v>
      </c>
      <c r="L250" s="226">
        <f>IF(ISBLANK(INDEX('Policy Characteristics'!F:F,MATCH($C250,'Policy Characteristics'!$C:$C,0))),"",INDEX('Policy Characteristics'!F:F,MATCH($C250,'Policy Characteristics'!$C:$C,0)))</f>
        <v>0</v>
      </c>
      <c r="M250" s="226">
        <f>IF(ISBLANK(INDEX('Policy Characteristics'!G:G,MATCH($C250,'Policy Characteristics'!$C:$C,0))),"",INDEX('Policy Characteristics'!G:G,MATCH($C250,'Policy Characteristics'!$C:$C,0)))</f>
        <v>1</v>
      </c>
      <c r="N250" s="226">
        <f>IF(ISBLANK(INDEX('Policy Characteristics'!H:H,MATCH($C250,'Policy Characteristics'!$C:$C,0))),"",INDEX('Policy Characteristics'!H:H,MATCH($C250,'Policy Characteristics'!$C:$C,0)))</f>
        <v>1</v>
      </c>
      <c r="O250" s="226" t="str">
        <f>IF(ISBLANK(INDEX('Policy Characteristics'!I:I,MATCH($C250,'Policy Characteristics'!$C:$C,0))),"",INDEX('Policy Characteristics'!I:I,MATCH($C250,'Policy Characteristics'!$C:$C,0)))</f>
        <v>on/off</v>
      </c>
      <c r="P250" s="22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26" t="str">
        <f>IF(ISBLANK(INDEX('Policy Characteristics'!K:K,MATCH($C250,'Policy Characteristics'!$C:$C,0))),"",INDEX('Policy Characteristics'!K:K,MATCH($C250,'Policy Characteristics'!$C:$C,0)))</f>
        <v>buildings-sector-main.html#rebate</v>
      </c>
      <c r="R250" s="226" t="str">
        <f>IF(ISBLANK(INDEX('Policy Characteristics'!L:L,MATCH($C250,'Policy Characteristics'!$C:$C,0))),"",INDEX('Policy Characteristics'!L:L,MATCH($C250,'Policy Characteristics'!$C:$C,0)))</f>
        <v>rebate-for-efficient-products.html</v>
      </c>
    </row>
    <row r="251" spans="1:18" s="4" customFormat="1">
      <c r="A251" s="22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226" t="str">
        <f t="shared" si="16"/>
        <v>Boolean Rebate Program for Efficient Components</v>
      </c>
      <c r="D251" s="45" t="s">
        <v>782</v>
      </c>
      <c r="E251" s="45"/>
      <c r="F251" s="45" t="s">
        <v>783</v>
      </c>
      <c r="G251" s="45"/>
      <c r="H251" s="43">
        <v>606</v>
      </c>
      <c r="I251" s="261" t="s">
        <v>738</v>
      </c>
      <c r="J251" s="227" t="str">
        <f>IF(ISBLANK(INDEX('Policy Characteristics'!D:D,MATCH($C251,'Policy Characteristics'!$C:$C,0))),"",INDEX('Policy Characteristics'!D:D,MATCH($C251,'Policy Characteristics'!$C:$C,0)))</f>
        <v>Rebate for Efficient Products</v>
      </c>
      <c r="K251" s="226" t="str">
        <f>IF(ISBLANK(INDEX('Policy Characteristics'!E:E,MATCH($C251,'Policy Characteristics'!$C:$C,0))),"",INDEX('Policy Characteristics'!E:E,MATCH($C251,'Policy Characteristics'!$C:$C,0)))</f>
        <v>bldgs rebate</v>
      </c>
      <c r="L251" s="226">
        <f>IF(ISBLANK(INDEX('Policy Characteristics'!F:F,MATCH($C251,'Policy Characteristics'!$C:$C,0))),"",INDEX('Policy Characteristics'!F:F,MATCH($C251,'Policy Characteristics'!$C:$C,0)))</f>
        <v>0</v>
      </c>
      <c r="M251" s="226">
        <f>IF(ISBLANK(INDEX('Policy Characteristics'!G:G,MATCH($C251,'Policy Characteristics'!$C:$C,0))),"",INDEX('Policy Characteristics'!G:G,MATCH($C251,'Policy Characteristics'!$C:$C,0)))</f>
        <v>1</v>
      </c>
      <c r="N251" s="226">
        <f>IF(ISBLANK(INDEX('Policy Characteristics'!H:H,MATCH($C251,'Policy Characteristics'!$C:$C,0))),"",INDEX('Policy Characteristics'!H:H,MATCH($C251,'Policy Characteristics'!$C:$C,0)))</f>
        <v>1</v>
      </c>
      <c r="O251" s="226" t="str">
        <f>IF(ISBLANK(INDEX('Policy Characteristics'!I:I,MATCH($C251,'Policy Characteristics'!$C:$C,0))),"",INDEX('Policy Characteristics'!I:I,MATCH($C251,'Policy Characteristics'!$C:$C,0)))</f>
        <v>on/off</v>
      </c>
      <c r="P251" s="22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26" t="str">
        <f>IF(ISBLANK(INDEX('Policy Characteristics'!K:K,MATCH($C251,'Policy Characteristics'!$C:$C,0))),"",INDEX('Policy Characteristics'!K:K,MATCH($C251,'Policy Characteristics'!$C:$C,0)))</f>
        <v>buildings-sector-main.html#rebate</v>
      </c>
      <c r="R251" s="226" t="str">
        <f>IF(ISBLANK(INDEX('Policy Characteristics'!L:L,MATCH($C251,'Policy Characteristics'!$C:$C,0))),"",INDEX('Policy Characteristics'!L:L,MATCH($C251,'Policy Characteristics'!$C:$C,0)))</f>
        <v>rebate-for-efficient-products.html</v>
      </c>
    </row>
    <row r="252" spans="1:18" s="4" customFormat="1">
      <c r="A252" s="22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226" t="str">
        <f t="shared" si="16"/>
        <v>Boolean Rebate Program for Efficient Components</v>
      </c>
      <c r="D252" s="45" t="s">
        <v>784</v>
      </c>
      <c r="E252" s="45"/>
      <c r="F252" s="45" t="s">
        <v>785</v>
      </c>
      <c r="G252" s="45"/>
      <c r="H252" s="43">
        <v>29</v>
      </c>
      <c r="I252" s="261" t="s">
        <v>728</v>
      </c>
      <c r="J252" s="227" t="str">
        <f>IF(ISBLANK(INDEX('Policy Characteristics'!D:D,MATCH($C252,'Policy Characteristics'!$C:$C,0))),"",INDEX('Policy Characteristics'!D:D,MATCH($C252,'Policy Characteristics'!$C:$C,0)))</f>
        <v>Rebate for Efficient Products</v>
      </c>
      <c r="K252" s="226" t="str">
        <f>IF(ISBLANK(INDEX('Policy Characteristics'!E:E,MATCH($C252,'Policy Characteristics'!$C:$C,0))),"",INDEX('Policy Characteristics'!E:E,MATCH($C252,'Policy Characteristics'!$C:$C,0)))</f>
        <v>bldgs rebate</v>
      </c>
      <c r="L252" s="226">
        <f>IF(ISBLANK(INDEX('Policy Characteristics'!F:F,MATCH($C252,'Policy Characteristics'!$C:$C,0))),"",INDEX('Policy Characteristics'!F:F,MATCH($C252,'Policy Characteristics'!$C:$C,0)))</f>
        <v>0</v>
      </c>
      <c r="M252" s="226">
        <f>IF(ISBLANK(INDEX('Policy Characteristics'!G:G,MATCH($C252,'Policy Characteristics'!$C:$C,0))),"",INDEX('Policy Characteristics'!G:G,MATCH($C252,'Policy Characteristics'!$C:$C,0)))</f>
        <v>1</v>
      </c>
      <c r="N252" s="226">
        <f>IF(ISBLANK(INDEX('Policy Characteristics'!H:H,MATCH($C252,'Policy Characteristics'!$C:$C,0))),"",INDEX('Policy Characteristics'!H:H,MATCH($C252,'Policy Characteristics'!$C:$C,0)))</f>
        <v>1</v>
      </c>
      <c r="O252" s="226" t="str">
        <f>IF(ISBLANK(INDEX('Policy Characteristics'!I:I,MATCH($C252,'Policy Characteristics'!$C:$C,0))),"",INDEX('Policy Characteristics'!I:I,MATCH($C252,'Policy Characteristics'!$C:$C,0)))</f>
        <v>on/off</v>
      </c>
      <c r="P252" s="22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26" t="str">
        <f>IF(ISBLANK(INDEX('Policy Characteristics'!K:K,MATCH($C252,'Policy Characteristics'!$C:$C,0))),"",INDEX('Policy Characteristics'!K:K,MATCH($C252,'Policy Characteristics'!$C:$C,0)))</f>
        <v>buildings-sector-main.html#rebate</v>
      </c>
      <c r="R252" s="226" t="str">
        <f>IF(ISBLANK(INDEX('Policy Characteristics'!L:L,MATCH($C252,'Policy Characteristics'!$C:$C,0))),"",INDEX('Policy Characteristics'!L:L,MATCH($C252,'Policy Characteristics'!$C:$C,0)))</f>
        <v>rebate-for-efficient-products.html</v>
      </c>
    </row>
    <row r="253" spans="1:18" s="4" customFormat="1">
      <c r="A253" s="22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226" t="str">
        <f t="shared" si="16"/>
        <v>Boolean Rebate Program for Efficient Components</v>
      </c>
      <c r="D253" s="45" t="s">
        <v>786</v>
      </c>
      <c r="E253" s="45"/>
      <c r="F253" s="45" t="s">
        <v>787</v>
      </c>
      <c r="G253" s="45"/>
      <c r="H253" s="43">
        <v>607</v>
      </c>
      <c r="I253" s="261" t="s">
        <v>738</v>
      </c>
      <c r="J253" s="227" t="str">
        <f>IF(ISBLANK(INDEX('Policy Characteristics'!D:D,MATCH($C253,'Policy Characteristics'!$C:$C,0))),"",INDEX('Policy Characteristics'!D:D,MATCH($C253,'Policy Characteristics'!$C:$C,0)))</f>
        <v>Rebate for Efficient Products</v>
      </c>
      <c r="K253" s="226" t="str">
        <f>IF(ISBLANK(INDEX('Policy Characteristics'!E:E,MATCH($C253,'Policy Characteristics'!$C:$C,0))),"",INDEX('Policy Characteristics'!E:E,MATCH($C253,'Policy Characteristics'!$C:$C,0)))</f>
        <v>bldgs rebate</v>
      </c>
      <c r="L253" s="226">
        <f>IF(ISBLANK(INDEX('Policy Characteristics'!F:F,MATCH($C253,'Policy Characteristics'!$C:$C,0))),"",INDEX('Policy Characteristics'!F:F,MATCH($C253,'Policy Characteristics'!$C:$C,0)))</f>
        <v>0</v>
      </c>
      <c r="M253" s="226">
        <f>IF(ISBLANK(INDEX('Policy Characteristics'!G:G,MATCH($C253,'Policy Characteristics'!$C:$C,0))),"",INDEX('Policy Characteristics'!G:G,MATCH($C253,'Policy Characteristics'!$C:$C,0)))</f>
        <v>1</v>
      </c>
      <c r="N253" s="226">
        <f>IF(ISBLANK(INDEX('Policy Characteristics'!H:H,MATCH($C253,'Policy Characteristics'!$C:$C,0))),"",INDEX('Policy Characteristics'!H:H,MATCH($C253,'Policy Characteristics'!$C:$C,0)))</f>
        <v>1</v>
      </c>
      <c r="O253" s="226" t="str">
        <f>IF(ISBLANK(INDEX('Policy Characteristics'!I:I,MATCH($C253,'Policy Characteristics'!$C:$C,0))),"",INDEX('Policy Characteristics'!I:I,MATCH($C253,'Policy Characteristics'!$C:$C,0)))</f>
        <v>on/off</v>
      </c>
      <c r="P253" s="22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26" t="str">
        <f>IF(ISBLANK(INDEX('Policy Characteristics'!K:K,MATCH($C253,'Policy Characteristics'!$C:$C,0))),"",INDEX('Policy Characteristics'!K:K,MATCH($C253,'Policy Characteristics'!$C:$C,0)))</f>
        <v>buildings-sector-main.html#rebate</v>
      </c>
      <c r="R253" s="226" t="str">
        <f>IF(ISBLANK(INDEX('Policy Characteristics'!L:L,MATCH($C253,'Policy Characteristics'!$C:$C,0))),"",INDEX('Policy Characteristics'!L:L,MATCH($C253,'Policy Characteristics'!$C:$C,0)))</f>
        <v>rebate-for-efficient-products.html</v>
      </c>
    </row>
    <row r="254" spans="1:18" s="2" customFormat="1">
      <c r="A254" s="22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254" t="s">
        <v>232</v>
      </c>
      <c r="D254" s="45" t="s">
        <v>794</v>
      </c>
      <c r="E254" s="45"/>
      <c r="F254" s="45" t="s">
        <v>795</v>
      </c>
      <c r="G254" s="6"/>
      <c r="H254" s="47">
        <v>167</v>
      </c>
      <c r="I254" s="262" t="s">
        <v>728</v>
      </c>
      <c r="J254" s="227" t="str">
        <f>IF(ISBLANK(INDEX('Policy Characteristics'!D:D,MATCH($C254,'Policy Characteristics'!$C:$C,0))),"",INDEX('Policy Characteristics'!D:D,MATCH($C254,'Policy Characteristics'!$C:$C,0)))</f>
        <v>Ban New Power Plants</v>
      </c>
      <c r="K254" s="226" t="str">
        <f>IF(ISBLANK(INDEX('Policy Characteristics'!E:E,MATCH($C254,'Policy Characteristics'!$C:$C,0))),"",INDEX('Policy Characteristics'!E:E,MATCH($C254,'Policy Characteristics'!$C:$C,0)))</f>
        <v>elec ban new power plants</v>
      </c>
      <c r="L254" s="226">
        <f>IF(ISBLANK(INDEX('Policy Characteristics'!F:F,MATCH($C254,'Policy Characteristics'!$C:$C,0))),"",INDEX('Policy Characteristics'!F:F,MATCH($C254,'Policy Characteristics'!$C:$C,0)))</f>
        <v>0</v>
      </c>
      <c r="M254" s="226">
        <f>IF(ISBLANK(INDEX('Policy Characteristics'!G:G,MATCH($C254,'Policy Characteristics'!$C:$C,0))),"",INDEX('Policy Characteristics'!G:G,MATCH($C254,'Policy Characteristics'!$C:$C,0)))</f>
        <v>1</v>
      </c>
      <c r="N254" s="226">
        <f>IF(ISBLANK(INDEX('Policy Characteristics'!H:H,MATCH($C254,'Policy Characteristics'!$C:$C,0))),"",INDEX('Policy Characteristics'!H:H,MATCH($C254,'Policy Characteristics'!$C:$C,0)))</f>
        <v>1</v>
      </c>
      <c r="O254" s="226" t="str">
        <f>IF(ISBLANK(INDEX('Policy Characteristics'!I:I,MATCH($C254,'Policy Characteristics'!$C:$C,0))),"",INDEX('Policy Characteristics'!I:I,MATCH($C254,'Policy Characteristics'!$C:$C,0)))</f>
        <v>on/off</v>
      </c>
      <c r="P254" s="226" t="str">
        <f>IF(ISBLANK(INDEX('Policy Characteristics'!J:J,MATCH($C254,'Policy Characteristics'!$C:$C,0))),"",INDEX('Policy Characteristics'!J:J,MATCH($C254,'Policy Characteristics'!$C:$C,0)))</f>
        <v>**Description:** This policy prevents new capacity of the selected type(s) from being built or deployed.</v>
      </c>
      <c r="Q254" s="226" t="str">
        <f>IF(ISBLANK(INDEX('Policy Characteristics'!K:K,MATCH($C254,'Policy Characteristics'!$C:$C,0))),"",INDEX('Policy Characteristics'!K:K,MATCH($C254,'Policy Characteristics'!$C:$C,0)))</f>
        <v>electricity-sector-main.html#ban</v>
      </c>
      <c r="R254" s="226" t="str">
        <f>IF(ISBLANK(INDEX('Policy Characteristics'!L:L,MATCH($C254,'Policy Characteristics'!$C:$C,0))),"",INDEX('Policy Characteristics'!L:L,MATCH($C254,'Policy Characteristics'!$C:$C,0)))</f>
        <v>ban-new-capacity.html</v>
      </c>
    </row>
    <row r="255" spans="1:18" s="4" customFormat="1">
      <c r="A255" s="22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226" t="str">
        <f t="shared" ref="C255:C266" si="17">C$254</f>
        <v>Boolean Ban New Power Plants</v>
      </c>
      <c r="D255" s="6" t="s">
        <v>796</v>
      </c>
      <c r="E255" s="45"/>
      <c r="F255" s="6" t="s">
        <v>797</v>
      </c>
      <c r="G255" s="45"/>
      <c r="H255" s="43">
        <v>168</v>
      </c>
      <c r="I255" s="261" t="s">
        <v>728</v>
      </c>
      <c r="J255" s="227" t="str">
        <f>IF(ISBLANK(INDEX('Policy Characteristics'!D:D,MATCH($C255,'Policy Characteristics'!$C:$C,0))),"",INDEX('Policy Characteristics'!D:D,MATCH($C255,'Policy Characteristics'!$C:$C,0)))</f>
        <v>Ban New Power Plants</v>
      </c>
      <c r="K255" s="226" t="str">
        <f>IF(ISBLANK(INDEX('Policy Characteristics'!E:E,MATCH($C255,'Policy Characteristics'!$C:$C,0))),"",INDEX('Policy Characteristics'!E:E,MATCH($C255,'Policy Characteristics'!$C:$C,0)))</f>
        <v>elec ban new power plants</v>
      </c>
      <c r="L255" s="226">
        <f>IF(ISBLANK(INDEX('Policy Characteristics'!F:F,MATCH($C255,'Policy Characteristics'!$C:$C,0))),"",INDEX('Policy Characteristics'!F:F,MATCH($C255,'Policy Characteristics'!$C:$C,0)))</f>
        <v>0</v>
      </c>
      <c r="M255" s="226">
        <f>IF(ISBLANK(INDEX('Policy Characteristics'!G:G,MATCH($C255,'Policy Characteristics'!$C:$C,0))),"",INDEX('Policy Characteristics'!G:G,MATCH($C255,'Policy Characteristics'!$C:$C,0)))</f>
        <v>1</v>
      </c>
      <c r="N255" s="226">
        <f>IF(ISBLANK(INDEX('Policy Characteristics'!H:H,MATCH($C255,'Policy Characteristics'!$C:$C,0))),"",INDEX('Policy Characteristics'!H:H,MATCH($C255,'Policy Characteristics'!$C:$C,0)))</f>
        <v>1</v>
      </c>
      <c r="O255" s="226" t="str">
        <f>IF(ISBLANK(INDEX('Policy Characteristics'!I:I,MATCH($C255,'Policy Characteristics'!$C:$C,0))),"",INDEX('Policy Characteristics'!I:I,MATCH($C255,'Policy Characteristics'!$C:$C,0)))</f>
        <v>on/off</v>
      </c>
      <c r="P255" s="226" t="str">
        <f>IF(ISBLANK(INDEX('Policy Characteristics'!J:J,MATCH($C255,'Policy Characteristics'!$C:$C,0))),"",INDEX('Policy Characteristics'!J:J,MATCH($C255,'Policy Characteristics'!$C:$C,0)))</f>
        <v>**Description:** This policy prevents new capacity of the selected type(s) from being built or deployed.</v>
      </c>
      <c r="Q255" s="226" t="str">
        <f>IF(ISBLANK(INDEX('Policy Characteristics'!K:K,MATCH($C255,'Policy Characteristics'!$C:$C,0))),"",INDEX('Policy Characteristics'!K:K,MATCH($C255,'Policy Characteristics'!$C:$C,0)))</f>
        <v>electricity-sector-main.html#ban</v>
      </c>
      <c r="R255" s="226" t="str">
        <f>IF(ISBLANK(INDEX('Policy Characteristics'!L:L,MATCH($C255,'Policy Characteristics'!$C:$C,0))),"",INDEX('Policy Characteristics'!L:L,MATCH($C255,'Policy Characteristics'!$C:$C,0)))</f>
        <v>ban-new-capacity.html</v>
      </c>
    </row>
    <row r="256" spans="1:18" s="4" customFormat="1">
      <c r="A256" s="22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226" t="str">
        <f t="shared" si="17"/>
        <v>Boolean Ban New Power Plants</v>
      </c>
      <c r="D256" s="6" t="s">
        <v>798</v>
      </c>
      <c r="E256" s="45"/>
      <c r="F256" s="6" t="s">
        <v>799</v>
      </c>
      <c r="G256" s="45"/>
      <c r="H256" s="43">
        <v>1746</v>
      </c>
      <c r="I256" s="261" t="s">
        <v>728</v>
      </c>
      <c r="J256" s="227" t="str">
        <f>IF(ISBLANK(INDEX('Policy Characteristics'!D:D,MATCH($C256,'Policy Characteristics'!$C:$C,0))),"",INDEX('Policy Characteristics'!D:D,MATCH($C256,'Policy Characteristics'!$C:$C,0)))</f>
        <v>Ban New Power Plants</v>
      </c>
      <c r="K256" s="226" t="str">
        <f>IF(ISBLANK(INDEX('Policy Characteristics'!E:E,MATCH($C256,'Policy Characteristics'!$C:$C,0))),"",INDEX('Policy Characteristics'!E:E,MATCH($C256,'Policy Characteristics'!$C:$C,0)))</f>
        <v>elec ban new power plants</v>
      </c>
      <c r="L256" s="226">
        <f>IF(ISBLANK(INDEX('Policy Characteristics'!F:F,MATCH($C256,'Policy Characteristics'!$C:$C,0))),"",INDEX('Policy Characteristics'!F:F,MATCH($C256,'Policy Characteristics'!$C:$C,0)))</f>
        <v>0</v>
      </c>
      <c r="M256" s="226">
        <f>IF(ISBLANK(INDEX('Policy Characteristics'!G:G,MATCH($C256,'Policy Characteristics'!$C:$C,0))),"",INDEX('Policy Characteristics'!G:G,MATCH($C256,'Policy Characteristics'!$C:$C,0)))</f>
        <v>1</v>
      </c>
      <c r="N256" s="226">
        <f>IF(ISBLANK(INDEX('Policy Characteristics'!H:H,MATCH($C256,'Policy Characteristics'!$C:$C,0))),"",INDEX('Policy Characteristics'!H:H,MATCH($C256,'Policy Characteristics'!$C:$C,0)))</f>
        <v>1</v>
      </c>
      <c r="O256" s="226" t="str">
        <f>IF(ISBLANK(INDEX('Policy Characteristics'!I:I,MATCH($C256,'Policy Characteristics'!$C:$C,0))),"",INDEX('Policy Characteristics'!I:I,MATCH($C256,'Policy Characteristics'!$C:$C,0)))</f>
        <v>on/off</v>
      </c>
      <c r="P256" s="226" t="str">
        <f>IF(ISBLANK(INDEX('Policy Characteristics'!J:J,MATCH($C256,'Policy Characteristics'!$C:$C,0))),"",INDEX('Policy Characteristics'!J:J,MATCH($C256,'Policy Characteristics'!$C:$C,0)))</f>
        <v>**Description:** This policy prevents new capacity of the selected type(s) from being built or deployed.</v>
      </c>
      <c r="Q256" s="226" t="str">
        <f>IF(ISBLANK(INDEX('Policy Characteristics'!K:K,MATCH($C256,'Policy Characteristics'!$C:$C,0))),"",INDEX('Policy Characteristics'!K:K,MATCH($C256,'Policy Characteristics'!$C:$C,0)))</f>
        <v>electricity-sector-main.html#ban</v>
      </c>
      <c r="R256" s="226" t="str">
        <f>IF(ISBLANK(INDEX('Policy Characteristics'!L:L,MATCH($C256,'Policy Characteristics'!$C:$C,0))),"",INDEX('Policy Characteristics'!L:L,MATCH($C256,'Policy Characteristics'!$C:$C,0)))</f>
        <v>ban-new-capacity.html</v>
      </c>
    </row>
    <row r="257" spans="1:18" s="4" customFormat="1">
      <c r="A257" s="22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226" t="str">
        <f t="shared" si="17"/>
        <v>Boolean Ban New Power Plants</v>
      </c>
      <c r="D257" s="6" t="s">
        <v>800</v>
      </c>
      <c r="E257" s="45"/>
      <c r="F257" s="6" t="s">
        <v>801</v>
      </c>
      <c r="G257" s="45"/>
      <c r="H257" s="47">
        <v>169</v>
      </c>
      <c r="I257" s="261" t="s">
        <v>728</v>
      </c>
      <c r="J257" s="227" t="str">
        <f>IF(ISBLANK(INDEX('Policy Characteristics'!D:D,MATCH($C257,'Policy Characteristics'!$C:$C,0))),"",INDEX('Policy Characteristics'!D:D,MATCH($C257,'Policy Characteristics'!$C:$C,0)))</f>
        <v>Ban New Power Plants</v>
      </c>
      <c r="K257" s="226" t="str">
        <f>IF(ISBLANK(INDEX('Policy Characteristics'!E:E,MATCH($C257,'Policy Characteristics'!$C:$C,0))),"",INDEX('Policy Characteristics'!E:E,MATCH($C257,'Policy Characteristics'!$C:$C,0)))</f>
        <v>elec ban new power plants</v>
      </c>
      <c r="L257" s="226">
        <f>IF(ISBLANK(INDEX('Policy Characteristics'!F:F,MATCH($C257,'Policy Characteristics'!$C:$C,0))),"",INDEX('Policy Characteristics'!F:F,MATCH($C257,'Policy Characteristics'!$C:$C,0)))</f>
        <v>0</v>
      </c>
      <c r="M257" s="226">
        <f>IF(ISBLANK(INDEX('Policy Characteristics'!G:G,MATCH($C257,'Policy Characteristics'!$C:$C,0))),"",INDEX('Policy Characteristics'!G:G,MATCH($C257,'Policy Characteristics'!$C:$C,0)))</f>
        <v>1</v>
      </c>
      <c r="N257" s="226">
        <f>IF(ISBLANK(INDEX('Policy Characteristics'!H:H,MATCH($C257,'Policy Characteristics'!$C:$C,0))),"",INDEX('Policy Characteristics'!H:H,MATCH($C257,'Policy Characteristics'!$C:$C,0)))</f>
        <v>1</v>
      </c>
      <c r="O257" s="226" t="str">
        <f>IF(ISBLANK(INDEX('Policy Characteristics'!I:I,MATCH($C257,'Policy Characteristics'!$C:$C,0))),"",INDEX('Policy Characteristics'!I:I,MATCH($C257,'Policy Characteristics'!$C:$C,0)))</f>
        <v>on/off</v>
      </c>
      <c r="P257" s="226" t="str">
        <f>IF(ISBLANK(INDEX('Policy Characteristics'!J:J,MATCH($C257,'Policy Characteristics'!$C:$C,0))),"",INDEX('Policy Characteristics'!J:J,MATCH($C257,'Policy Characteristics'!$C:$C,0)))</f>
        <v>**Description:** This policy prevents new capacity of the selected type(s) from being built or deployed.</v>
      </c>
      <c r="Q257" s="226" t="str">
        <f>IF(ISBLANK(INDEX('Policy Characteristics'!K:K,MATCH($C257,'Policy Characteristics'!$C:$C,0))),"",INDEX('Policy Characteristics'!K:K,MATCH($C257,'Policy Characteristics'!$C:$C,0)))</f>
        <v>electricity-sector-main.html#ban</v>
      </c>
      <c r="R257" s="226" t="str">
        <f>IF(ISBLANK(INDEX('Policy Characteristics'!L:L,MATCH($C257,'Policy Characteristics'!$C:$C,0))),"",INDEX('Policy Characteristics'!L:L,MATCH($C257,'Policy Characteristics'!$C:$C,0)))</f>
        <v>ban-new-capacity.html</v>
      </c>
    </row>
    <row r="258" spans="1:18" s="4" customFormat="1">
      <c r="A258" s="22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226" t="str">
        <f t="shared" si="17"/>
        <v>Boolean Ban New Power Plants</v>
      </c>
      <c r="D258" s="6" t="s">
        <v>802</v>
      </c>
      <c r="E258" s="45"/>
      <c r="F258" s="6" t="s">
        <v>803</v>
      </c>
      <c r="G258" s="45"/>
      <c r="H258" s="43">
        <v>170</v>
      </c>
      <c r="I258" s="261" t="s">
        <v>728</v>
      </c>
      <c r="J258" s="227" t="str">
        <f>IF(ISBLANK(INDEX('Policy Characteristics'!D:D,MATCH($C258,'Policy Characteristics'!$C:$C,0))),"",INDEX('Policy Characteristics'!D:D,MATCH($C258,'Policy Characteristics'!$C:$C,0)))</f>
        <v>Ban New Power Plants</v>
      </c>
      <c r="K258" s="226" t="str">
        <f>IF(ISBLANK(INDEX('Policy Characteristics'!E:E,MATCH($C258,'Policy Characteristics'!$C:$C,0))),"",INDEX('Policy Characteristics'!E:E,MATCH($C258,'Policy Characteristics'!$C:$C,0)))</f>
        <v>elec ban new power plants</v>
      </c>
      <c r="L258" s="226">
        <f>IF(ISBLANK(INDEX('Policy Characteristics'!F:F,MATCH($C258,'Policy Characteristics'!$C:$C,0))),"",INDEX('Policy Characteristics'!F:F,MATCH($C258,'Policy Characteristics'!$C:$C,0)))</f>
        <v>0</v>
      </c>
      <c r="M258" s="226">
        <f>IF(ISBLANK(INDEX('Policy Characteristics'!G:G,MATCH($C258,'Policy Characteristics'!$C:$C,0))),"",INDEX('Policy Characteristics'!G:G,MATCH($C258,'Policy Characteristics'!$C:$C,0)))</f>
        <v>1</v>
      </c>
      <c r="N258" s="226">
        <f>IF(ISBLANK(INDEX('Policy Characteristics'!H:H,MATCH($C258,'Policy Characteristics'!$C:$C,0))),"",INDEX('Policy Characteristics'!H:H,MATCH($C258,'Policy Characteristics'!$C:$C,0)))</f>
        <v>1</v>
      </c>
      <c r="O258" s="226" t="str">
        <f>IF(ISBLANK(INDEX('Policy Characteristics'!I:I,MATCH($C258,'Policy Characteristics'!$C:$C,0))),"",INDEX('Policy Characteristics'!I:I,MATCH($C258,'Policy Characteristics'!$C:$C,0)))</f>
        <v>on/off</v>
      </c>
      <c r="P258" s="226" t="str">
        <f>IF(ISBLANK(INDEX('Policy Characteristics'!J:J,MATCH($C258,'Policy Characteristics'!$C:$C,0))),"",INDEX('Policy Characteristics'!J:J,MATCH($C258,'Policy Characteristics'!$C:$C,0)))</f>
        <v>**Description:** This policy prevents new capacity of the selected type(s) from being built or deployed.</v>
      </c>
      <c r="Q258" s="226" t="str">
        <f>IF(ISBLANK(INDEX('Policy Characteristics'!K:K,MATCH($C258,'Policy Characteristics'!$C:$C,0))),"",INDEX('Policy Characteristics'!K:K,MATCH($C258,'Policy Characteristics'!$C:$C,0)))</f>
        <v>electricity-sector-main.html#ban</v>
      </c>
      <c r="R258" s="226" t="str">
        <f>IF(ISBLANK(INDEX('Policy Characteristics'!L:L,MATCH($C258,'Policy Characteristics'!$C:$C,0))),"",INDEX('Policy Characteristics'!L:L,MATCH($C258,'Policy Characteristics'!$C:$C,0)))</f>
        <v>ban-new-capacity.html</v>
      </c>
    </row>
    <row r="259" spans="1:18" s="4" customFormat="1">
      <c r="A259" s="22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226" t="str">
        <f t="shared" si="17"/>
        <v>Boolean Ban New Power Plants</v>
      </c>
      <c r="D259" s="6" t="s">
        <v>804</v>
      </c>
      <c r="E259" s="45"/>
      <c r="F259" s="6" t="s">
        <v>805</v>
      </c>
      <c r="G259" s="45"/>
      <c r="H259" s="43">
        <v>608</v>
      </c>
      <c r="I259" s="261" t="s">
        <v>738</v>
      </c>
      <c r="J259" s="227" t="str">
        <f>IF(ISBLANK(INDEX('Policy Characteristics'!D:D,MATCH($C259,'Policy Characteristics'!$C:$C,0))),"",INDEX('Policy Characteristics'!D:D,MATCH($C259,'Policy Characteristics'!$C:$C,0)))</f>
        <v>Ban New Power Plants</v>
      </c>
      <c r="K259" s="226" t="str">
        <f>IF(ISBLANK(INDEX('Policy Characteristics'!E:E,MATCH($C259,'Policy Characteristics'!$C:$C,0))),"",INDEX('Policy Characteristics'!E:E,MATCH($C259,'Policy Characteristics'!$C:$C,0)))</f>
        <v>elec ban new power plants</v>
      </c>
      <c r="L259" s="226">
        <f>IF(ISBLANK(INDEX('Policy Characteristics'!F:F,MATCH($C259,'Policy Characteristics'!$C:$C,0))),"",INDEX('Policy Characteristics'!F:F,MATCH($C259,'Policy Characteristics'!$C:$C,0)))</f>
        <v>0</v>
      </c>
      <c r="M259" s="226">
        <f>IF(ISBLANK(INDEX('Policy Characteristics'!G:G,MATCH($C259,'Policy Characteristics'!$C:$C,0))),"",INDEX('Policy Characteristics'!G:G,MATCH($C259,'Policy Characteristics'!$C:$C,0)))</f>
        <v>1</v>
      </c>
      <c r="N259" s="226">
        <f>IF(ISBLANK(INDEX('Policy Characteristics'!H:H,MATCH($C259,'Policy Characteristics'!$C:$C,0))),"",INDEX('Policy Characteristics'!H:H,MATCH($C259,'Policy Characteristics'!$C:$C,0)))</f>
        <v>1</v>
      </c>
      <c r="O259" s="226" t="str">
        <f>IF(ISBLANK(INDEX('Policy Characteristics'!I:I,MATCH($C259,'Policy Characteristics'!$C:$C,0))),"",INDEX('Policy Characteristics'!I:I,MATCH($C259,'Policy Characteristics'!$C:$C,0)))</f>
        <v>on/off</v>
      </c>
      <c r="P259" s="226" t="str">
        <f>IF(ISBLANK(INDEX('Policy Characteristics'!J:J,MATCH($C259,'Policy Characteristics'!$C:$C,0))),"",INDEX('Policy Characteristics'!J:J,MATCH($C259,'Policy Characteristics'!$C:$C,0)))</f>
        <v>**Description:** This policy prevents new capacity of the selected type(s) from being built or deployed.</v>
      </c>
      <c r="Q259" s="226" t="str">
        <f>IF(ISBLANK(INDEX('Policy Characteristics'!K:K,MATCH($C259,'Policy Characteristics'!$C:$C,0))),"",INDEX('Policy Characteristics'!K:K,MATCH($C259,'Policy Characteristics'!$C:$C,0)))</f>
        <v>electricity-sector-main.html#ban</v>
      </c>
      <c r="R259" s="226" t="str">
        <f>IF(ISBLANK(INDEX('Policy Characteristics'!L:L,MATCH($C259,'Policy Characteristics'!$C:$C,0))),"",INDEX('Policy Characteristics'!L:L,MATCH($C259,'Policy Characteristics'!$C:$C,0)))</f>
        <v>ban-new-capacity.html</v>
      </c>
    </row>
    <row r="260" spans="1:18" s="4" customFormat="1">
      <c r="A260" s="22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226" t="str">
        <f t="shared" si="17"/>
        <v>Boolean Ban New Power Plants</v>
      </c>
      <c r="D260" s="6" t="s">
        <v>806</v>
      </c>
      <c r="E260" s="45"/>
      <c r="F260" s="6" t="s">
        <v>807</v>
      </c>
      <c r="G260" s="45"/>
      <c r="H260" s="43">
        <v>609</v>
      </c>
      <c r="I260" s="261" t="s">
        <v>738</v>
      </c>
      <c r="J260" s="227" t="str">
        <f>IF(ISBLANK(INDEX('Policy Characteristics'!D:D,MATCH($C260,'Policy Characteristics'!$C:$C,0))),"",INDEX('Policy Characteristics'!D:D,MATCH($C260,'Policy Characteristics'!$C:$C,0)))</f>
        <v>Ban New Power Plants</v>
      </c>
      <c r="K260" s="226" t="str">
        <f>IF(ISBLANK(INDEX('Policy Characteristics'!E:E,MATCH($C260,'Policy Characteristics'!$C:$C,0))),"",INDEX('Policy Characteristics'!E:E,MATCH($C260,'Policy Characteristics'!$C:$C,0)))</f>
        <v>elec ban new power plants</v>
      </c>
      <c r="L260" s="226">
        <f>IF(ISBLANK(INDEX('Policy Characteristics'!F:F,MATCH($C260,'Policy Characteristics'!$C:$C,0))),"",INDEX('Policy Characteristics'!F:F,MATCH($C260,'Policy Characteristics'!$C:$C,0)))</f>
        <v>0</v>
      </c>
      <c r="M260" s="226">
        <f>IF(ISBLANK(INDEX('Policy Characteristics'!G:G,MATCH($C260,'Policy Characteristics'!$C:$C,0))),"",INDEX('Policy Characteristics'!G:G,MATCH($C260,'Policy Characteristics'!$C:$C,0)))</f>
        <v>1</v>
      </c>
      <c r="N260" s="226">
        <f>IF(ISBLANK(INDEX('Policy Characteristics'!H:H,MATCH($C260,'Policy Characteristics'!$C:$C,0))),"",INDEX('Policy Characteristics'!H:H,MATCH($C260,'Policy Characteristics'!$C:$C,0)))</f>
        <v>1</v>
      </c>
      <c r="O260" s="226" t="str">
        <f>IF(ISBLANK(INDEX('Policy Characteristics'!I:I,MATCH($C260,'Policy Characteristics'!$C:$C,0))),"",INDEX('Policy Characteristics'!I:I,MATCH($C260,'Policy Characteristics'!$C:$C,0)))</f>
        <v>on/off</v>
      </c>
      <c r="P260" s="226" t="str">
        <f>IF(ISBLANK(INDEX('Policy Characteristics'!J:J,MATCH($C260,'Policy Characteristics'!$C:$C,0))),"",INDEX('Policy Characteristics'!J:J,MATCH($C260,'Policy Characteristics'!$C:$C,0)))</f>
        <v>**Description:** This policy prevents new capacity of the selected type(s) from being built or deployed.</v>
      </c>
      <c r="Q260" s="226" t="str">
        <f>IF(ISBLANK(INDEX('Policy Characteristics'!K:K,MATCH($C260,'Policy Characteristics'!$C:$C,0))),"",INDEX('Policy Characteristics'!K:K,MATCH($C260,'Policy Characteristics'!$C:$C,0)))</f>
        <v>electricity-sector-main.html#ban</v>
      </c>
      <c r="R260" s="226" t="str">
        <f>IF(ISBLANK(INDEX('Policy Characteristics'!L:L,MATCH($C260,'Policy Characteristics'!$C:$C,0))),"",INDEX('Policy Characteristics'!L:L,MATCH($C260,'Policy Characteristics'!$C:$C,0)))</f>
        <v>ban-new-capacity.html</v>
      </c>
    </row>
    <row r="261" spans="1:18" s="4" customFormat="1">
      <c r="A261" s="22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226" t="str">
        <f t="shared" si="17"/>
        <v>Boolean Ban New Power Plants</v>
      </c>
      <c r="D261" s="6" t="s">
        <v>808</v>
      </c>
      <c r="E261" s="45"/>
      <c r="F261" s="6" t="s">
        <v>809</v>
      </c>
      <c r="G261" s="45"/>
      <c r="H261" s="43">
        <v>610</v>
      </c>
      <c r="I261" s="261" t="s">
        <v>738</v>
      </c>
      <c r="J261" s="227" t="str">
        <f>IF(ISBLANK(INDEX('Policy Characteristics'!D:D,MATCH($C261,'Policy Characteristics'!$C:$C,0))),"",INDEX('Policy Characteristics'!D:D,MATCH($C261,'Policy Characteristics'!$C:$C,0)))</f>
        <v>Ban New Power Plants</v>
      </c>
      <c r="K261" s="226" t="str">
        <f>IF(ISBLANK(INDEX('Policy Characteristics'!E:E,MATCH($C261,'Policy Characteristics'!$C:$C,0))),"",INDEX('Policy Characteristics'!E:E,MATCH($C261,'Policy Characteristics'!$C:$C,0)))</f>
        <v>elec ban new power plants</v>
      </c>
      <c r="L261" s="226">
        <f>IF(ISBLANK(INDEX('Policy Characteristics'!F:F,MATCH($C261,'Policy Characteristics'!$C:$C,0))),"",INDEX('Policy Characteristics'!F:F,MATCH($C261,'Policy Characteristics'!$C:$C,0)))</f>
        <v>0</v>
      </c>
      <c r="M261" s="226">
        <f>IF(ISBLANK(INDEX('Policy Characteristics'!G:G,MATCH($C261,'Policy Characteristics'!$C:$C,0))),"",INDEX('Policy Characteristics'!G:G,MATCH($C261,'Policy Characteristics'!$C:$C,0)))</f>
        <v>1</v>
      </c>
      <c r="N261" s="226">
        <f>IF(ISBLANK(INDEX('Policy Characteristics'!H:H,MATCH($C261,'Policy Characteristics'!$C:$C,0))),"",INDEX('Policy Characteristics'!H:H,MATCH($C261,'Policy Characteristics'!$C:$C,0)))</f>
        <v>1</v>
      </c>
      <c r="O261" s="226" t="str">
        <f>IF(ISBLANK(INDEX('Policy Characteristics'!I:I,MATCH($C261,'Policy Characteristics'!$C:$C,0))),"",INDEX('Policy Characteristics'!I:I,MATCH($C261,'Policy Characteristics'!$C:$C,0)))</f>
        <v>on/off</v>
      </c>
      <c r="P261" s="226" t="str">
        <f>IF(ISBLANK(INDEX('Policy Characteristics'!J:J,MATCH($C261,'Policy Characteristics'!$C:$C,0))),"",INDEX('Policy Characteristics'!J:J,MATCH($C261,'Policy Characteristics'!$C:$C,0)))</f>
        <v>**Description:** This policy prevents new capacity of the selected type(s) from being built or deployed.</v>
      </c>
      <c r="Q261" s="226" t="str">
        <f>IF(ISBLANK(INDEX('Policy Characteristics'!K:K,MATCH($C261,'Policy Characteristics'!$C:$C,0))),"",INDEX('Policy Characteristics'!K:K,MATCH($C261,'Policy Characteristics'!$C:$C,0)))</f>
        <v>electricity-sector-main.html#ban</v>
      </c>
      <c r="R261" s="226" t="str">
        <f>IF(ISBLANK(INDEX('Policy Characteristics'!L:L,MATCH($C261,'Policy Characteristics'!$C:$C,0))),"",INDEX('Policy Characteristics'!L:L,MATCH($C261,'Policy Characteristics'!$C:$C,0)))</f>
        <v>ban-new-capacity.html</v>
      </c>
    </row>
    <row r="262" spans="1:18" s="4" customFormat="1">
      <c r="A262" s="22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226" t="str">
        <f t="shared" si="17"/>
        <v>Boolean Ban New Power Plants</v>
      </c>
      <c r="D262" s="6" t="s">
        <v>810</v>
      </c>
      <c r="E262" s="45"/>
      <c r="F262" s="6" t="s">
        <v>811</v>
      </c>
      <c r="G262" s="45"/>
      <c r="H262" s="43">
        <v>611</v>
      </c>
      <c r="I262" s="261" t="s">
        <v>738</v>
      </c>
      <c r="J262" s="227" t="str">
        <f>IF(ISBLANK(INDEX('Policy Characteristics'!D:D,MATCH($C262,'Policy Characteristics'!$C:$C,0))),"",INDEX('Policy Characteristics'!D:D,MATCH($C262,'Policy Characteristics'!$C:$C,0)))</f>
        <v>Ban New Power Plants</v>
      </c>
      <c r="K262" s="226" t="str">
        <f>IF(ISBLANK(INDEX('Policy Characteristics'!E:E,MATCH($C262,'Policy Characteristics'!$C:$C,0))),"",INDEX('Policy Characteristics'!E:E,MATCH($C262,'Policy Characteristics'!$C:$C,0)))</f>
        <v>elec ban new power plants</v>
      </c>
      <c r="L262" s="226">
        <f>IF(ISBLANK(INDEX('Policy Characteristics'!F:F,MATCH($C262,'Policy Characteristics'!$C:$C,0))),"",INDEX('Policy Characteristics'!F:F,MATCH($C262,'Policy Characteristics'!$C:$C,0)))</f>
        <v>0</v>
      </c>
      <c r="M262" s="226">
        <f>IF(ISBLANK(INDEX('Policy Characteristics'!G:G,MATCH($C262,'Policy Characteristics'!$C:$C,0))),"",INDEX('Policy Characteristics'!G:G,MATCH($C262,'Policy Characteristics'!$C:$C,0)))</f>
        <v>1</v>
      </c>
      <c r="N262" s="226">
        <f>IF(ISBLANK(INDEX('Policy Characteristics'!H:H,MATCH($C262,'Policy Characteristics'!$C:$C,0))),"",INDEX('Policy Characteristics'!H:H,MATCH($C262,'Policy Characteristics'!$C:$C,0)))</f>
        <v>1</v>
      </c>
      <c r="O262" s="226" t="str">
        <f>IF(ISBLANK(INDEX('Policy Characteristics'!I:I,MATCH($C262,'Policy Characteristics'!$C:$C,0))),"",INDEX('Policy Characteristics'!I:I,MATCH($C262,'Policy Characteristics'!$C:$C,0)))</f>
        <v>on/off</v>
      </c>
      <c r="P262" s="226" t="str">
        <f>IF(ISBLANK(INDEX('Policy Characteristics'!J:J,MATCH($C262,'Policy Characteristics'!$C:$C,0))),"",INDEX('Policy Characteristics'!J:J,MATCH($C262,'Policy Characteristics'!$C:$C,0)))</f>
        <v>**Description:** This policy prevents new capacity of the selected type(s) from being built or deployed.</v>
      </c>
      <c r="Q262" s="226" t="str">
        <f>IF(ISBLANK(INDEX('Policy Characteristics'!K:K,MATCH($C262,'Policy Characteristics'!$C:$C,0))),"",INDEX('Policy Characteristics'!K:K,MATCH($C262,'Policy Characteristics'!$C:$C,0)))</f>
        <v>electricity-sector-main.html#ban</v>
      </c>
      <c r="R262" s="226" t="str">
        <f>IF(ISBLANK(INDEX('Policy Characteristics'!L:L,MATCH($C262,'Policy Characteristics'!$C:$C,0))),"",INDEX('Policy Characteristics'!L:L,MATCH($C262,'Policy Characteristics'!$C:$C,0)))</f>
        <v>ban-new-capacity.html</v>
      </c>
    </row>
    <row r="263" spans="1:18" s="4" customFormat="1">
      <c r="A263" s="22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226" t="str">
        <f t="shared" ref="C263:C277" si="18">C$254</f>
        <v>Boolean Ban New Power Plants</v>
      </c>
      <c r="D263" s="6" t="s">
        <v>812</v>
      </c>
      <c r="E263" s="45"/>
      <c r="F263" s="6" t="s">
        <v>813</v>
      </c>
      <c r="G263" s="45"/>
      <c r="H263" s="43">
        <v>612</v>
      </c>
      <c r="I263" s="261" t="s">
        <v>738</v>
      </c>
      <c r="J263" s="227" t="str">
        <f>IF(ISBLANK(INDEX('Policy Characteristics'!D:D,MATCH($C263,'Policy Characteristics'!$C:$C,0))),"",INDEX('Policy Characteristics'!D:D,MATCH($C263,'Policy Characteristics'!$C:$C,0)))</f>
        <v>Ban New Power Plants</v>
      </c>
      <c r="K263" s="226" t="str">
        <f>IF(ISBLANK(INDEX('Policy Characteristics'!E:E,MATCH($C263,'Policy Characteristics'!$C:$C,0))),"",INDEX('Policy Characteristics'!E:E,MATCH($C263,'Policy Characteristics'!$C:$C,0)))</f>
        <v>elec ban new power plants</v>
      </c>
      <c r="L263" s="226">
        <f>IF(ISBLANK(INDEX('Policy Characteristics'!F:F,MATCH($C263,'Policy Characteristics'!$C:$C,0))),"",INDEX('Policy Characteristics'!F:F,MATCH($C263,'Policy Characteristics'!$C:$C,0)))</f>
        <v>0</v>
      </c>
      <c r="M263" s="226">
        <f>IF(ISBLANK(INDEX('Policy Characteristics'!G:G,MATCH($C263,'Policy Characteristics'!$C:$C,0))),"",INDEX('Policy Characteristics'!G:G,MATCH($C263,'Policy Characteristics'!$C:$C,0)))</f>
        <v>1</v>
      </c>
      <c r="N263" s="226">
        <f>IF(ISBLANK(INDEX('Policy Characteristics'!H:H,MATCH($C263,'Policy Characteristics'!$C:$C,0))),"",INDEX('Policy Characteristics'!H:H,MATCH($C263,'Policy Characteristics'!$C:$C,0)))</f>
        <v>1</v>
      </c>
      <c r="O263" s="226" t="str">
        <f>IF(ISBLANK(INDEX('Policy Characteristics'!I:I,MATCH($C263,'Policy Characteristics'!$C:$C,0))),"",INDEX('Policy Characteristics'!I:I,MATCH($C263,'Policy Characteristics'!$C:$C,0)))</f>
        <v>on/off</v>
      </c>
      <c r="P263" s="226" t="str">
        <f>IF(ISBLANK(INDEX('Policy Characteristics'!J:J,MATCH($C263,'Policy Characteristics'!$C:$C,0))),"",INDEX('Policy Characteristics'!J:J,MATCH($C263,'Policy Characteristics'!$C:$C,0)))</f>
        <v>**Description:** This policy prevents new capacity of the selected type(s) from being built or deployed.</v>
      </c>
      <c r="Q263" s="226" t="str">
        <f>IF(ISBLANK(INDEX('Policy Characteristics'!K:K,MATCH($C263,'Policy Characteristics'!$C:$C,0))),"",INDEX('Policy Characteristics'!K:K,MATCH($C263,'Policy Characteristics'!$C:$C,0)))</f>
        <v>electricity-sector-main.html#ban</v>
      </c>
      <c r="R263" s="226" t="str">
        <f>IF(ISBLANK(INDEX('Policy Characteristics'!L:L,MATCH($C263,'Policy Characteristics'!$C:$C,0))),"",INDEX('Policy Characteristics'!L:L,MATCH($C263,'Policy Characteristics'!$C:$C,0)))</f>
        <v>ban-new-capacity.html</v>
      </c>
    </row>
    <row r="264" spans="1:18" s="4" customFormat="1">
      <c r="A264" s="22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226" t="str">
        <f t="shared" si="17"/>
        <v>Boolean Ban New Power Plants</v>
      </c>
      <c r="D264" s="6" t="s">
        <v>814</v>
      </c>
      <c r="E264" s="45"/>
      <c r="F264" s="6" t="s">
        <v>815</v>
      </c>
      <c r="G264" s="45"/>
      <c r="H264" s="43">
        <v>613</v>
      </c>
      <c r="I264" s="261" t="s">
        <v>728</v>
      </c>
      <c r="J264" s="227" t="str">
        <f>IF(ISBLANK(INDEX('Policy Characteristics'!D:D,MATCH($C264,'Policy Characteristics'!$C:$C,0))),"",INDEX('Policy Characteristics'!D:D,MATCH($C264,'Policy Characteristics'!$C:$C,0)))</f>
        <v>Ban New Power Plants</v>
      </c>
      <c r="K264" s="226" t="str">
        <f>IF(ISBLANK(INDEX('Policy Characteristics'!E:E,MATCH($C264,'Policy Characteristics'!$C:$C,0))),"",INDEX('Policy Characteristics'!E:E,MATCH($C264,'Policy Characteristics'!$C:$C,0)))</f>
        <v>elec ban new power plants</v>
      </c>
      <c r="L264" s="226">
        <f>IF(ISBLANK(INDEX('Policy Characteristics'!F:F,MATCH($C264,'Policy Characteristics'!$C:$C,0))),"",INDEX('Policy Characteristics'!F:F,MATCH($C264,'Policy Characteristics'!$C:$C,0)))</f>
        <v>0</v>
      </c>
      <c r="M264" s="226">
        <f>IF(ISBLANK(INDEX('Policy Characteristics'!G:G,MATCH($C264,'Policy Characteristics'!$C:$C,0))),"",INDEX('Policy Characteristics'!G:G,MATCH($C264,'Policy Characteristics'!$C:$C,0)))</f>
        <v>1</v>
      </c>
      <c r="N264" s="226">
        <f>IF(ISBLANK(INDEX('Policy Characteristics'!H:H,MATCH($C264,'Policy Characteristics'!$C:$C,0))),"",INDEX('Policy Characteristics'!H:H,MATCH($C264,'Policy Characteristics'!$C:$C,0)))</f>
        <v>1</v>
      </c>
      <c r="O264" s="226" t="str">
        <f>IF(ISBLANK(INDEX('Policy Characteristics'!I:I,MATCH($C264,'Policy Characteristics'!$C:$C,0))),"",INDEX('Policy Characteristics'!I:I,MATCH($C264,'Policy Characteristics'!$C:$C,0)))</f>
        <v>on/off</v>
      </c>
      <c r="P264" s="226" t="str">
        <f>IF(ISBLANK(INDEX('Policy Characteristics'!J:J,MATCH($C264,'Policy Characteristics'!$C:$C,0))),"",INDEX('Policy Characteristics'!J:J,MATCH($C264,'Policy Characteristics'!$C:$C,0)))</f>
        <v>**Description:** This policy prevents new capacity of the selected type(s) from being built or deployed.</v>
      </c>
      <c r="Q264" s="226" t="str">
        <f>IF(ISBLANK(INDEX('Policy Characteristics'!K:K,MATCH($C264,'Policy Characteristics'!$C:$C,0))),"",INDEX('Policy Characteristics'!K:K,MATCH($C264,'Policy Characteristics'!$C:$C,0)))</f>
        <v>electricity-sector-main.html#ban</v>
      </c>
      <c r="R264" s="226" t="str">
        <f>IF(ISBLANK(INDEX('Policy Characteristics'!L:L,MATCH($C264,'Policy Characteristics'!$C:$C,0))),"",INDEX('Policy Characteristics'!L:L,MATCH($C264,'Policy Characteristics'!$C:$C,0)))</f>
        <v>ban-new-capacity.html</v>
      </c>
    </row>
    <row r="265" spans="1:18" s="4" customFormat="1">
      <c r="A265" s="22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226" t="str">
        <f t="shared" si="17"/>
        <v>Boolean Ban New Power Plants</v>
      </c>
      <c r="D265" s="6" t="s">
        <v>816</v>
      </c>
      <c r="E265" s="45"/>
      <c r="F265" s="6" t="s">
        <v>817</v>
      </c>
      <c r="G265" s="45"/>
      <c r="H265" s="43">
        <v>614</v>
      </c>
      <c r="I265" s="261" t="s">
        <v>728</v>
      </c>
      <c r="J265" s="227" t="str">
        <f>IF(ISBLANK(INDEX('Policy Characteristics'!D:D,MATCH($C265,'Policy Characteristics'!$C:$C,0))),"",INDEX('Policy Characteristics'!D:D,MATCH($C265,'Policy Characteristics'!$C:$C,0)))</f>
        <v>Ban New Power Plants</v>
      </c>
      <c r="K265" s="226" t="str">
        <f>IF(ISBLANK(INDEX('Policy Characteristics'!E:E,MATCH($C265,'Policy Characteristics'!$C:$C,0))),"",INDEX('Policy Characteristics'!E:E,MATCH($C265,'Policy Characteristics'!$C:$C,0)))</f>
        <v>elec ban new power plants</v>
      </c>
      <c r="L265" s="226">
        <f>IF(ISBLANK(INDEX('Policy Characteristics'!F:F,MATCH($C265,'Policy Characteristics'!$C:$C,0))),"",INDEX('Policy Characteristics'!F:F,MATCH($C265,'Policy Characteristics'!$C:$C,0)))</f>
        <v>0</v>
      </c>
      <c r="M265" s="226">
        <f>IF(ISBLANK(INDEX('Policy Characteristics'!G:G,MATCH($C265,'Policy Characteristics'!$C:$C,0))),"",INDEX('Policy Characteristics'!G:G,MATCH($C265,'Policy Characteristics'!$C:$C,0)))</f>
        <v>1</v>
      </c>
      <c r="N265" s="226">
        <f>IF(ISBLANK(INDEX('Policy Characteristics'!H:H,MATCH($C265,'Policy Characteristics'!$C:$C,0))),"",INDEX('Policy Characteristics'!H:H,MATCH($C265,'Policy Characteristics'!$C:$C,0)))</f>
        <v>1</v>
      </c>
      <c r="O265" s="226" t="str">
        <f>IF(ISBLANK(INDEX('Policy Characteristics'!I:I,MATCH($C265,'Policy Characteristics'!$C:$C,0))),"",INDEX('Policy Characteristics'!I:I,MATCH($C265,'Policy Characteristics'!$C:$C,0)))</f>
        <v>on/off</v>
      </c>
      <c r="P265" s="226" t="str">
        <f>IF(ISBLANK(INDEX('Policy Characteristics'!J:J,MATCH($C265,'Policy Characteristics'!$C:$C,0))),"",INDEX('Policy Characteristics'!J:J,MATCH($C265,'Policy Characteristics'!$C:$C,0)))</f>
        <v>**Description:** This policy prevents new capacity of the selected type(s) from being built or deployed.</v>
      </c>
      <c r="Q265" s="226" t="str">
        <f>IF(ISBLANK(INDEX('Policy Characteristics'!K:K,MATCH($C265,'Policy Characteristics'!$C:$C,0))),"",INDEX('Policy Characteristics'!K:K,MATCH($C265,'Policy Characteristics'!$C:$C,0)))</f>
        <v>electricity-sector-main.html#ban</v>
      </c>
      <c r="R265" s="226" t="str">
        <f>IF(ISBLANK(INDEX('Policy Characteristics'!L:L,MATCH($C265,'Policy Characteristics'!$C:$C,0))),"",INDEX('Policy Characteristics'!L:L,MATCH($C265,'Policy Characteristics'!$C:$C,0)))</f>
        <v>ban-new-capacity.html</v>
      </c>
    </row>
    <row r="266" spans="1:18" s="4" customFormat="1">
      <c r="A266" s="22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226" t="str">
        <f t="shared" si="17"/>
        <v>Boolean Ban New Power Plants</v>
      </c>
      <c r="D266" s="6" t="s">
        <v>818</v>
      </c>
      <c r="E266" s="45"/>
      <c r="F266" s="6" t="s">
        <v>819</v>
      </c>
      <c r="G266" s="45"/>
      <c r="H266" s="43">
        <v>116</v>
      </c>
      <c r="I266" s="261" t="s">
        <v>728</v>
      </c>
      <c r="J266" s="227" t="str">
        <f>IF(ISBLANK(INDEX('Policy Characteristics'!D:D,MATCH($C266,'Policy Characteristics'!$C:$C,0))),"",INDEX('Policy Characteristics'!D:D,MATCH($C266,'Policy Characteristics'!$C:$C,0)))</f>
        <v>Ban New Power Plants</v>
      </c>
      <c r="K266" s="226" t="str">
        <f>IF(ISBLANK(INDEX('Policy Characteristics'!E:E,MATCH($C266,'Policy Characteristics'!$C:$C,0))),"",INDEX('Policy Characteristics'!E:E,MATCH($C266,'Policy Characteristics'!$C:$C,0)))</f>
        <v>elec ban new power plants</v>
      </c>
      <c r="L266" s="226">
        <f>IF(ISBLANK(INDEX('Policy Characteristics'!F:F,MATCH($C266,'Policy Characteristics'!$C:$C,0))),"",INDEX('Policy Characteristics'!F:F,MATCH($C266,'Policy Characteristics'!$C:$C,0)))</f>
        <v>0</v>
      </c>
      <c r="M266" s="226">
        <f>IF(ISBLANK(INDEX('Policy Characteristics'!G:G,MATCH($C266,'Policy Characteristics'!$C:$C,0))),"",INDEX('Policy Characteristics'!G:G,MATCH($C266,'Policy Characteristics'!$C:$C,0)))</f>
        <v>1</v>
      </c>
      <c r="N266" s="226">
        <f>IF(ISBLANK(INDEX('Policy Characteristics'!H:H,MATCH($C266,'Policy Characteristics'!$C:$C,0))),"",INDEX('Policy Characteristics'!H:H,MATCH($C266,'Policy Characteristics'!$C:$C,0)))</f>
        <v>1</v>
      </c>
      <c r="O266" s="226" t="str">
        <f>IF(ISBLANK(INDEX('Policy Characteristics'!I:I,MATCH($C266,'Policy Characteristics'!$C:$C,0))),"",INDEX('Policy Characteristics'!I:I,MATCH($C266,'Policy Characteristics'!$C:$C,0)))</f>
        <v>on/off</v>
      </c>
      <c r="P266" s="226" t="str">
        <f>IF(ISBLANK(INDEX('Policy Characteristics'!J:J,MATCH($C266,'Policy Characteristics'!$C:$C,0))),"",INDEX('Policy Characteristics'!J:J,MATCH($C266,'Policy Characteristics'!$C:$C,0)))</f>
        <v>**Description:** This policy prevents new capacity of the selected type(s) from being built or deployed.</v>
      </c>
      <c r="Q266" s="226" t="str">
        <f>IF(ISBLANK(INDEX('Policy Characteristics'!K:K,MATCH($C266,'Policy Characteristics'!$C:$C,0))),"",INDEX('Policy Characteristics'!K:K,MATCH($C266,'Policy Characteristics'!$C:$C,0)))</f>
        <v>electricity-sector-main.html#ban</v>
      </c>
      <c r="R266" s="226" t="str">
        <f>IF(ISBLANK(INDEX('Policy Characteristics'!L:L,MATCH($C266,'Policy Characteristics'!$C:$C,0))),"",INDEX('Policy Characteristics'!L:L,MATCH($C266,'Policy Characteristics'!$C:$C,0)))</f>
        <v>ban-new-capacity.html</v>
      </c>
    </row>
    <row r="267" spans="1:18" s="4" customFormat="1">
      <c r="A267" s="22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226" t="str">
        <f t="shared" si="18"/>
        <v>Boolean Ban New Power Plants</v>
      </c>
      <c r="D267" s="6" t="s">
        <v>820</v>
      </c>
      <c r="E267" s="45"/>
      <c r="F267" s="6" t="s">
        <v>821</v>
      </c>
      <c r="G267" s="45"/>
      <c r="H267" s="43">
        <v>615</v>
      </c>
      <c r="I267" s="261" t="s">
        <v>738</v>
      </c>
      <c r="J267" s="227" t="str">
        <f>IF(ISBLANK(INDEX('Policy Characteristics'!D:D,MATCH($C267,'Policy Characteristics'!$C:$C,0))),"",INDEX('Policy Characteristics'!D:D,MATCH($C267,'Policy Characteristics'!$C:$C,0)))</f>
        <v>Ban New Power Plants</v>
      </c>
      <c r="K267" s="226" t="str">
        <f>IF(ISBLANK(INDEX('Policy Characteristics'!E:E,MATCH($C267,'Policy Characteristics'!$C:$C,0))),"",INDEX('Policy Characteristics'!E:E,MATCH($C267,'Policy Characteristics'!$C:$C,0)))</f>
        <v>elec ban new power plants</v>
      </c>
      <c r="L267" s="226">
        <f>IF(ISBLANK(INDEX('Policy Characteristics'!F:F,MATCH($C267,'Policy Characteristics'!$C:$C,0))),"",INDEX('Policy Characteristics'!F:F,MATCH($C267,'Policy Characteristics'!$C:$C,0)))</f>
        <v>0</v>
      </c>
      <c r="M267" s="226">
        <f>IF(ISBLANK(INDEX('Policy Characteristics'!G:G,MATCH($C267,'Policy Characteristics'!$C:$C,0))),"",INDEX('Policy Characteristics'!G:G,MATCH($C267,'Policy Characteristics'!$C:$C,0)))</f>
        <v>1</v>
      </c>
      <c r="N267" s="226">
        <f>IF(ISBLANK(INDEX('Policy Characteristics'!H:H,MATCH($C267,'Policy Characteristics'!$C:$C,0))),"",INDEX('Policy Characteristics'!H:H,MATCH($C267,'Policy Characteristics'!$C:$C,0)))</f>
        <v>1</v>
      </c>
      <c r="O267" s="226" t="str">
        <f>IF(ISBLANK(INDEX('Policy Characteristics'!I:I,MATCH($C267,'Policy Characteristics'!$C:$C,0))),"",INDEX('Policy Characteristics'!I:I,MATCH($C267,'Policy Characteristics'!$C:$C,0)))</f>
        <v>on/off</v>
      </c>
      <c r="P267" s="226" t="str">
        <f>IF(ISBLANK(INDEX('Policy Characteristics'!J:J,MATCH($C267,'Policy Characteristics'!$C:$C,0))),"",INDEX('Policy Characteristics'!J:J,MATCH($C267,'Policy Characteristics'!$C:$C,0)))</f>
        <v>**Description:** This policy prevents new capacity of the selected type(s) from being built or deployed.</v>
      </c>
      <c r="Q267" s="226" t="str">
        <f>IF(ISBLANK(INDEX('Policy Characteristics'!K:K,MATCH($C267,'Policy Characteristics'!$C:$C,0))),"",INDEX('Policy Characteristics'!K:K,MATCH($C267,'Policy Characteristics'!$C:$C,0)))</f>
        <v>electricity-sector-main.html#ban</v>
      </c>
      <c r="R267" s="226" t="str">
        <f>IF(ISBLANK(INDEX('Policy Characteristics'!L:L,MATCH($C267,'Policy Characteristics'!$C:$C,0))),"",INDEX('Policy Characteristics'!L:L,MATCH($C267,'Policy Characteristics'!$C:$C,0)))</f>
        <v>ban-new-capacity.html</v>
      </c>
    </row>
    <row r="268" spans="1:18" s="4" customFormat="1">
      <c r="A268" s="22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226" t="str">
        <f t="shared" si="18"/>
        <v>Boolean Ban New Power Plants</v>
      </c>
      <c r="D268" s="6" t="s">
        <v>822</v>
      </c>
      <c r="E268" s="45"/>
      <c r="F268" s="6" t="s">
        <v>823</v>
      </c>
      <c r="G268" s="45"/>
      <c r="H268" s="43">
        <v>616</v>
      </c>
      <c r="I268" s="261" t="s">
        <v>738</v>
      </c>
      <c r="J268" s="227" t="str">
        <f>IF(ISBLANK(INDEX('Policy Characteristics'!D:D,MATCH($C268,'Policy Characteristics'!$C:$C,0))),"",INDEX('Policy Characteristics'!D:D,MATCH($C268,'Policy Characteristics'!$C:$C,0)))</f>
        <v>Ban New Power Plants</v>
      </c>
      <c r="K268" s="226" t="str">
        <f>IF(ISBLANK(INDEX('Policy Characteristics'!E:E,MATCH($C268,'Policy Characteristics'!$C:$C,0))),"",INDEX('Policy Characteristics'!E:E,MATCH($C268,'Policy Characteristics'!$C:$C,0)))</f>
        <v>elec ban new power plants</v>
      </c>
      <c r="L268" s="226">
        <f>IF(ISBLANK(INDEX('Policy Characteristics'!F:F,MATCH($C268,'Policy Characteristics'!$C:$C,0))),"",INDEX('Policy Characteristics'!F:F,MATCH($C268,'Policy Characteristics'!$C:$C,0)))</f>
        <v>0</v>
      </c>
      <c r="M268" s="226">
        <f>IF(ISBLANK(INDEX('Policy Characteristics'!G:G,MATCH($C268,'Policy Characteristics'!$C:$C,0))),"",INDEX('Policy Characteristics'!G:G,MATCH($C268,'Policy Characteristics'!$C:$C,0)))</f>
        <v>1</v>
      </c>
      <c r="N268" s="226">
        <f>IF(ISBLANK(INDEX('Policy Characteristics'!H:H,MATCH($C268,'Policy Characteristics'!$C:$C,0))),"",INDEX('Policy Characteristics'!H:H,MATCH($C268,'Policy Characteristics'!$C:$C,0)))</f>
        <v>1</v>
      </c>
      <c r="O268" s="226" t="str">
        <f>IF(ISBLANK(INDEX('Policy Characteristics'!I:I,MATCH($C268,'Policy Characteristics'!$C:$C,0))),"",INDEX('Policy Characteristics'!I:I,MATCH($C268,'Policy Characteristics'!$C:$C,0)))</f>
        <v>on/off</v>
      </c>
      <c r="P268" s="226" t="str">
        <f>IF(ISBLANK(INDEX('Policy Characteristics'!J:J,MATCH($C268,'Policy Characteristics'!$C:$C,0))),"",INDEX('Policy Characteristics'!J:J,MATCH($C268,'Policy Characteristics'!$C:$C,0)))</f>
        <v>**Description:** This policy prevents new capacity of the selected type(s) from being built or deployed.</v>
      </c>
      <c r="Q268" s="226" t="str">
        <f>IF(ISBLANK(INDEX('Policy Characteristics'!K:K,MATCH($C268,'Policy Characteristics'!$C:$C,0))),"",INDEX('Policy Characteristics'!K:K,MATCH($C268,'Policy Characteristics'!$C:$C,0)))</f>
        <v>electricity-sector-main.html#ban</v>
      </c>
      <c r="R268" s="226" t="str">
        <f>IF(ISBLANK(INDEX('Policy Characteristics'!L:L,MATCH($C268,'Policy Characteristics'!$C:$C,0))),"",INDEX('Policy Characteristics'!L:L,MATCH($C268,'Policy Characteristics'!$C:$C,0)))</f>
        <v>ban-new-capacity.html</v>
      </c>
    </row>
    <row r="269" spans="1:18" s="4" customFormat="1">
      <c r="A269" s="22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226" t="str">
        <f t="shared" si="18"/>
        <v>Boolean Ban New Power Plants</v>
      </c>
      <c r="D269" s="6" t="s">
        <v>824</v>
      </c>
      <c r="E269" s="45"/>
      <c r="F269" s="6" t="s">
        <v>825</v>
      </c>
      <c r="G269" s="45"/>
      <c r="H269" s="43">
        <v>617</v>
      </c>
      <c r="I269" s="261" t="s">
        <v>738</v>
      </c>
      <c r="J269" s="227" t="str">
        <f>IF(ISBLANK(INDEX('Policy Characteristics'!D:D,MATCH($C269,'Policy Characteristics'!$C:$C,0))),"",INDEX('Policy Characteristics'!D:D,MATCH($C269,'Policy Characteristics'!$C:$C,0)))</f>
        <v>Ban New Power Plants</v>
      </c>
      <c r="K269" s="226" t="str">
        <f>IF(ISBLANK(INDEX('Policy Characteristics'!E:E,MATCH($C269,'Policy Characteristics'!$C:$C,0))),"",INDEX('Policy Characteristics'!E:E,MATCH($C269,'Policy Characteristics'!$C:$C,0)))</f>
        <v>elec ban new power plants</v>
      </c>
      <c r="L269" s="226">
        <f>IF(ISBLANK(INDEX('Policy Characteristics'!F:F,MATCH($C269,'Policy Characteristics'!$C:$C,0))),"",INDEX('Policy Characteristics'!F:F,MATCH($C269,'Policy Characteristics'!$C:$C,0)))</f>
        <v>0</v>
      </c>
      <c r="M269" s="226">
        <f>IF(ISBLANK(INDEX('Policy Characteristics'!G:G,MATCH($C269,'Policy Characteristics'!$C:$C,0))),"",INDEX('Policy Characteristics'!G:G,MATCH($C269,'Policy Characteristics'!$C:$C,0)))</f>
        <v>1</v>
      </c>
      <c r="N269" s="226">
        <f>IF(ISBLANK(INDEX('Policy Characteristics'!H:H,MATCH($C269,'Policy Characteristics'!$C:$C,0))),"",INDEX('Policy Characteristics'!H:H,MATCH($C269,'Policy Characteristics'!$C:$C,0)))</f>
        <v>1</v>
      </c>
      <c r="O269" s="226" t="str">
        <f>IF(ISBLANK(INDEX('Policy Characteristics'!I:I,MATCH($C269,'Policy Characteristics'!$C:$C,0))),"",INDEX('Policy Characteristics'!I:I,MATCH($C269,'Policy Characteristics'!$C:$C,0)))</f>
        <v>on/off</v>
      </c>
      <c r="P269" s="226" t="str">
        <f>IF(ISBLANK(INDEX('Policy Characteristics'!J:J,MATCH($C269,'Policy Characteristics'!$C:$C,0))),"",INDEX('Policy Characteristics'!J:J,MATCH($C269,'Policy Characteristics'!$C:$C,0)))</f>
        <v>**Description:** This policy prevents new capacity of the selected type(s) from being built or deployed.</v>
      </c>
      <c r="Q269" s="226" t="str">
        <f>IF(ISBLANK(INDEX('Policy Characteristics'!K:K,MATCH($C269,'Policy Characteristics'!$C:$C,0))),"",INDEX('Policy Characteristics'!K:K,MATCH($C269,'Policy Characteristics'!$C:$C,0)))</f>
        <v>electricity-sector-main.html#ban</v>
      </c>
      <c r="R269" s="226" t="str">
        <f>IF(ISBLANK(INDEX('Policy Characteristics'!L:L,MATCH($C269,'Policy Characteristics'!$C:$C,0))),"",INDEX('Policy Characteristics'!L:L,MATCH($C269,'Policy Characteristics'!$C:$C,0)))</f>
        <v>ban-new-capacity.html</v>
      </c>
    </row>
    <row r="270" spans="1:18" s="4" customFormat="1">
      <c r="A270" s="22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226" t="str">
        <f t="shared" si="18"/>
        <v>Boolean Ban New Power Plants</v>
      </c>
      <c r="D270" s="6" t="s">
        <v>826</v>
      </c>
      <c r="E270" s="45"/>
      <c r="F270" s="6" t="s">
        <v>827</v>
      </c>
      <c r="G270" s="45"/>
      <c r="H270" s="43">
        <v>618</v>
      </c>
      <c r="I270" s="261" t="s">
        <v>728</v>
      </c>
      <c r="J270" s="227" t="str">
        <f>IF(ISBLANK(INDEX('Policy Characteristics'!D:D,MATCH($C270,'Policy Characteristics'!$C:$C,0))),"",INDEX('Policy Characteristics'!D:D,MATCH($C270,'Policy Characteristics'!$C:$C,0)))</f>
        <v>Ban New Power Plants</v>
      </c>
      <c r="K270" s="226" t="str">
        <f>IF(ISBLANK(INDEX('Policy Characteristics'!E:E,MATCH($C270,'Policy Characteristics'!$C:$C,0))),"",INDEX('Policy Characteristics'!E:E,MATCH($C270,'Policy Characteristics'!$C:$C,0)))</f>
        <v>elec ban new power plants</v>
      </c>
      <c r="L270" s="226">
        <f>IF(ISBLANK(INDEX('Policy Characteristics'!F:F,MATCH($C270,'Policy Characteristics'!$C:$C,0))),"",INDEX('Policy Characteristics'!F:F,MATCH($C270,'Policy Characteristics'!$C:$C,0)))</f>
        <v>0</v>
      </c>
      <c r="M270" s="226">
        <f>IF(ISBLANK(INDEX('Policy Characteristics'!G:G,MATCH($C270,'Policy Characteristics'!$C:$C,0))),"",INDEX('Policy Characteristics'!G:G,MATCH($C270,'Policy Characteristics'!$C:$C,0)))</f>
        <v>1</v>
      </c>
      <c r="N270" s="226">
        <f>IF(ISBLANK(INDEX('Policy Characteristics'!H:H,MATCH($C270,'Policy Characteristics'!$C:$C,0))),"",INDEX('Policy Characteristics'!H:H,MATCH($C270,'Policy Characteristics'!$C:$C,0)))</f>
        <v>1</v>
      </c>
      <c r="O270" s="226" t="str">
        <f>IF(ISBLANK(INDEX('Policy Characteristics'!I:I,MATCH($C270,'Policy Characteristics'!$C:$C,0))),"",INDEX('Policy Characteristics'!I:I,MATCH($C270,'Policy Characteristics'!$C:$C,0)))</f>
        <v>on/off</v>
      </c>
      <c r="P270" s="226" t="str">
        <f>IF(ISBLANK(INDEX('Policy Characteristics'!J:J,MATCH($C270,'Policy Characteristics'!$C:$C,0))),"",INDEX('Policy Characteristics'!J:J,MATCH($C270,'Policy Characteristics'!$C:$C,0)))</f>
        <v>**Description:** This policy prevents new capacity of the selected type(s) from being built or deployed.</v>
      </c>
      <c r="Q270" s="226" t="str">
        <f>IF(ISBLANK(INDEX('Policy Characteristics'!K:K,MATCH($C270,'Policy Characteristics'!$C:$C,0))),"",INDEX('Policy Characteristics'!K:K,MATCH($C270,'Policy Characteristics'!$C:$C,0)))</f>
        <v>electricity-sector-main.html#ban</v>
      </c>
      <c r="R270" s="226" t="str">
        <f>IF(ISBLANK(INDEX('Policy Characteristics'!L:L,MATCH($C270,'Policy Characteristics'!$C:$C,0))),"",INDEX('Policy Characteristics'!L:L,MATCH($C270,'Policy Characteristics'!$C:$C,0)))</f>
        <v>ban-new-capacity.html</v>
      </c>
    </row>
    <row r="271" spans="1:18" s="4" customFormat="1">
      <c r="A271" s="22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226" t="str">
        <f t="shared" si="18"/>
        <v>Boolean Ban New Power Plants</v>
      </c>
      <c r="D271" s="6" t="s">
        <v>828</v>
      </c>
      <c r="E271" s="45"/>
      <c r="F271" s="6" t="s">
        <v>829</v>
      </c>
      <c r="G271" s="45"/>
      <c r="H271" s="43">
        <v>1747</v>
      </c>
      <c r="I271" s="261" t="s">
        <v>728</v>
      </c>
      <c r="J271" s="227" t="str">
        <f>IF(ISBLANK(INDEX('Policy Characteristics'!D:D,MATCH($C271,'Policy Characteristics'!$C:$C,0))),"",INDEX('Policy Characteristics'!D:D,MATCH($C271,'Policy Characteristics'!$C:$C,0)))</f>
        <v>Ban New Power Plants</v>
      </c>
      <c r="K271" s="226" t="str">
        <f>IF(ISBLANK(INDEX('Policy Characteristics'!E:E,MATCH($C271,'Policy Characteristics'!$C:$C,0))),"",INDEX('Policy Characteristics'!E:E,MATCH($C271,'Policy Characteristics'!$C:$C,0)))</f>
        <v>elec ban new power plants</v>
      </c>
      <c r="L271" s="226">
        <f>IF(ISBLANK(INDEX('Policy Characteristics'!F:F,MATCH($C271,'Policy Characteristics'!$C:$C,0))),"",INDEX('Policy Characteristics'!F:F,MATCH($C271,'Policy Characteristics'!$C:$C,0)))</f>
        <v>0</v>
      </c>
      <c r="M271" s="226">
        <f>IF(ISBLANK(INDEX('Policy Characteristics'!G:G,MATCH($C271,'Policy Characteristics'!$C:$C,0))),"",INDEX('Policy Characteristics'!G:G,MATCH($C271,'Policy Characteristics'!$C:$C,0)))</f>
        <v>1</v>
      </c>
      <c r="N271" s="226">
        <f>IF(ISBLANK(INDEX('Policy Characteristics'!H:H,MATCH($C271,'Policy Characteristics'!$C:$C,0))),"",INDEX('Policy Characteristics'!H:H,MATCH($C271,'Policy Characteristics'!$C:$C,0)))</f>
        <v>1</v>
      </c>
      <c r="O271" s="226" t="str">
        <f>IF(ISBLANK(INDEX('Policy Characteristics'!I:I,MATCH($C271,'Policy Characteristics'!$C:$C,0))),"",INDEX('Policy Characteristics'!I:I,MATCH($C271,'Policy Characteristics'!$C:$C,0)))</f>
        <v>on/off</v>
      </c>
      <c r="P271" s="226" t="str">
        <f>IF(ISBLANK(INDEX('Policy Characteristics'!J:J,MATCH($C271,'Policy Characteristics'!$C:$C,0))),"",INDEX('Policy Characteristics'!J:J,MATCH($C271,'Policy Characteristics'!$C:$C,0)))</f>
        <v>**Description:** This policy prevents new capacity of the selected type(s) from being built or deployed.</v>
      </c>
      <c r="Q271" s="226" t="str">
        <f>IF(ISBLANK(INDEX('Policy Characteristics'!K:K,MATCH($C271,'Policy Characteristics'!$C:$C,0))),"",INDEX('Policy Characteristics'!K:K,MATCH($C271,'Policy Characteristics'!$C:$C,0)))</f>
        <v>electricity-sector-main.html#ban</v>
      </c>
      <c r="R271" s="226" t="str">
        <f>IF(ISBLANK(INDEX('Policy Characteristics'!L:L,MATCH($C271,'Policy Characteristics'!$C:$C,0))),"",INDEX('Policy Characteristics'!L:L,MATCH($C271,'Policy Characteristics'!$C:$C,0)))</f>
        <v>ban-new-capacity.html</v>
      </c>
    </row>
    <row r="272" spans="1:18" s="4" customFormat="1">
      <c r="A272" s="22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226" t="str">
        <f t="shared" si="18"/>
        <v>Boolean Ban New Power Plants</v>
      </c>
      <c r="D272" s="6" t="s">
        <v>830</v>
      </c>
      <c r="E272" s="45"/>
      <c r="F272" s="6" t="s">
        <v>831</v>
      </c>
      <c r="G272" s="45"/>
      <c r="H272" s="43">
        <v>1748</v>
      </c>
      <c r="I272" s="261" t="s">
        <v>728</v>
      </c>
      <c r="J272" s="227" t="str">
        <f>IF(ISBLANK(INDEX('Policy Characteristics'!D:D,MATCH($C272,'Policy Characteristics'!$C:$C,0))),"",INDEX('Policy Characteristics'!D:D,MATCH($C272,'Policy Characteristics'!$C:$C,0)))</f>
        <v>Ban New Power Plants</v>
      </c>
      <c r="K272" s="226" t="str">
        <f>IF(ISBLANK(INDEX('Policy Characteristics'!E:E,MATCH($C272,'Policy Characteristics'!$C:$C,0))),"",INDEX('Policy Characteristics'!E:E,MATCH($C272,'Policy Characteristics'!$C:$C,0)))</f>
        <v>elec ban new power plants</v>
      </c>
      <c r="L272" s="226">
        <f>IF(ISBLANK(INDEX('Policy Characteristics'!F:F,MATCH($C272,'Policy Characteristics'!$C:$C,0))),"",INDEX('Policy Characteristics'!F:F,MATCH($C272,'Policy Characteristics'!$C:$C,0)))</f>
        <v>0</v>
      </c>
      <c r="M272" s="226">
        <f>IF(ISBLANK(INDEX('Policy Characteristics'!G:G,MATCH($C272,'Policy Characteristics'!$C:$C,0))),"",INDEX('Policy Characteristics'!G:G,MATCH($C272,'Policy Characteristics'!$C:$C,0)))</f>
        <v>1</v>
      </c>
      <c r="N272" s="226">
        <f>IF(ISBLANK(INDEX('Policy Characteristics'!H:H,MATCH($C272,'Policy Characteristics'!$C:$C,0))),"",INDEX('Policy Characteristics'!H:H,MATCH($C272,'Policy Characteristics'!$C:$C,0)))</f>
        <v>1</v>
      </c>
      <c r="O272" s="226" t="str">
        <f>IF(ISBLANK(INDEX('Policy Characteristics'!I:I,MATCH($C272,'Policy Characteristics'!$C:$C,0))),"",INDEX('Policy Characteristics'!I:I,MATCH($C272,'Policy Characteristics'!$C:$C,0)))</f>
        <v>on/off</v>
      </c>
      <c r="P272" s="226" t="str">
        <f>IF(ISBLANK(INDEX('Policy Characteristics'!J:J,MATCH($C272,'Policy Characteristics'!$C:$C,0))),"",INDEX('Policy Characteristics'!J:J,MATCH($C272,'Policy Characteristics'!$C:$C,0)))</f>
        <v>**Description:** This policy prevents new capacity of the selected type(s) from being built or deployed.</v>
      </c>
      <c r="Q272" s="226" t="str">
        <f>IF(ISBLANK(INDEX('Policy Characteristics'!K:K,MATCH($C272,'Policy Characteristics'!$C:$C,0))),"",INDEX('Policy Characteristics'!K:K,MATCH($C272,'Policy Characteristics'!$C:$C,0)))</f>
        <v>electricity-sector-main.html#ban</v>
      </c>
      <c r="R272" s="226" t="str">
        <f>IF(ISBLANK(INDEX('Policy Characteristics'!L:L,MATCH($C272,'Policy Characteristics'!$C:$C,0))),"",INDEX('Policy Characteristics'!L:L,MATCH($C272,'Policy Characteristics'!$C:$C,0)))</f>
        <v>ban-new-capacity.html</v>
      </c>
    </row>
    <row r="273" spans="1:18" s="4" customFormat="1">
      <c r="A273" s="22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226" t="str">
        <f t="shared" si="18"/>
        <v>Boolean Ban New Power Plants</v>
      </c>
      <c r="D273" s="6" t="s">
        <v>832</v>
      </c>
      <c r="E273" s="45"/>
      <c r="F273" s="6" t="s">
        <v>833</v>
      </c>
      <c r="G273" s="45"/>
      <c r="H273" s="43">
        <v>1749</v>
      </c>
      <c r="I273" s="261" t="s">
        <v>728</v>
      </c>
      <c r="J273" s="227" t="str">
        <f>IF(ISBLANK(INDEX('Policy Characteristics'!D:D,MATCH($C273,'Policy Characteristics'!$C:$C,0))),"",INDEX('Policy Characteristics'!D:D,MATCH($C273,'Policy Characteristics'!$C:$C,0)))</f>
        <v>Ban New Power Plants</v>
      </c>
      <c r="K273" s="226" t="str">
        <f>IF(ISBLANK(INDEX('Policy Characteristics'!E:E,MATCH($C273,'Policy Characteristics'!$C:$C,0))),"",INDEX('Policy Characteristics'!E:E,MATCH($C273,'Policy Characteristics'!$C:$C,0)))</f>
        <v>elec ban new power plants</v>
      </c>
      <c r="L273" s="226">
        <f>IF(ISBLANK(INDEX('Policy Characteristics'!F:F,MATCH($C273,'Policy Characteristics'!$C:$C,0))),"",INDEX('Policy Characteristics'!F:F,MATCH($C273,'Policy Characteristics'!$C:$C,0)))</f>
        <v>0</v>
      </c>
      <c r="M273" s="226">
        <f>IF(ISBLANK(INDEX('Policy Characteristics'!G:G,MATCH($C273,'Policy Characteristics'!$C:$C,0))),"",INDEX('Policy Characteristics'!G:G,MATCH($C273,'Policy Characteristics'!$C:$C,0)))</f>
        <v>1</v>
      </c>
      <c r="N273" s="226">
        <f>IF(ISBLANK(INDEX('Policy Characteristics'!H:H,MATCH($C273,'Policy Characteristics'!$C:$C,0))),"",INDEX('Policy Characteristics'!H:H,MATCH($C273,'Policy Characteristics'!$C:$C,0)))</f>
        <v>1</v>
      </c>
      <c r="O273" s="226" t="str">
        <f>IF(ISBLANK(INDEX('Policy Characteristics'!I:I,MATCH($C273,'Policy Characteristics'!$C:$C,0))),"",INDEX('Policy Characteristics'!I:I,MATCH($C273,'Policy Characteristics'!$C:$C,0)))</f>
        <v>on/off</v>
      </c>
      <c r="P273" s="226" t="str">
        <f>IF(ISBLANK(INDEX('Policy Characteristics'!J:J,MATCH($C273,'Policy Characteristics'!$C:$C,0))),"",INDEX('Policy Characteristics'!J:J,MATCH($C273,'Policy Characteristics'!$C:$C,0)))</f>
        <v>**Description:** This policy prevents new capacity of the selected type(s) from being built or deployed.</v>
      </c>
      <c r="Q273" s="226" t="str">
        <f>IF(ISBLANK(INDEX('Policy Characteristics'!K:K,MATCH($C273,'Policy Characteristics'!$C:$C,0))),"",INDEX('Policy Characteristics'!K:K,MATCH($C273,'Policy Characteristics'!$C:$C,0)))</f>
        <v>electricity-sector-main.html#ban</v>
      </c>
      <c r="R273" s="226" t="str">
        <f>IF(ISBLANK(INDEX('Policy Characteristics'!L:L,MATCH($C273,'Policy Characteristics'!$C:$C,0))),"",INDEX('Policy Characteristics'!L:L,MATCH($C273,'Policy Characteristics'!$C:$C,0)))</f>
        <v>ban-new-capacity.html</v>
      </c>
    </row>
    <row r="274" spans="1:18" s="4" customFormat="1">
      <c r="A274" s="22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226" t="str">
        <f t="shared" si="18"/>
        <v>Boolean Ban New Power Plants</v>
      </c>
      <c r="D274" s="6" t="s">
        <v>834</v>
      </c>
      <c r="E274" s="45"/>
      <c r="F274" s="6" t="s">
        <v>835</v>
      </c>
      <c r="G274" s="45"/>
      <c r="H274" s="43">
        <v>1750</v>
      </c>
      <c r="I274" s="261" t="s">
        <v>728</v>
      </c>
      <c r="J274" s="227" t="str">
        <f>IF(ISBLANK(INDEX('Policy Characteristics'!D:D,MATCH($C274,'Policy Characteristics'!$C:$C,0))),"",INDEX('Policy Characteristics'!D:D,MATCH($C274,'Policy Characteristics'!$C:$C,0)))</f>
        <v>Ban New Power Plants</v>
      </c>
      <c r="K274" s="226" t="str">
        <f>IF(ISBLANK(INDEX('Policy Characteristics'!E:E,MATCH($C274,'Policy Characteristics'!$C:$C,0))),"",INDEX('Policy Characteristics'!E:E,MATCH($C274,'Policy Characteristics'!$C:$C,0)))</f>
        <v>elec ban new power plants</v>
      </c>
      <c r="L274" s="226">
        <f>IF(ISBLANK(INDEX('Policy Characteristics'!F:F,MATCH($C274,'Policy Characteristics'!$C:$C,0))),"",INDEX('Policy Characteristics'!F:F,MATCH($C274,'Policy Characteristics'!$C:$C,0)))</f>
        <v>0</v>
      </c>
      <c r="M274" s="226">
        <f>IF(ISBLANK(INDEX('Policy Characteristics'!G:G,MATCH($C274,'Policy Characteristics'!$C:$C,0))),"",INDEX('Policy Characteristics'!G:G,MATCH($C274,'Policy Characteristics'!$C:$C,0)))</f>
        <v>1</v>
      </c>
      <c r="N274" s="226">
        <f>IF(ISBLANK(INDEX('Policy Characteristics'!H:H,MATCH($C274,'Policy Characteristics'!$C:$C,0))),"",INDEX('Policy Characteristics'!H:H,MATCH($C274,'Policy Characteristics'!$C:$C,0)))</f>
        <v>1</v>
      </c>
      <c r="O274" s="226" t="str">
        <f>IF(ISBLANK(INDEX('Policy Characteristics'!I:I,MATCH($C274,'Policy Characteristics'!$C:$C,0))),"",INDEX('Policy Characteristics'!I:I,MATCH($C274,'Policy Characteristics'!$C:$C,0)))</f>
        <v>on/off</v>
      </c>
      <c r="P274" s="226" t="str">
        <f>IF(ISBLANK(INDEX('Policy Characteristics'!J:J,MATCH($C274,'Policy Characteristics'!$C:$C,0))),"",INDEX('Policy Characteristics'!J:J,MATCH($C274,'Policy Characteristics'!$C:$C,0)))</f>
        <v>**Description:** This policy prevents new capacity of the selected type(s) from being built or deployed.</v>
      </c>
      <c r="Q274" s="226" t="str">
        <f>IF(ISBLANK(INDEX('Policy Characteristics'!K:K,MATCH($C274,'Policy Characteristics'!$C:$C,0))),"",INDEX('Policy Characteristics'!K:K,MATCH($C274,'Policy Characteristics'!$C:$C,0)))</f>
        <v>electricity-sector-main.html#ban</v>
      </c>
      <c r="R274" s="226" t="str">
        <f>IF(ISBLANK(INDEX('Policy Characteristics'!L:L,MATCH($C274,'Policy Characteristics'!$C:$C,0))),"",INDEX('Policy Characteristics'!L:L,MATCH($C274,'Policy Characteristics'!$C:$C,0)))</f>
        <v>ban-new-capacity.html</v>
      </c>
    </row>
    <row r="275" spans="1:18" s="4" customFormat="1">
      <c r="A275" s="22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226" t="str">
        <f t="shared" si="18"/>
        <v>Boolean Ban New Power Plants</v>
      </c>
      <c r="D275" s="6" t="s">
        <v>836</v>
      </c>
      <c r="E275" s="45"/>
      <c r="F275" s="6" t="s">
        <v>837</v>
      </c>
      <c r="G275" s="45"/>
      <c r="H275" s="43">
        <v>1751</v>
      </c>
      <c r="I275" s="261" t="s">
        <v>728</v>
      </c>
      <c r="J275" s="227" t="str">
        <f>IF(ISBLANK(INDEX('Policy Characteristics'!D:D,MATCH($C275,'Policy Characteristics'!$C:$C,0))),"",INDEX('Policy Characteristics'!D:D,MATCH($C275,'Policy Characteristics'!$C:$C,0)))</f>
        <v>Ban New Power Plants</v>
      </c>
      <c r="K275" s="226" t="str">
        <f>IF(ISBLANK(INDEX('Policy Characteristics'!E:E,MATCH($C275,'Policy Characteristics'!$C:$C,0))),"",INDEX('Policy Characteristics'!E:E,MATCH($C275,'Policy Characteristics'!$C:$C,0)))</f>
        <v>elec ban new power plants</v>
      </c>
      <c r="L275" s="226">
        <f>IF(ISBLANK(INDEX('Policy Characteristics'!F:F,MATCH($C275,'Policy Characteristics'!$C:$C,0))),"",INDEX('Policy Characteristics'!F:F,MATCH($C275,'Policy Characteristics'!$C:$C,0)))</f>
        <v>0</v>
      </c>
      <c r="M275" s="226">
        <f>IF(ISBLANK(INDEX('Policy Characteristics'!G:G,MATCH($C275,'Policy Characteristics'!$C:$C,0))),"",INDEX('Policy Characteristics'!G:G,MATCH($C275,'Policy Characteristics'!$C:$C,0)))</f>
        <v>1</v>
      </c>
      <c r="N275" s="226">
        <f>IF(ISBLANK(INDEX('Policy Characteristics'!H:H,MATCH($C275,'Policy Characteristics'!$C:$C,0))),"",INDEX('Policy Characteristics'!H:H,MATCH($C275,'Policy Characteristics'!$C:$C,0)))</f>
        <v>1</v>
      </c>
      <c r="O275" s="226" t="str">
        <f>IF(ISBLANK(INDEX('Policy Characteristics'!I:I,MATCH($C275,'Policy Characteristics'!$C:$C,0))),"",INDEX('Policy Characteristics'!I:I,MATCH($C275,'Policy Characteristics'!$C:$C,0)))</f>
        <v>on/off</v>
      </c>
      <c r="P275" s="226" t="str">
        <f>IF(ISBLANK(INDEX('Policy Characteristics'!J:J,MATCH($C275,'Policy Characteristics'!$C:$C,0))),"",INDEX('Policy Characteristics'!J:J,MATCH($C275,'Policy Characteristics'!$C:$C,0)))</f>
        <v>**Description:** This policy prevents new capacity of the selected type(s) from being built or deployed.</v>
      </c>
      <c r="Q275" s="226" t="str">
        <f>IF(ISBLANK(INDEX('Policy Characteristics'!K:K,MATCH($C275,'Policy Characteristics'!$C:$C,0))),"",INDEX('Policy Characteristics'!K:K,MATCH($C275,'Policy Characteristics'!$C:$C,0)))</f>
        <v>electricity-sector-main.html#ban</v>
      </c>
      <c r="R275" s="226" t="str">
        <f>IF(ISBLANK(INDEX('Policy Characteristics'!L:L,MATCH($C275,'Policy Characteristics'!$C:$C,0))),"",INDEX('Policy Characteristics'!L:L,MATCH($C275,'Policy Characteristics'!$C:$C,0)))</f>
        <v>ban-new-capacity.html</v>
      </c>
    </row>
    <row r="276" spans="1:18" s="4" customFormat="1">
      <c r="A276" s="22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226" t="str">
        <f t="shared" si="18"/>
        <v>Boolean Ban New Power Plants</v>
      </c>
      <c r="D276" s="6" t="s">
        <v>838</v>
      </c>
      <c r="E276" s="45"/>
      <c r="F276" s="6" t="s">
        <v>839</v>
      </c>
      <c r="G276" s="45"/>
      <c r="H276" s="43">
        <v>1752</v>
      </c>
      <c r="I276" s="261" t="s">
        <v>728</v>
      </c>
      <c r="J276" s="227" t="str">
        <f>IF(ISBLANK(INDEX('Policy Characteristics'!D:D,MATCH($C276,'Policy Characteristics'!$C:$C,0))),"",INDEX('Policy Characteristics'!D:D,MATCH($C276,'Policy Characteristics'!$C:$C,0)))</f>
        <v>Ban New Power Plants</v>
      </c>
      <c r="K276" s="226" t="str">
        <f>IF(ISBLANK(INDEX('Policy Characteristics'!E:E,MATCH($C276,'Policy Characteristics'!$C:$C,0))),"",INDEX('Policy Characteristics'!E:E,MATCH($C276,'Policy Characteristics'!$C:$C,0)))</f>
        <v>elec ban new power plants</v>
      </c>
      <c r="L276" s="226">
        <f>IF(ISBLANK(INDEX('Policy Characteristics'!F:F,MATCH($C276,'Policy Characteristics'!$C:$C,0))),"",INDEX('Policy Characteristics'!F:F,MATCH($C276,'Policy Characteristics'!$C:$C,0)))</f>
        <v>0</v>
      </c>
      <c r="M276" s="226">
        <f>IF(ISBLANK(INDEX('Policy Characteristics'!G:G,MATCH($C276,'Policy Characteristics'!$C:$C,0))),"",INDEX('Policy Characteristics'!G:G,MATCH($C276,'Policy Characteristics'!$C:$C,0)))</f>
        <v>1</v>
      </c>
      <c r="N276" s="226">
        <f>IF(ISBLANK(INDEX('Policy Characteristics'!H:H,MATCH($C276,'Policy Characteristics'!$C:$C,0))),"",INDEX('Policy Characteristics'!H:H,MATCH($C276,'Policy Characteristics'!$C:$C,0)))</f>
        <v>1</v>
      </c>
      <c r="O276" s="226" t="str">
        <f>IF(ISBLANK(INDEX('Policy Characteristics'!I:I,MATCH($C276,'Policy Characteristics'!$C:$C,0))),"",INDEX('Policy Characteristics'!I:I,MATCH($C276,'Policy Characteristics'!$C:$C,0)))</f>
        <v>on/off</v>
      </c>
      <c r="P276" s="226" t="str">
        <f>IF(ISBLANK(INDEX('Policy Characteristics'!J:J,MATCH($C276,'Policy Characteristics'!$C:$C,0))),"",INDEX('Policy Characteristics'!J:J,MATCH($C276,'Policy Characteristics'!$C:$C,0)))</f>
        <v>**Description:** This policy prevents new capacity of the selected type(s) from being built or deployed.</v>
      </c>
      <c r="Q276" s="226" t="str">
        <f>IF(ISBLANK(INDEX('Policy Characteristics'!K:K,MATCH($C276,'Policy Characteristics'!$C:$C,0))),"",INDEX('Policy Characteristics'!K:K,MATCH($C276,'Policy Characteristics'!$C:$C,0)))</f>
        <v>electricity-sector-main.html#ban</v>
      </c>
      <c r="R276" s="226" t="str">
        <f>IF(ISBLANK(INDEX('Policy Characteristics'!L:L,MATCH($C276,'Policy Characteristics'!$C:$C,0))),"",INDEX('Policy Characteristics'!L:L,MATCH($C276,'Policy Characteristics'!$C:$C,0)))</f>
        <v>ban-new-capacity.html</v>
      </c>
    </row>
    <row r="277" spans="1:18" s="4" customFormat="1">
      <c r="A277" s="22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226" t="str">
        <f t="shared" si="18"/>
        <v>Boolean Ban New Power Plants</v>
      </c>
      <c r="D277" s="6" t="s">
        <v>840</v>
      </c>
      <c r="E277" s="45"/>
      <c r="F277" s="6" t="s">
        <v>841</v>
      </c>
      <c r="G277" s="45"/>
      <c r="H277" s="43">
        <v>2236</v>
      </c>
      <c r="I277" s="261" t="s">
        <v>728</v>
      </c>
      <c r="J277" s="227" t="str">
        <f>IF(ISBLANK(INDEX('Policy Characteristics'!D:D,MATCH($C277,'Policy Characteristics'!$C:$C,0))),"",INDEX('Policy Characteristics'!D:D,MATCH($C277,'Policy Characteristics'!$C:$C,0)))</f>
        <v>Ban New Power Plants</v>
      </c>
      <c r="K277" s="226" t="str">
        <f>IF(ISBLANK(INDEX('Policy Characteristics'!E:E,MATCH($C277,'Policy Characteristics'!$C:$C,0))),"",INDEX('Policy Characteristics'!E:E,MATCH($C277,'Policy Characteristics'!$C:$C,0)))</f>
        <v>elec ban new power plants</v>
      </c>
      <c r="L277" s="226">
        <f>IF(ISBLANK(INDEX('Policy Characteristics'!F:F,MATCH($C277,'Policy Characteristics'!$C:$C,0))),"",INDEX('Policy Characteristics'!F:F,MATCH($C277,'Policy Characteristics'!$C:$C,0)))</f>
        <v>0</v>
      </c>
      <c r="M277" s="226">
        <f>IF(ISBLANK(INDEX('Policy Characteristics'!G:G,MATCH($C277,'Policy Characteristics'!$C:$C,0))),"",INDEX('Policy Characteristics'!G:G,MATCH($C277,'Policy Characteristics'!$C:$C,0)))</f>
        <v>1</v>
      </c>
      <c r="N277" s="226">
        <f>IF(ISBLANK(INDEX('Policy Characteristics'!H:H,MATCH($C277,'Policy Characteristics'!$C:$C,0))),"",INDEX('Policy Characteristics'!H:H,MATCH($C277,'Policy Characteristics'!$C:$C,0)))</f>
        <v>1</v>
      </c>
      <c r="O277" s="226" t="str">
        <f>IF(ISBLANK(INDEX('Policy Characteristics'!I:I,MATCH($C277,'Policy Characteristics'!$C:$C,0))),"",INDEX('Policy Characteristics'!I:I,MATCH($C277,'Policy Characteristics'!$C:$C,0)))</f>
        <v>on/off</v>
      </c>
      <c r="P277" s="226" t="str">
        <f>IF(ISBLANK(INDEX('Policy Characteristics'!J:J,MATCH($C277,'Policy Characteristics'!$C:$C,0))),"",INDEX('Policy Characteristics'!J:J,MATCH($C277,'Policy Characteristics'!$C:$C,0)))</f>
        <v>**Description:** This policy prevents new capacity of the selected type(s) from being built or deployed.</v>
      </c>
      <c r="Q277" s="226" t="str">
        <f>IF(ISBLANK(INDEX('Policy Characteristics'!K:K,MATCH($C277,'Policy Characteristics'!$C:$C,0))),"",INDEX('Policy Characteristics'!K:K,MATCH($C277,'Policy Characteristics'!$C:$C,0)))</f>
        <v>electricity-sector-main.html#ban</v>
      </c>
      <c r="R277" s="226" t="str">
        <f>IF(ISBLANK(INDEX('Policy Characteristics'!L:L,MATCH($C277,'Policy Characteristics'!$C:$C,0))),"",INDEX('Policy Characteristics'!L:L,MATCH($C277,'Policy Characteristics'!$C:$C,0)))</f>
        <v>ban-new-capacity.html</v>
      </c>
    </row>
    <row r="278" spans="1:18" s="4" customFormat="1">
      <c r="A278" s="22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254" t="s">
        <v>238</v>
      </c>
      <c r="D278" s="45" t="s">
        <v>794</v>
      </c>
      <c r="E278" s="45"/>
      <c r="F278" s="45" t="s">
        <v>795</v>
      </c>
      <c r="G278" s="45"/>
      <c r="H278" s="43">
        <v>2436</v>
      </c>
      <c r="I278" s="261" t="s">
        <v>738</v>
      </c>
      <c r="J278" s="227" t="str">
        <f>IF(ISBLANK(INDEX('Policy Characteristics'!D:D,MATCH($C278,'Policy Characteristics'!$C:$C,0))),"",INDEX('Policy Characteristics'!D:D,MATCH($C278,'Policy Characteristics'!$C:$C,0)))</f>
        <v>Ban New Power Plant Retrofits</v>
      </c>
      <c r="K278" s="226" t="str">
        <f>IF(ISBLANK(INDEX('Policy Characteristics'!E:E,MATCH($C278,'Policy Characteristics'!$C:$C,0))),"",INDEX('Policy Characteristics'!E:E,MATCH($C278,'Policy Characteristics'!$C:$C,0)))</f>
        <v>elec ban new power plant retrofits</v>
      </c>
      <c r="L278" s="226">
        <f>IF(ISBLANK(INDEX('Policy Characteristics'!F:F,MATCH($C278,'Policy Characteristics'!$C:$C,0))),"",INDEX('Policy Characteristics'!F:F,MATCH($C278,'Policy Characteristics'!$C:$C,0)))</f>
        <v>0</v>
      </c>
      <c r="M278" s="226">
        <f>IF(ISBLANK(INDEX('Policy Characteristics'!G:G,MATCH($C278,'Policy Characteristics'!$C:$C,0))),"",INDEX('Policy Characteristics'!G:G,MATCH($C278,'Policy Characteristics'!$C:$C,0)))</f>
        <v>1</v>
      </c>
      <c r="N278" s="226">
        <f>IF(ISBLANK(INDEX('Policy Characteristics'!H:H,MATCH($C278,'Policy Characteristics'!$C:$C,0))),"",INDEX('Policy Characteristics'!H:H,MATCH($C278,'Policy Characteristics'!$C:$C,0)))</f>
        <v>1</v>
      </c>
      <c r="O278" s="226" t="str">
        <f>IF(ISBLANK(INDEX('Policy Characteristics'!I:I,MATCH($C278,'Policy Characteristics'!$C:$C,0))),"",INDEX('Policy Characteristics'!I:I,MATCH($C278,'Policy Characteristics'!$C:$C,0)))</f>
        <v>on/off</v>
      </c>
      <c r="P278" s="22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26" t="str">
        <f>IF(ISBLANK(INDEX('Policy Characteristics'!K:K,MATCH($C278,'Policy Characteristics'!$C:$C,0))),"",INDEX('Policy Characteristics'!K:K,MATCH($C278,'Policy Characteristics'!$C:$C,0)))</f>
        <v/>
      </c>
      <c r="R278" s="226" t="str">
        <f>IF(ISBLANK(INDEX('Policy Characteristics'!L:L,MATCH($C278,'Policy Characteristics'!$C:$C,0))),"",INDEX('Policy Characteristics'!L:L,MATCH($C278,'Policy Characteristics'!$C:$C,0)))</f>
        <v/>
      </c>
    </row>
    <row r="279" spans="1:18" s="4" customFormat="1">
      <c r="A279" s="22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226" t="str">
        <f>C$278</f>
        <v>Boolean Ban New Power Plant Retrofits</v>
      </c>
      <c r="D279" s="6" t="s">
        <v>796</v>
      </c>
      <c r="E279" s="45"/>
      <c r="F279" s="6" t="s">
        <v>797</v>
      </c>
      <c r="G279" s="45"/>
      <c r="H279" s="43">
        <v>2437</v>
      </c>
      <c r="I279" s="261" t="s">
        <v>738</v>
      </c>
      <c r="J279" s="227" t="str">
        <f>IF(ISBLANK(INDEX('Policy Characteristics'!D:D,MATCH($C279,'Policy Characteristics'!$C:$C,0))),"",INDEX('Policy Characteristics'!D:D,MATCH($C279,'Policy Characteristics'!$C:$C,0)))</f>
        <v>Ban New Power Plant Retrofits</v>
      </c>
      <c r="K279" s="226" t="str">
        <f>IF(ISBLANK(INDEX('Policy Characteristics'!E:E,MATCH($C279,'Policy Characteristics'!$C:$C,0))),"",INDEX('Policy Characteristics'!E:E,MATCH($C279,'Policy Characteristics'!$C:$C,0)))</f>
        <v>elec ban new power plant retrofits</v>
      </c>
      <c r="L279" s="226">
        <f>IF(ISBLANK(INDEX('Policy Characteristics'!F:F,MATCH($C279,'Policy Characteristics'!$C:$C,0))),"",INDEX('Policy Characteristics'!F:F,MATCH($C279,'Policy Characteristics'!$C:$C,0)))</f>
        <v>0</v>
      </c>
      <c r="M279" s="226">
        <f>IF(ISBLANK(INDEX('Policy Characteristics'!G:G,MATCH($C279,'Policy Characteristics'!$C:$C,0))),"",INDEX('Policy Characteristics'!G:G,MATCH($C279,'Policy Characteristics'!$C:$C,0)))</f>
        <v>1</v>
      </c>
      <c r="N279" s="226">
        <f>IF(ISBLANK(INDEX('Policy Characteristics'!H:H,MATCH($C279,'Policy Characteristics'!$C:$C,0))),"",INDEX('Policy Characteristics'!H:H,MATCH($C279,'Policy Characteristics'!$C:$C,0)))</f>
        <v>1</v>
      </c>
      <c r="O279" s="226" t="str">
        <f>IF(ISBLANK(INDEX('Policy Characteristics'!I:I,MATCH($C279,'Policy Characteristics'!$C:$C,0))),"",INDEX('Policy Characteristics'!I:I,MATCH($C279,'Policy Characteristics'!$C:$C,0)))</f>
        <v>on/off</v>
      </c>
      <c r="P279" s="22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26" t="str">
        <f>IF(ISBLANK(INDEX('Policy Characteristics'!K:K,MATCH($C279,'Policy Characteristics'!$C:$C,0))),"",INDEX('Policy Characteristics'!K:K,MATCH($C279,'Policy Characteristics'!$C:$C,0)))</f>
        <v/>
      </c>
      <c r="R279" s="226" t="str">
        <f>IF(ISBLANK(INDEX('Policy Characteristics'!L:L,MATCH($C279,'Policy Characteristics'!$C:$C,0))),"",INDEX('Policy Characteristics'!L:L,MATCH($C279,'Policy Characteristics'!$C:$C,0)))</f>
        <v/>
      </c>
    </row>
    <row r="280" spans="1:18" s="4" customFormat="1">
      <c r="A280" s="22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226" t="str">
        <f t="shared" ref="C280:C301" si="19">C$278</f>
        <v>Boolean Ban New Power Plant Retrofits</v>
      </c>
      <c r="D280" s="6" t="s">
        <v>798</v>
      </c>
      <c r="E280" s="45"/>
      <c r="F280" s="6" t="s">
        <v>799</v>
      </c>
      <c r="G280" s="45"/>
      <c r="H280" s="43">
        <v>2438</v>
      </c>
      <c r="I280" s="261" t="s">
        <v>738</v>
      </c>
      <c r="J280" s="227" t="str">
        <f>IF(ISBLANK(INDEX('Policy Characteristics'!D:D,MATCH($C280,'Policy Characteristics'!$C:$C,0))),"",INDEX('Policy Characteristics'!D:D,MATCH($C280,'Policy Characteristics'!$C:$C,0)))</f>
        <v>Ban New Power Plant Retrofits</v>
      </c>
      <c r="K280" s="226" t="str">
        <f>IF(ISBLANK(INDEX('Policy Characteristics'!E:E,MATCH($C280,'Policy Characteristics'!$C:$C,0))),"",INDEX('Policy Characteristics'!E:E,MATCH($C280,'Policy Characteristics'!$C:$C,0)))</f>
        <v>elec ban new power plant retrofits</v>
      </c>
      <c r="L280" s="226">
        <f>IF(ISBLANK(INDEX('Policy Characteristics'!F:F,MATCH($C280,'Policy Characteristics'!$C:$C,0))),"",INDEX('Policy Characteristics'!F:F,MATCH($C280,'Policy Characteristics'!$C:$C,0)))</f>
        <v>0</v>
      </c>
      <c r="M280" s="226">
        <f>IF(ISBLANK(INDEX('Policy Characteristics'!G:G,MATCH($C280,'Policy Characteristics'!$C:$C,0))),"",INDEX('Policy Characteristics'!G:G,MATCH($C280,'Policy Characteristics'!$C:$C,0)))</f>
        <v>1</v>
      </c>
      <c r="N280" s="226">
        <f>IF(ISBLANK(INDEX('Policy Characteristics'!H:H,MATCH($C280,'Policy Characteristics'!$C:$C,0))),"",INDEX('Policy Characteristics'!H:H,MATCH($C280,'Policy Characteristics'!$C:$C,0)))</f>
        <v>1</v>
      </c>
      <c r="O280" s="226" t="str">
        <f>IF(ISBLANK(INDEX('Policy Characteristics'!I:I,MATCH($C280,'Policy Characteristics'!$C:$C,0))),"",INDEX('Policy Characteristics'!I:I,MATCH($C280,'Policy Characteristics'!$C:$C,0)))</f>
        <v>on/off</v>
      </c>
      <c r="P280" s="22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26" t="str">
        <f>IF(ISBLANK(INDEX('Policy Characteristics'!K:K,MATCH($C280,'Policy Characteristics'!$C:$C,0))),"",INDEX('Policy Characteristics'!K:K,MATCH($C280,'Policy Characteristics'!$C:$C,0)))</f>
        <v/>
      </c>
      <c r="R280" s="226" t="str">
        <f>IF(ISBLANK(INDEX('Policy Characteristics'!L:L,MATCH($C280,'Policy Characteristics'!$C:$C,0))),"",INDEX('Policy Characteristics'!L:L,MATCH($C280,'Policy Characteristics'!$C:$C,0)))</f>
        <v/>
      </c>
    </row>
    <row r="281" spans="1:18" s="4" customFormat="1">
      <c r="A281" s="22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226" t="str">
        <f t="shared" si="19"/>
        <v>Boolean Ban New Power Plant Retrofits</v>
      </c>
      <c r="D281" s="6" t="s">
        <v>800</v>
      </c>
      <c r="E281" s="45"/>
      <c r="F281" s="6" t="s">
        <v>801</v>
      </c>
      <c r="G281" s="45"/>
      <c r="H281" s="43">
        <v>2439</v>
      </c>
      <c r="I281" s="261" t="s">
        <v>738</v>
      </c>
      <c r="J281" s="227" t="str">
        <f>IF(ISBLANK(INDEX('Policy Characteristics'!D:D,MATCH($C281,'Policy Characteristics'!$C:$C,0))),"",INDEX('Policy Characteristics'!D:D,MATCH($C281,'Policy Characteristics'!$C:$C,0)))</f>
        <v>Ban New Power Plant Retrofits</v>
      </c>
      <c r="K281" s="226" t="str">
        <f>IF(ISBLANK(INDEX('Policy Characteristics'!E:E,MATCH($C281,'Policy Characteristics'!$C:$C,0))),"",INDEX('Policy Characteristics'!E:E,MATCH($C281,'Policy Characteristics'!$C:$C,0)))</f>
        <v>elec ban new power plant retrofits</v>
      </c>
      <c r="L281" s="226">
        <f>IF(ISBLANK(INDEX('Policy Characteristics'!F:F,MATCH($C281,'Policy Characteristics'!$C:$C,0))),"",INDEX('Policy Characteristics'!F:F,MATCH($C281,'Policy Characteristics'!$C:$C,0)))</f>
        <v>0</v>
      </c>
      <c r="M281" s="226">
        <f>IF(ISBLANK(INDEX('Policy Characteristics'!G:G,MATCH($C281,'Policy Characteristics'!$C:$C,0))),"",INDEX('Policy Characteristics'!G:G,MATCH($C281,'Policy Characteristics'!$C:$C,0)))</f>
        <v>1</v>
      </c>
      <c r="N281" s="226">
        <f>IF(ISBLANK(INDEX('Policy Characteristics'!H:H,MATCH($C281,'Policy Characteristics'!$C:$C,0))),"",INDEX('Policy Characteristics'!H:H,MATCH($C281,'Policy Characteristics'!$C:$C,0)))</f>
        <v>1</v>
      </c>
      <c r="O281" s="226" t="str">
        <f>IF(ISBLANK(INDEX('Policy Characteristics'!I:I,MATCH($C281,'Policy Characteristics'!$C:$C,0))),"",INDEX('Policy Characteristics'!I:I,MATCH($C281,'Policy Characteristics'!$C:$C,0)))</f>
        <v>on/off</v>
      </c>
      <c r="P281" s="22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26" t="str">
        <f>IF(ISBLANK(INDEX('Policy Characteristics'!K:K,MATCH($C281,'Policy Characteristics'!$C:$C,0))),"",INDEX('Policy Characteristics'!K:K,MATCH($C281,'Policy Characteristics'!$C:$C,0)))</f>
        <v/>
      </c>
      <c r="R281" s="226" t="str">
        <f>IF(ISBLANK(INDEX('Policy Characteristics'!L:L,MATCH($C281,'Policy Characteristics'!$C:$C,0))),"",INDEX('Policy Characteristics'!L:L,MATCH($C281,'Policy Characteristics'!$C:$C,0)))</f>
        <v/>
      </c>
    </row>
    <row r="282" spans="1:18" s="4" customFormat="1">
      <c r="A282" s="22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226" t="str">
        <f t="shared" si="19"/>
        <v>Boolean Ban New Power Plant Retrofits</v>
      </c>
      <c r="D282" s="6" t="s">
        <v>802</v>
      </c>
      <c r="E282" s="45"/>
      <c r="F282" s="6" t="s">
        <v>803</v>
      </c>
      <c r="G282" s="45"/>
      <c r="H282" s="43">
        <v>2440</v>
      </c>
      <c r="I282" s="261" t="s">
        <v>738</v>
      </c>
      <c r="J282" s="227" t="str">
        <f>IF(ISBLANK(INDEX('Policy Characteristics'!D:D,MATCH($C282,'Policy Characteristics'!$C:$C,0))),"",INDEX('Policy Characteristics'!D:D,MATCH($C282,'Policy Characteristics'!$C:$C,0)))</f>
        <v>Ban New Power Plant Retrofits</v>
      </c>
      <c r="K282" s="226" t="str">
        <f>IF(ISBLANK(INDEX('Policy Characteristics'!E:E,MATCH($C282,'Policy Characteristics'!$C:$C,0))),"",INDEX('Policy Characteristics'!E:E,MATCH($C282,'Policy Characteristics'!$C:$C,0)))</f>
        <v>elec ban new power plant retrofits</v>
      </c>
      <c r="L282" s="226">
        <f>IF(ISBLANK(INDEX('Policy Characteristics'!F:F,MATCH($C282,'Policy Characteristics'!$C:$C,0))),"",INDEX('Policy Characteristics'!F:F,MATCH($C282,'Policy Characteristics'!$C:$C,0)))</f>
        <v>0</v>
      </c>
      <c r="M282" s="226">
        <f>IF(ISBLANK(INDEX('Policy Characteristics'!G:G,MATCH($C282,'Policy Characteristics'!$C:$C,0))),"",INDEX('Policy Characteristics'!G:G,MATCH($C282,'Policy Characteristics'!$C:$C,0)))</f>
        <v>1</v>
      </c>
      <c r="N282" s="226">
        <f>IF(ISBLANK(INDEX('Policy Characteristics'!H:H,MATCH($C282,'Policy Characteristics'!$C:$C,0))),"",INDEX('Policy Characteristics'!H:H,MATCH($C282,'Policy Characteristics'!$C:$C,0)))</f>
        <v>1</v>
      </c>
      <c r="O282" s="226" t="str">
        <f>IF(ISBLANK(INDEX('Policy Characteristics'!I:I,MATCH($C282,'Policy Characteristics'!$C:$C,0))),"",INDEX('Policy Characteristics'!I:I,MATCH($C282,'Policy Characteristics'!$C:$C,0)))</f>
        <v>on/off</v>
      </c>
      <c r="P282" s="22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26" t="str">
        <f>IF(ISBLANK(INDEX('Policy Characteristics'!K:K,MATCH($C282,'Policy Characteristics'!$C:$C,0))),"",INDEX('Policy Characteristics'!K:K,MATCH($C282,'Policy Characteristics'!$C:$C,0)))</f>
        <v/>
      </c>
      <c r="R282" s="226" t="str">
        <f>IF(ISBLANK(INDEX('Policy Characteristics'!L:L,MATCH($C282,'Policy Characteristics'!$C:$C,0))),"",INDEX('Policy Characteristics'!L:L,MATCH($C282,'Policy Characteristics'!$C:$C,0)))</f>
        <v/>
      </c>
    </row>
    <row r="283" spans="1:18" s="4" customFormat="1">
      <c r="A283" s="22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226" t="str">
        <f t="shared" si="19"/>
        <v>Boolean Ban New Power Plant Retrofits</v>
      </c>
      <c r="D283" s="6" t="s">
        <v>804</v>
      </c>
      <c r="E283" s="45"/>
      <c r="F283" s="6" t="s">
        <v>805</v>
      </c>
      <c r="G283" s="45"/>
      <c r="H283" s="43">
        <v>2441</v>
      </c>
      <c r="I283" s="261" t="s">
        <v>738</v>
      </c>
      <c r="J283" s="227" t="str">
        <f>IF(ISBLANK(INDEX('Policy Characteristics'!D:D,MATCH($C283,'Policy Characteristics'!$C:$C,0))),"",INDEX('Policy Characteristics'!D:D,MATCH($C283,'Policy Characteristics'!$C:$C,0)))</f>
        <v>Ban New Power Plant Retrofits</v>
      </c>
      <c r="K283" s="226" t="str">
        <f>IF(ISBLANK(INDEX('Policy Characteristics'!E:E,MATCH($C283,'Policy Characteristics'!$C:$C,0))),"",INDEX('Policy Characteristics'!E:E,MATCH($C283,'Policy Characteristics'!$C:$C,0)))</f>
        <v>elec ban new power plant retrofits</v>
      </c>
      <c r="L283" s="226">
        <f>IF(ISBLANK(INDEX('Policy Characteristics'!F:F,MATCH($C283,'Policy Characteristics'!$C:$C,0))),"",INDEX('Policy Characteristics'!F:F,MATCH($C283,'Policy Characteristics'!$C:$C,0)))</f>
        <v>0</v>
      </c>
      <c r="M283" s="226">
        <f>IF(ISBLANK(INDEX('Policy Characteristics'!G:G,MATCH($C283,'Policy Characteristics'!$C:$C,0))),"",INDEX('Policy Characteristics'!G:G,MATCH($C283,'Policy Characteristics'!$C:$C,0)))</f>
        <v>1</v>
      </c>
      <c r="N283" s="226">
        <f>IF(ISBLANK(INDEX('Policy Characteristics'!H:H,MATCH($C283,'Policy Characteristics'!$C:$C,0))),"",INDEX('Policy Characteristics'!H:H,MATCH($C283,'Policy Characteristics'!$C:$C,0)))</f>
        <v>1</v>
      </c>
      <c r="O283" s="226" t="str">
        <f>IF(ISBLANK(INDEX('Policy Characteristics'!I:I,MATCH($C283,'Policy Characteristics'!$C:$C,0))),"",INDEX('Policy Characteristics'!I:I,MATCH($C283,'Policy Characteristics'!$C:$C,0)))</f>
        <v>on/off</v>
      </c>
      <c r="P283" s="22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26" t="str">
        <f>IF(ISBLANK(INDEX('Policy Characteristics'!K:K,MATCH($C283,'Policy Characteristics'!$C:$C,0))),"",INDEX('Policy Characteristics'!K:K,MATCH($C283,'Policy Characteristics'!$C:$C,0)))</f>
        <v/>
      </c>
      <c r="R283" s="226" t="str">
        <f>IF(ISBLANK(INDEX('Policy Characteristics'!L:L,MATCH($C283,'Policy Characteristics'!$C:$C,0))),"",INDEX('Policy Characteristics'!L:L,MATCH($C283,'Policy Characteristics'!$C:$C,0)))</f>
        <v/>
      </c>
    </row>
    <row r="284" spans="1:18" s="4" customFormat="1">
      <c r="A284" s="22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226" t="str">
        <f t="shared" si="19"/>
        <v>Boolean Ban New Power Plant Retrofits</v>
      </c>
      <c r="D284" s="6" t="s">
        <v>806</v>
      </c>
      <c r="E284" s="45"/>
      <c r="F284" s="6" t="s">
        <v>807</v>
      </c>
      <c r="G284" s="45"/>
      <c r="H284" s="43">
        <v>2442</v>
      </c>
      <c r="I284" s="261" t="s">
        <v>738</v>
      </c>
      <c r="J284" s="227" t="str">
        <f>IF(ISBLANK(INDEX('Policy Characteristics'!D:D,MATCH($C284,'Policy Characteristics'!$C:$C,0))),"",INDEX('Policy Characteristics'!D:D,MATCH($C284,'Policy Characteristics'!$C:$C,0)))</f>
        <v>Ban New Power Plant Retrofits</v>
      </c>
      <c r="K284" s="226" t="str">
        <f>IF(ISBLANK(INDEX('Policy Characteristics'!E:E,MATCH($C284,'Policy Characteristics'!$C:$C,0))),"",INDEX('Policy Characteristics'!E:E,MATCH($C284,'Policy Characteristics'!$C:$C,0)))</f>
        <v>elec ban new power plant retrofits</v>
      </c>
      <c r="L284" s="226">
        <f>IF(ISBLANK(INDEX('Policy Characteristics'!F:F,MATCH($C284,'Policy Characteristics'!$C:$C,0))),"",INDEX('Policy Characteristics'!F:F,MATCH($C284,'Policy Characteristics'!$C:$C,0)))</f>
        <v>0</v>
      </c>
      <c r="M284" s="226">
        <f>IF(ISBLANK(INDEX('Policy Characteristics'!G:G,MATCH($C284,'Policy Characteristics'!$C:$C,0))),"",INDEX('Policy Characteristics'!G:G,MATCH($C284,'Policy Characteristics'!$C:$C,0)))</f>
        <v>1</v>
      </c>
      <c r="N284" s="226">
        <f>IF(ISBLANK(INDEX('Policy Characteristics'!H:H,MATCH($C284,'Policy Characteristics'!$C:$C,0))),"",INDEX('Policy Characteristics'!H:H,MATCH($C284,'Policy Characteristics'!$C:$C,0)))</f>
        <v>1</v>
      </c>
      <c r="O284" s="226" t="str">
        <f>IF(ISBLANK(INDEX('Policy Characteristics'!I:I,MATCH($C284,'Policy Characteristics'!$C:$C,0))),"",INDEX('Policy Characteristics'!I:I,MATCH($C284,'Policy Characteristics'!$C:$C,0)))</f>
        <v>on/off</v>
      </c>
      <c r="P284" s="22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26" t="str">
        <f>IF(ISBLANK(INDEX('Policy Characteristics'!K:K,MATCH($C284,'Policy Characteristics'!$C:$C,0))),"",INDEX('Policy Characteristics'!K:K,MATCH($C284,'Policy Characteristics'!$C:$C,0)))</f>
        <v/>
      </c>
      <c r="R284" s="226" t="str">
        <f>IF(ISBLANK(INDEX('Policy Characteristics'!L:L,MATCH($C284,'Policy Characteristics'!$C:$C,0))),"",INDEX('Policy Characteristics'!L:L,MATCH($C284,'Policy Characteristics'!$C:$C,0)))</f>
        <v/>
      </c>
    </row>
    <row r="285" spans="1:18" s="4" customFormat="1">
      <c r="A285" s="22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226" t="str">
        <f t="shared" si="19"/>
        <v>Boolean Ban New Power Plant Retrofits</v>
      </c>
      <c r="D285" s="6" t="s">
        <v>808</v>
      </c>
      <c r="E285" s="45"/>
      <c r="F285" s="6" t="s">
        <v>809</v>
      </c>
      <c r="G285" s="45"/>
      <c r="H285" s="43">
        <v>2443</v>
      </c>
      <c r="I285" s="261" t="s">
        <v>738</v>
      </c>
      <c r="J285" s="227" t="str">
        <f>IF(ISBLANK(INDEX('Policy Characteristics'!D:D,MATCH($C285,'Policy Characteristics'!$C:$C,0))),"",INDEX('Policy Characteristics'!D:D,MATCH($C285,'Policy Characteristics'!$C:$C,0)))</f>
        <v>Ban New Power Plant Retrofits</v>
      </c>
      <c r="K285" s="226" t="str">
        <f>IF(ISBLANK(INDEX('Policy Characteristics'!E:E,MATCH($C285,'Policy Characteristics'!$C:$C,0))),"",INDEX('Policy Characteristics'!E:E,MATCH($C285,'Policy Characteristics'!$C:$C,0)))</f>
        <v>elec ban new power plant retrofits</v>
      </c>
      <c r="L285" s="226">
        <f>IF(ISBLANK(INDEX('Policy Characteristics'!F:F,MATCH($C285,'Policy Characteristics'!$C:$C,0))),"",INDEX('Policy Characteristics'!F:F,MATCH($C285,'Policy Characteristics'!$C:$C,0)))</f>
        <v>0</v>
      </c>
      <c r="M285" s="226">
        <f>IF(ISBLANK(INDEX('Policy Characteristics'!G:G,MATCH($C285,'Policy Characteristics'!$C:$C,0))),"",INDEX('Policy Characteristics'!G:G,MATCH($C285,'Policy Characteristics'!$C:$C,0)))</f>
        <v>1</v>
      </c>
      <c r="N285" s="226">
        <f>IF(ISBLANK(INDEX('Policy Characteristics'!H:H,MATCH($C285,'Policy Characteristics'!$C:$C,0))),"",INDEX('Policy Characteristics'!H:H,MATCH($C285,'Policy Characteristics'!$C:$C,0)))</f>
        <v>1</v>
      </c>
      <c r="O285" s="226" t="str">
        <f>IF(ISBLANK(INDEX('Policy Characteristics'!I:I,MATCH($C285,'Policy Characteristics'!$C:$C,0))),"",INDEX('Policy Characteristics'!I:I,MATCH($C285,'Policy Characteristics'!$C:$C,0)))</f>
        <v>on/off</v>
      </c>
      <c r="P285" s="22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26" t="str">
        <f>IF(ISBLANK(INDEX('Policy Characteristics'!K:K,MATCH($C285,'Policy Characteristics'!$C:$C,0))),"",INDEX('Policy Characteristics'!K:K,MATCH($C285,'Policy Characteristics'!$C:$C,0)))</f>
        <v/>
      </c>
      <c r="R285" s="226" t="str">
        <f>IF(ISBLANK(INDEX('Policy Characteristics'!L:L,MATCH($C285,'Policy Characteristics'!$C:$C,0))),"",INDEX('Policy Characteristics'!L:L,MATCH($C285,'Policy Characteristics'!$C:$C,0)))</f>
        <v/>
      </c>
    </row>
    <row r="286" spans="1:18" s="4" customFormat="1">
      <c r="A286" s="22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226" t="str">
        <f t="shared" si="19"/>
        <v>Boolean Ban New Power Plant Retrofits</v>
      </c>
      <c r="D286" s="6" t="s">
        <v>810</v>
      </c>
      <c r="E286" s="45"/>
      <c r="F286" s="6" t="s">
        <v>811</v>
      </c>
      <c r="G286" s="45"/>
      <c r="H286" s="43">
        <v>2444</v>
      </c>
      <c r="I286" s="261" t="s">
        <v>738</v>
      </c>
      <c r="J286" s="227" t="str">
        <f>IF(ISBLANK(INDEX('Policy Characteristics'!D:D,MATCH($C286,'Policy Characteristics'!$C:$C,0))),"",INDEX('Policy Characteristics'!D:D,MATCH($C286,'Policy Characteristics'!$C:$C,0)))</f>
        <v>Ban New Power Plant Retrofits</v>
      </c>
      <c r="K286" s="226" t="str">
        <f>IF(ISBLANK(INDEX('Policy Characteristics'!E:E,MATCH($C286,'Policy Characteristics'!$C:$C,0))),"",INDEX('Policy Characteristics'!E:E,MATCH($C286,'Policy Characteristics'!$C:$C,0)))</f>
        <v>elec ban new power plant retrofits</v>
      </c>
      <c r="L286" s="226">
        <f>IF(ISBLANK(INDEX('Policy Characteristics'!F:F,MATCH($C286,'Policy Characteristics'!$C:$C,0))),"",INDEX('Policy Characteristics'!F:F,MATCH($C286,'Policy Characteristics'!$C:$C,0)))</f>
        <v>0</v>
      </c>
      <c r="M286" s="226">
        <f>IF(ISBLANK(INDEX('Policy Characteristics'!G:G,MATCH($C286,'Policy Characteristics'!$C:$C,0))),"",INDEX('Policy Characteristics'!G:G,MATCH($C286,'Policy Characteristics'!$C:$C,0)))</f>
        <v>1</v>
      </c>
      <c r="N286" s="226">
        <f>IF(ISBLANK(INDEX('Policy Characteristics'!H:H,MATCH($C286,'Policy Characteristics'!$C:$C,0))),"",INDEX('Policy Characteristics'!H:H,MATCH($C286,'Policy Characteristics'!$C:$C,0)))</f>
        <v>1</v>
      </c>
      <c r="O286" s="226" t="str">
        <f>IF(ISBLANK(INDEX('Policy Characteristics'!I:I,MATCH($C286,'Policy Characteristics'!$C:$C,0))),"",INDEX('Policy Characteristics'!I:I,MATCH($C286,'Policy Characteristics'!$C:$C,0)))</f>
        <v>on/off</v>
      </c>
      <c r="P286" s="22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26" t="str">
        <f>IF(ISBLANK(INDEX('Policy Characteristics'!K:K,MATCH($C286,'Policy Characteristics'!$C:$C,0))),"",INDEX('Policy Characteristics'!K:K,MATCH($C286,'Policy Characteristics'!$C:$C,0)))</f>
        <v/>
      </c>
      <c r="R286" s="226" t="str">
        <f>IF(ISBLANK(INDEX('Policy Characteristics'!L:L,MATCH($C286,'Policy Characteristics'!$C:$C,0))),"",INDEX('Policy Characteristics'!L:L,MATCH($C286,'Policy Characteristics'!$C:$C,0)))</f>
        <v/>
      </c>
    </row>
    <row r="287" spans="1:18" s="4" customFormat="1">
      <c r="A287" s="22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226" t="str">
        <f t="shared" si="19"/>
        <v>Boolean Ban New Power Plant Retrofits</v>
      </c>
      <c r="D287" s="6" t="s">
        <v>812</v>
      </c>
      <c r="E287" s="45"/>
      <c r="F287" s="6" t="s">
        <v>813</v>
      </c>
      <c r="G287" s="45"/>
      <c r="H287" s="43">
        <v>2445</v>
      </c>
      <c r="I287" s="261" t="s">
        <v>738</v>
      </c>
      <c r="J287" s="227" t="str">
        <f>IF(ISBLANK(INDEX('Policy Characteristics'!D:D,MATCH($C287,'Policy Characteristics'!$C:$C,0))),"",INDEX('Policy Characteristics'!D:D,MATCH($C287,'Policy Characteristics'!$C:$C,0)))</f>
        <v>Ban New Power Plant Retrofits</v>
      </c>
      <c r="K287" s="226" t="str">
        <f>IF(ISBLANK(INDEX('Policy Characteristics'!E:E,MATCH($C287,'Policy Characteristics'!$C:$C,0))),"",INDEX('Policy Characteristics'!E:E,MATCH($C287,'Policy Characteristics'!$C:$C,0)))</f>
        <v>elec ban new power plant retrofits</v>
      </c>
      <c r="L287" s="226">
        <f>IF(ISBLANK(INDEX('Policy Characteristics'!F:F,MATCH($C287,'Policy Characteristics'!$C:$C,0))),"",INDEX('Policy Characteristics'!F:F,MATCH($C287,'Policy Characteristics'!$C:$C,0)))</f>
        <v>0</v>
      </c>
      <c r="M287" s="226">
        <f>IF(ISBLANK(INDEX('Policy Characteristics'!G:G,MATCH($C287,'Policy Characteristics'!$C:$C,0))),"",INDEX('Policy Characteristics'!G:G,MATCH($C287,'Policy Characteristics'!$C:$C,0)))</f>
        <v>1</v>
      </c>
      <c r="N287" s="226">
        <f>IF(ISBLANK(INDEX('Policy Characteristics'!H:H,MATCH($C287,'Policy Characteristics'!$C:$C,0))),"",INDEX('Policy Characteristics'!H:H,MATCH($C287,'Policy Characteristics'!$C:$C,0)))</f>
        <v>1</v>
      </c>
      <c r="O287" s="226" t="str">
        <f>IF(ISBLANK(INDEX('Policy Characteristics'!I:I,MATCH($C287,'Policy Characteristics'!$C:$C,0))),"",INDEX('Policy Characteristics'!I:I,MATCH($C287,'Policy Characteristics'!$C:$C,0)))</f>
        <v>on/off</v>
      </c>
      <c r="P287" s="22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26" t="str">
        <f>IF(ISBLANK(INDEX('Policy Characteristics'!K:K,MATCH($C287,'Policy Characteristics'!$C:$C,0))),"",INDEX('Policy Characteristics'!K:K,MATCH($C287,'Policy Characteristics'!$C:$C,0)))</f>
        <v/>
      </c>
      <c r="R287" s="226" t="str">
        <f>IF(ISBLANK(INDEX('Policy Characteristics'!L:L,MATCH($C287,'Policy Characteristics'!$C:$C,0))),"",INDEX('Policy Characteristics'!L:L,MATCH($C287,'Policy Characteristics'!$C:$C,0)))</f>
        <v/>
      </c>
    </row>
    <row r="288" spans="1:18" s="4" customFormat="1">
      <c r="A288" s="22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226" t="str">
        <f t="shared" si="19"/>
        <v>Boolean Ban New Power Plant Retrofits</v>
      </c>
      <c r="D288" s="6" t="s">
        <v>814</v>
      </c>
      <c r="E288" s="45"/>
      <c r="F288" s="6" t="s">
        <v>815</v>
      </c>
      <c r="G288" s="45"/>
      <c r="H288" s="43">
        <v>2446</v>
      </c>
      <c r="I288" s="261" t="s">
        <v>738</v>
      </c>
      <c r="J288" s="227" t="str">
        <f>IF(ISBLANK(INDEX('Policy Characteristics'!D:D,MATCH($C288,'Policy Characteristics'!$C:$C,0))),"",INDEX('Policy Characteristics'!D:D,MATCH($C288,'Policy Characteristics'!$C:$C,0)))</f>
        <v>Ban New Power Plant Retrofits</v>
      </c>
      <c r="K288" s="226" t="str">
        <f>IF(ISBLANK(INDEX('Policy Characteristics'!E:E,MATCH($C288,'Policy Characteristics'!$C:$C,0))),"",INDEX('Policy Characteristics'!E:E,MATCH($C288,'Policy Characteristics'!$C:$C,0)))</f>
        <v>elec ban new power plant retrofits</v>
      </c>
      <c r="L288" s="226">
        <f>IF(ISBLANK(INDEX('Policy Characteristics'!F:F,MATCH($C288,'Policy Characteristics'!$C:$C,0))),"",INDEX('Policy Characteristics'!F:F,MATCH($C288,'Policy Characteristics'!$C:$C,0)))</f>
        <v>0</v>
      </c>
      <c r="M288" s="226">
        <f>IF(ISBLANK(INDEX('Policy Characteristics'!G:G,MATCH($C288,'Policy Characteristics'!$C:$C,0))),"",INDEX('Policy Characteristics'!G:G,MATCH($C288,'Policy Characteristics'!$C:$C,0)))</f>
        <v>1</v>
      </c>
      <c r="N288" s="226">
        <f>IF(ISBLANK(INDEX('Policy Characteristics'!H:H,MATCH($C288,'Policy Characteristics'!$C:$C,0))),"",INDEX('Policy Characteristics'!H:H,MATCH($C288,'Policy Characteristics'!$C:$C,0)))</f>
        <v>1</v>
      </c>
      <c r="O288" s="226" t="str">
        <f>IF(ISBLANK(INDEX('Policy Characteristics'!I:I,MATCH($C288,'Policy Characteristics'!$C:$C,0))),"",INDEX('Policy Characteristics'!I:I,MATCH($C288,'Policy Characteristics'!$C:$C,0)))</f>
        <v>on/off</v>
      </c>
      <c r="P288" s="22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26" t="str">
        <f>IF(ISBLANK(INDEX('Policy Characteristics'!K:K,MATCH($C288,'Policy Characteristics'!$C:$C,0))),"",INDEX('Policy Characteristics'!K:K,MATCH($C288,'Policy Characteristics'!$C:$C,0)))</f>
        <v/>
      </c>
      <c r="R288" s="226" t="str">
        <f>IF(ISBLANK(INDEX('Policy Characteristics'!L:L,MATCH($C288,'Policy Characteristics'!$C:$C,0))),"",INDEX('Policy Characteristics'!L:L,MATCH($C288,'Policy Characteristics'!$C:$C,0)))</f>
        <v/>
      </c>
    </row>
    <row r="289" spans="1:18" s="4" customFormat="1">
      <c r="A289" s="22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226" t="str">
        <f t="shared" si="19"/>
        <v>Boolean Ban New Power Plant Retrofits</v>
      </c>
      <c r="D289" s="6" t="s">
        <v>816</v>
      </c>
      <c r="E289" s="45"/>
      <c r="F289" s="6" t="s">
        <v>817</v>
      </c>
      <c r="G289" s="45"/>
      <c r="H289" s="43">
        <v>2447</v>
      </c>
      <c r="I289" s="261" t="s">
        <v>738</v>
      </c>
      <c r="J289" s="227" t="str">
        <f>IF(ISBLANK(INDEX('Policy Characteristics'!D:D,MATCH($C289,'Policy Characteristics'!$C:$C,0))),"",INDEX('Policy Characteristics'!D:D,MATCH($C289,'Policy Characteristics'!$C:$C,0)))</f>
        <v>Ban New Power Plant Retrofits</v>
      </c>
      <c r="K289" s="226" t="str">
        <f>IF(ISBLANK(INDEX('Policy Characteristics'!E:E,MATCH($C289,'Policy Characteristics'!$C:$C,0))),"",INDEX('Policy Characteristics'!E:E,MATCH($C289,'Policy Characteristics'!$C:$C,0)))</f>
        <v>elec ban new power plant retrofits</v>
      </c>
      <c r="L289" s="226">
        <f>IF(ISBLANK(INDEX('Policy Characteristics'!F:F,MATCH($C289,'Policy Characteristics'!$C:$C,0))),"",INDEX('Policy Characteristics'!F:F,MATCH($C289,'Policy Characteristics'!$C:$C,0)))</f>
        <v>0</v>
      </c>
      <c r="M289" s="226">
        <f>IF(ISBLANK(INDEX('Policy Characteristics'!G:G,MATCH($C289,'Policy Characteristics'!$C:$C,0))),"",INDEX('Policy Characteristics'!G:G,MATCH($C289,'Policy Characteristics'!$C:$C,0)))</f>
        <v>1</v>
      </c>
      <c r="N289" s="226">
        <f>IF(ISBLANK(INDEX('Policy Characteristics'!H:H,MATCH($C289,'Policy Characteristics'!$C:$C,0))),"",INDEX('Policy Characteristics'!H:H,MATCH($C289,'Policy Characteristics'!$C:$C,0)))</f>
        <v>1</v>
      </c>
      <c r="O289" s="226" t="str">
        <f>IF(ISBLANK(INDEX('Policy Characteristics'!I:I,MATCH($C289,'Policy Characteristics'!$C:$C,0))),"",INDEX('Policy Characteristics'!I:I,MATCH($C289,'Policy Characteristics'!$C:$C,0)))</f>
        <v>on/off</v>
      </c>
      <c r="P289" s="22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26" t="str">
        <f>IF(ISBLANK(INDEX('Policy Characteristics'!K:K,MATCH($C289,'Policy Characteristics'!$C:$C,0))),"",INDEX('Policy Characteristics'!K:K,MATCH($C289,'Policy Characteristics'!$C:$C,0)))</f>
        <v/>
      </c>
      <c r="R289" s="226" t="str">
        <f>IF(ISBLANK(INDEX('Policy Characteristics'!L:L,MATCH($C289,'Policy Characteristics'!$C:$C,0))),"",INDEX('Policy Characteristics'!L:L,MATCH($C289,'Policy Characteristics'!$C:$C,0)))</f>
        <v/>
      </c>
    </row>
    <row r="290" spans="1:18" s="4" customFormat="1">
      <c r="A290" s="22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226" t="str">
        <f t="shared" si="19"/>
        <v>Boolean Ban New Power Plant Retrofits</v>
      </c>
      <c r="D290" s="6" t="s">
        <v>818</v>
      </c>
      <c r="E290" s="45"/>
      <c r="F290" s="6" t="s">
        <v>819</v>
      </c>
      <c r="G290" s="45"/>
      <c r="H290" s="43">
        <v>2448</v>
      </c>
      <c r="I290" s="261" t="s">
        <v>738</v>
      </c>
      <c r="J290" s="227" t="str">
        <f>IF(ISBLANK(INDEX('Policy Characteristics'!D:D,MATCH($C290,'Policy Characteristics'!$C:$C,0))),"",INDEX('Policy Characteristics'!D:D,MATCH($C290,'Policy Characteristics'!$C:$C,0)))</f>
        <v>Ban New Power Plant Retrofits</v>
      </c>
      <c r="K290" s="226" t="str">
        <f>IF(ISBLANK(INDEX('Policy Characteristics'!E:E,MATCH($C290,'Policy Characteristics'!$C:$C,0))),"",INDEX('Policy Characteristics'!E:E,MATCH($C290,'Policy Characteristics'!$C:$C,0)))</f>
        <v>elec ban new power plant retrofits</v>
      </c>
      <c r="L290" s="226">
        <f>IF(ISBLANK(INDEX('Policy Characteristics'!F:F,MATCH($C290,'Policy Characteristics'!$C:$C,0))),"",INDEX('Policy Characteristics'!F:F,MATCH($C290,'Policy Characteristics'!$C:$C,0)))</f>
        <v>0</v>
      </c>
      <c r="M290" s="226">
        <f>IF(ISBLANK(INDEX('Policy Characteristics'!G:G,MATCH($C290,'Policy Characteristics'!$C:$C,0))),"",INDEX('Policy Characteristics'!G:G,MATCH($C290,'Policy Characteristics'!$C:$C,0)))</f>
        <v>1</v>
      </c>
      <c r="N290" s="226">
        <f>IF(ISBLANK(INDEX('Policy Characteristics'!H:H,MATCH($C290,'Policy Characteristics'!$C:$C,0))),"",INDEX('Policy Characteristics'!H:H,MATCH($C290,'Policy Characteristics'!$C:$C,0)))</f>
        <v>1</v>
      </c>
      <c r="O290" s="226" t="str">
        <f>IF(ISBLANK(INDEX('Policy Characteristics'!I:I,MATCH($C290,'Policy Characteristics'!$C:$C,0))),"",INDEX('Policy Characteristics'!I:I,MATCH($C290,'Policy Characteristics'!$C:$C,0)))</f>
        <v>on/off</v>
      </c>
      <c r="P290" s="22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26" t="str">
        <f>IF(ISBLANK(INDEX('Policy Characteristics'!K:K,MATCH($C290,'Policy Characteristics'!$C:$C,0))),"",INDEX('Policy Characteristics'!K:K,MATCH($C290,'Policy Characteristics'!$C:$C,0)))</f>
        <v/>
      </c>
      <c r="R290" s="226" t="str">
        <f>IF(ISBLANK(INDEX('Policy Characteristics'!L:L,MATCH($C290,'Policy Characteristics'!$C:$C,0))),"",INDEX('Policy Characteristics'!L:L,MATCH($C290,'Policy Characteristics'!$C:$C,0)))</f>
        <v/>
      </c>
    </row>
    <row r="291" spans="1:18" s="4" customFormat="1">
      <c r="A291" s="22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226" t="str">
        <f t="shared" si="19"/>
        <v>Boolean Ban New Power Plant Retrofits</v>
      </c>
      <c r="D291" s="6" t="s">
        <v>820</v>
      </c>
      <c r="E291" s="45"/>
      <c r="F291" s="6" t="s">
        <v>821</v>
      </c>
      <c r="G291" s="45"/>
      <c r="H291" s="43">
        <v>2449</v>
      </c>
      <c r="I291" s="261" t="s">
        <v>738</v>
      </c>
      <c r="J291" s="227" t="str">
        <f>IF(ISBLANK(INDEX('Policy Characteristics'!D:D,MATCH($C291,'Policy Characteristics'!$C:$C,0))),"",INDEX('Policy Characteristics'!D:D,MATCH($C291,'Policy Characteristics'!$C:$C,0)))</f>
        <v>Ban New Power Plant Retrofits</v>
      </c>
      <c r="K291" s="226" t="str">
        <f>IF(ISBLANK(INDEX('Policy Characteristics'!E:E,MATCH($C291,'Policy Characteristics'!$C:$C,0))),"",INDEX('Policy Characteristics'!E:E,MATCH($C291,'Policy Characteristics'!$C:$C,0)))</f>
        <v>elec ban new power plant retrofits</v>
      </c>
      <c r="L291" s="226">
        <f>IF(ISBLANK(INDEX('Policy Characteristics'!F:F,MATCH($C291,'Policy Characteristics'!$C:$C,0))),"",INDEX('Policy Characteristics'!F:F,MATCH($C291,'Policy Characteristics'!$C:$C,0)))</f>
        <v>0</v>
      </c>
      <c r="M291" s="226">
        <f>IF(ISBLANK(INDEX('Policy Characteristics'!G:G,MATCH($C291,'Policy Characteristics'!$C:$C,0))),"",INDEX('Policy Characteristics'!G:G,MATCH($C291,'Policy Characteristics'!$C:$C,0)))</f>
        <v>1</v>
      </c>
      <c r="N291" s="226">
        <f>IF(ISBLANK(INDEX('Policy Characteristics'!H:H,MATCH($C291,'Policy Characteristics'!$C:$C,0))),"",INDEX('Policy Characteristics'!H:H,MATCH($C291,'Policy Characteristics'!$C:$C,0)))</f>
        <v>1</v>
      </c>
      <c r="O291" s="226" t="str">
        <f>IF(ISBLANK(INDEX('Policy Characteristics'!I:I,MATCH($C291,'Policy Characteristics'!$C:$C,0))),"",INDEX('Policy Characteristics'!I:I,MATCH($C291,'Policy Characteristics'!$C:$C,0)))</f>
        <v>on/off</v>
      </c>
      <c r="P291" s="22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26" t="str">
        <f>IF(ISBLANK(INDEX('Policy Characteristics'!K:K,MATCH($C291,'Policy Characteristics'!$C:$C,0))),"",INDEX('Policy Characteristics'!K:K,MATCH($C291,'Policy Characteristics'!$C:$C,0)))</f>
        <v/>
      </c>
      <c r="R291" s="226" t="str">
        <f>IF(ISBLANK(INDEX('Policy Characteristics'!L:L,MATCH($C291,'Policy Characteristics'!$C:$C,0))),"",INDEX('Policy Characteristics'!L:L,MATCH($C291,'Policy Characteristics'!$C:$C,0)))</f>
        <v/>
      </c>
    </row>
    <row r="292" spans="1:18" s="4" customFormat="1">
      <c r="A292" s="22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226" t="str">
        <f t="shared" si="19"/>
        <v>Boolean Ban New Power Plant Retrofits</v>
      </c>
      <c r="D292" s="6" t="s">
        <v>822</v>
      </c>
      <c r="E292" s="45"/>
      <c r="F292" s="6" t="s">
        <v>823</v>
      </c>
      <c r="G292" s="45"/>
      <c r="H292" s="43">
        <v>2450</v>
      </c>
      <c r="I292" s="261" t="s">
        <v>738</v>
      </c>
      <c r="J292" s="227" t="str">
        <f>IF(ISBLANK(INDEX('Policy Characteristics'!D:D,MATCH($C292,'Policy Characteristics'!$C:$C,0))),"",INDEX('Policy Characteristics'!D:D,MATCH($C292,'Policy Characteristics'!$C:$C,0)))</f>
        <v>Ban New Power Plant Retrofits</v>
      </c>
      <c r="K292" s="226" t="str">
        <f>IF(ISBLANK(INDEX('Policy Characteristics'!E:E,MATCH($C292,'Policy Characteristics'!$C:$C,0))),"",INDEX('Policy Characteristics'!E:E,MATCH($C292,'Policy Characteristics'!$C:$C,0)))</f>
        <v>elec ban new power plant retrofits</v>
      </c>
      <c r="L292" s="226">
        <f>IF(ISBLANK(INDEX('Policy Characteristics'!F:F,MATCH($C292,'Policy Characteristics'!$C:$C,0))),"",INDEX('Policy Characteristics'!F:F,MATCH($C292,'Policy Characteristics'!$C:$C,0)))</f>
        <v>0</v>
      </c>
      <c r="M292" s="226">
        <f>IF(ISBLANK(INDEX('Policy Characteristics'!G:G,MATCH($C292,'Policy Characteristics'!$C:$C,0))),"",INDEX('Policy Characteristics'!G:G,MATCH($C292,'Policy Characteristics'!$C:$C,0)))</f>
        <v>1</v>
      </c>
      <c r="N292" s="226">
        <f>IF(ISBLANK(INDEX('Policy Characteristics'!H:H,MATCH($C292,'Policy Characteristics'!$C:$C,0))),"",INDEX('Policy Characteristics'!H:H,MATCH($C292,'Policy Characteristics'!$C:$C,0)))</f>
        <v>1</v>
      </c>
      <c r="O292" s="226" t="str">
        <f>IF(ISBLANK(INDEX('Policy Characteristics'!I:I,MATCH($C292,'Policy Characteristics'!$C:$C,0))),"",INDEX('Policy Characteristics'!I:I,MATCH($C292,'Policy Characteristics'!$C:$C,0)))</f>
        <v>on/off</v>
      </c>
      <c r="P292" s="22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26" t="str">
        <f>IF(ISBLANK(INDEX('Policy Characteristics'!K:K,MATCH($C292,'Policy Characteristics'!$C:$C,0))),"",INDEX('Policy Characteristics'!K:K,MATCH($C292,'Policy Characteristics'!$C:$C,0)))</f>
        <v/>
      </c>
      <c r="R292" s="226" t="str">
        <f>IF(ISBLANK(INDEX('Policy Characteristics'!L:L,MATCH($C292,'Policy Characteristics'!$C:$C,0))),"",INDEX('Policy Characteristics'!L:L,MATCH($C292,'Policy Characteristics'!$C:$C,0)))</f>
        <v/>
      </c>
    </row>
    <row r="293" spans="1:18" s="4" customFormat="1">
      <c r="A293" s="22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226" t="str">
        <f t="shared" si="19"/>
        <v>Boolean Ban New Power Plant Retrofits</v>
      </c>
      <c r="D293" s="6" t="s">
        <v>824</v>
      </c>
      <c r="E293" s="45"/>
      <c r="F293" s="6" t="s">
        <v>825</v>
      </c>
      <c r="G293" s="45"/>
      <c r="H293" s="43">
        <v>2451</v>
      </c>
      <c r="I293" s="261" t="s">
        <v>738</v>
      </c>
      <c r="J293" s="227" t="str">
        <f>IF(ISBLANK(INDEX('Policy Characteristics'!D:D,MATCH($C293,'Policy Characteristics'!$C:$C,0))),"",INDEX('Policy Characteristics'!D:D,MATCH($C293,'Policy Characteristics'!$C:$C,0)))</f>
        <v>Ban New Power Plant Retrofits</v>
      </c>
      <c r="K293" s="226" t="str">
        <f>IF(ISBLANK(INDEX('Policy Characteristics'!E:E,MATCH($C293,'Policy Characteristics'!$C:$C,0))),"",INDEX('Policy Characteristics'!E:E,MATCH($C293,'Policy Characteristics'!$C:$C,0)))</f>
        <v>elec ban new power plant retrofits</v>
      </c>
      <c r="L293" s="226">
        <f>IF(ISBLANK(INDEX('Policy Characteristics'!F:F,MATCH($C293,'Policy Characteristics'!$C:$C,0))),"",INDEX('Policy Characteristics'!F:F,MATCH($C293,'Policy Characteristics'!$C:$C,0)))</f>
        <v>0</v>
      </c>
      <c r="M293" s="226">
        <f>IF(ISBLANK(INDEX('Policy Characteristics'!G:G,MATCH($C293,'Policy Characteristics'!$C:$C,0))),"",INDEX('Policy Characteristics'!G:G,MATCH($C293,'Policy Characteristics'!$C:$C,0)))</f>
        <v>1</v>
      </c>
      <c r="N293" s="226">
        <f>IF(ISBLANK(INDEX('Policy Characteristics'!H:H,MATCH($C293,'Policy Characteristics'!$C:$C,0))),"",INDEX('Policy Characteristics'!H:H,MATCH($C293,'Policy Characteristics'!$C:$C,0)))</f>
        <v>1</v>
      </c>
      <c r="O293" s="226" t="str">
        <f>IF(ISBLANK(INDEX('Policy Characteristics'!I:I,MATCH($C293,'Policy Characteristics'!$C:$C,0))),"",INDEX('Policy Characteristics'!I:I,MATCH($C293,'Policy Characteristics'!$C:$C,0)))</f>
        <v>on/off</v>
      </c>
      <c r="P293" s="22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26" t="str">
        <f>IF(ISBLANK(INDEX('Policy Characteristics'!K:K,MATCH($C293,'Policy Characteristics'!$C:$C,0))),"",INDEX('Policy Characteristics'!K:K,MATCH($C293,'Policy Characteristics'!$C:$C,0)))</f>
        <v/>
      </c>
      <c r="R293" s="226" t="str">
        <f>IF(ISBLANK(INDEX('Policy Characteristics'!L:L,MATCH($C293,'Policy Characteristics'!$C:$C,0))),"",INDEX('Policy Characteristics'!L:L,MATCH($C293,'Policy Characteristics'!$C:$C,0)))</f>
        <v/>
      </c>
    </row>
    <row r="294" spans="1:18" s="4" customFormat="1">
      <c r="A294" s="22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226" t="str">
        <f t="shared" si="19"/>
        <v>Boolean Ban New Power Plant Retrofits</v>
      </c>
      <c r="D294" s="6" t="s">
        <v>826</v>
      </c>
      <c r="E294" s="45"/>
      <c r="F294" s="6" t="s">
        <v>827</v>
      </c>
      <c r="G294" s="45"/>
      <c r="H294" s="43">
        <v>2452</v>
      </c>
      <c r="I294" s="261" t="s">
        <v>738</v>
      </c>
      <c r="J294" s="227" t="str">
        <f>IF(ISBLANK(INDEX('Policy Characteristics'!D:D,MATCH($C294,'Policy Characteristics'!$C:$C,0))),"",INDEX('Policy Characteristics'!D:D,MATCH($C294,'Policy Characteristics'!$C:$C,0)))</f>
        <v>Ban New Power Plant Retrofits</v>
      </c>
      <c r="K294" s="226" t="str">
        <f>IF(ISBLANK(INDEX('Policy Characteristics'!E:E,MATCH($C294,'Policy Characteristics'!$C:$C,0))),"",INDEX('Policy Characteristics'!E:E,MATCH($C294,'Policy Characteristics'!$C:$C,0)))</f>
        <v>elec ban new power plant retrofits</v>
      </c>
      <c r="L294" s="226">
        <f>IF(ISBLANK(INDEX('Policy Characteristics'!F:F,MATCH($C294,'Policy Characteristics'!$C:$C,0))),"",INDEX('Policy Characteristics'!F:F,MATCH($C294,'Policy Characteristics'!$C:$C,0)))</f>
        <v>0</v>
      </c>
      <c r="M294" s="226">
        <f>IF(ISBLANK(INDEX('Policy Characteristics'!G:G,MATCH($C294,'Policy Characteristics'!$C:$C,0))),"",INDEX('Policy Characteristics'!G:G,MATCH($C294,'Policy Characteristics'!$C:$C,0)))</f>
        <v>1</v>
      </c>
      <c r="N294" s="226">
        <f>IF(ISBLANK(INDEX('Policy Characteristics'!H:H,MATCH($C294,'Policy Characteristics'!$C:$C,0))),"",INDEX('Policy Characteristics'!H:H,MATCH($C294,'Policy Characteristics'!$C:$C,0)))</f>
        <v>1</v>
      </c>
      <c r="O294" s="226" t="str">
        <f>IF(ISBLANK(INDEX('Policy Characteristics'!I:I,MATCH($C294,'Policy Characteristics'!$C:$C,0))),"",INDEX('Policy Characteristics'!I:I,MATCH($C294,'Policy Characteristics'!$C:$C,0)))</f>
        <v>on/off</v>
      </c>
      <c r="P294" s="22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26" t="str">
        <f>IF(ISBLANK(INDEX('Policy Characteristics'!K:K,MATCH($C294,'Policy Characteristics'!$C:$C,0))),"",INDEX('Policy Characteristics'!K:K,MATCH($C294,'Policy Characteristics'!$C:$C,0)))</f>
        <v/>
      </c>
      <c r="R294" s="226" t="str">
        <f>IF(ISBLANK(INDEX('Policy Characteristics'!L:L,MATCH($C294,'Policy Characteristics'!$C:$C,0))),"",INDEX('Policy Characteristics'!L:L,MATCH($C294,'Policy Characteristics'!$C:$C,0)))</f>
        <v/>
      </c>
    </row>
    <row r="295" spans="1:18" s="4" customFormat="1">
      <c r="A295" s="22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226" t="str">
        <f t="shared" si="19"/>
        <v>Boolean Ban New Power Plant Retrofits</v>
      </c>
      <c r="D295" s="6" t="s">
        <v>828</v>
      </c>
      <c r="E295" s="45"/>
      <c r="F295" s="6" t="s">
        <v>829</v>
      </c>
      <c r="G295" s="45"/>
      <c r="H295" s="43">
        <v>2453</v>
      </c>
      <c r="I295" s="261" t="s">
        <v>728</v>
      </c>
      <c r="J295" s="227" t="str">
        <f>IF(ISBLANK(INDEX('Policy Characteristics'!D:D,MATCH($C295,'Policy Characteristics'!$C:$C,0))),"",INDEX('Policy Characteristics'!D:D,MATCH($C295,'Policy Characteristics'!$C:$C,0)))</f>
        <v>Ban New Power Plant Retrofits</v>
      </c>
      <c r="K295" s="226" t="str">
        <f>IF(ISBLANK(INDEX('Policy Characteristics'!E:E,MATCH($C295,'Policy Characteristics'!$C:$C,0))),"",INDEX('Policy Characteristics'!E:E,MATCH($C295,'Policy Characteristics'!$C:$C,0)))</f>
        <v>elec ban new power plant retrofits</v>
      </c>
      <c r="L295" s="226">
        <f>IF(ISBLANK(INDEX('Policy Characteristics'!F:F,MATCH($C295,'Policy Characteristics'!$C:$C,0))),"",INDEX('Policy Characteristics'!F:F,MATCH($C295,'Policy Characteristics'!$C:$C,0)))</f>
        <v>0</v>
      </c>
      <c r="M295" s="226">
        <f>IF(ISBLANK(INDEX('Policy Characteristics'!G:G,MATCH($C295,'Policy Characteristics'!$C:$C,0))),"",INDEX('Policy Characteristics'!G:G,MATCH($C295,'Policy Characteristics'!$C:$C,0)))</f>
        <v>1</v>
      </c>
      <c r="N295" s="226">
        <f>IF(ISBLANK(INDEX('Policy Characteristics'!H:H,MATCH($C295,'Policy Characteristics'!$C:$C,0))),"",INDEX('Policy Characteristics'!H:H,MATCH($C295,'Policy Characteristics'!$C:$C,0)))</f>
        <v>1</v>
      </c>
      <c r="O295" s="226" t="str">
        <f>IF(ISBLANK(INDEX('Policy Characteristics'!I:I,MATCH($C295,'Policy Characteristics'!$C:$C,0))),"",INDEX('Policy Characteristics'!I:I,MATCH($C295,'Policy Characteristics'!$C:$C,0)))</f>
        <v>on/off</v>
      </c>
      <c r="P295" s="22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26" t="str">
        <f>IF(ISBLANK(INDEX('Policy Characteristics'!K:K,MATCH($C295,'Policy Characteristics'!$C:$C,0))),"",INDEX('Policy Characteristics'!K:K,MATCH($C295,'Policy Characteristics'!$C:$C,0)))</f>
        <v/>
      </c>
      <c r="R295" s="226" t="str">
        <f>IF(ISBLANK(INDEX('Policy Characteristics'!L:L,MATCH($C295,'Policy Characteristics'!$C:$C,0))),"",INDEX('Policy Characteristics'!L:L,MATCH($C295,'Policy Characteristics'!$C:$C,0)))</f>
        <v/>
      </c>
    </row>
    <row r="296" spans="1:18" s="4" customFormat="1">
      <c r="A296" s="22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226" t="str">
        <f t="shared" si="19"/>
        <v>Boolean Ban New Power Plant Retrofits</v>
      </c>
      <c r="D296" s="6" t="s">
        <v>830</v>
      </c>
      <c r="E296" s="45"/>
      <c r="F296" s="6" t="s">
        <v>831</v>
      </c>
      <c r="G296" s="45"/>
      <c r="H296" s="43">
        <v>2454</v>
      </c>
      <c r="I296" s="261" t="s">
        <v>728</v>
      </c>
      <c r="J296" s="227" t="str">
        <f>IF(ISBLANK(INDEX('Policy Characteristics'!D:D,MATCH($C296,'Policy Characteristics'!$C:$C,0))),"",INDEX('Policy Characteristics'!D:D,MATCH($C296,'Policy Characteristics'!$C:$C,0)))</f>
        <v>Ban New Power Plant Retrofits</v>
      </c>
      <c r="K296" s="226" t="str">
        <f>IF(ISBLANK(INDEX('Policy Characteristics'!E:E,MATCH($C296,'Policy Characteristics'!$C:$C,0))),"",INDEX('Policy Characteristics'!E:E,MATCH($C296,'Policy Characteristics'!$C:$C,0)))</f>
        <v>elec ban new power plant retrofits</v>
      </c>
      <c r="L296" s="226">
        <f>IF(ISBLANK(INDEX('Policy Characteristics'!F:F,MATCH($C296,'Policy Characteristics'!$C:$C,0))),"",INDEX('Policy Characteristics'!F:F,MATCH($C296,'Policy Characteristics'!$C:$C,0)))</f>
        <v>0</v>
      </c>
      <c r="M296" s="226">
        <f>IF(ISBLANK(INDEX('Policy Characteristics'!G:G,MATCH($C296,'Policy Characteristics'!$C:$C,0))),"",INDEX('Policy Characteristics'!G:G,MATCH($C296,'Policy Characteristics'!$C:$C,0)))</f>
        <v>1</v>
      </c>
      <c r="N296" s="226">
        <f>IF(ISBLANK(INDEX('Policy Characteristics'!H:H,MATCH($C296,'Policy Characteristics'!$C:$C,0))),"",INDEX('Policy Characteristics'!H:H,MATCH($C296,'Policy Characteristics'!$C:$C,0)))</f>
        <v>1</v>
      </c>
      <c r="O296" s="226" t="str">
        <f>IF(ISBLANK(INDEX('Policy Characteristics'!I:I,MATCH($C296,'Policy Characteristics'!$C:$C,0))),"",INDEX('Policy Characteristics'!I:I,MATCH($C296,'Policy Characteristics'!$C:$C,0)))</f>
        <v>on/off</v>
      </c>
      <c r="P296" s="22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26" t="str">
        <f>IF(ISBLANK(INDEX('Policy Characteristics'!K:K,MATCH($C296,'Policy Characteristics'!$C:$C,0))),"",INDEX('Policy Characteristics'!K:K,MATCH($C296,'Policy Characteristics'!$C:$C,0)))</f>
        <v/>
      </c>
      <c r="R296" s="226" t="str">
        <f>IF(ISBLANK(INDEX('Policy Characteristics'!L:L,MATCH($C296,'Policy Characteristics'!$C:$C,0))),"",INDEX('Policy Characteristics'!L:L,MATCH($C296,'Policy Characteristics'!$C:$C,0)))</f>
        <v/>
      </c>
    </row>
    <row r="297" spans="1:18" s="4" customFormat="1">
      <c r="A297" s="22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226" t="str">
        <f t="shared" si="19"/>
        <v>Boolean Ban New Power Plant Retrofits</v>
      </c>
      <c r="D297" s="6" t="s">
        <v>832</v>
      </c>
      <c r="E297" s="45"/>
      <c r="F297" s="6" t="s">
        <v>833</v>
      </c>
      <c r="G297" s="45"/>
      <c r="H297" s="43">
        <v>2455</v>
      </c>
      <c r="I297" s="261" t="s">
        <v>728</v>
      </c>
      <c r="J297" s="227" t="str">
        <f>IF(ISBLANK(INDEX('Policy Characteristics'!D:D,MATCH($C297,'Policy Characteristics'!$C:$C,0))),"",INDEX('Policy Characteristics'!D:D,MATCH($C297,'Policy Characteristics'!$C:$C,0)))</f>
        <v>Ban New Power Plant Retrofits</v>
      </c>
      <c r="K297" s="226" t="str">
        <f>IF(ISBLANK(INDEX('Policy Characteristics'!E:E,MATCH($C297,'Policy Characteristics'!$C:$C,0))),"",INDEX('Policy Characteristics'!E:E,MATCH($C297,'Policy Characteristics'!$C:$C,0)))</f>
        <v>elec ban new power plant retrofits</v>
      </c>
      <c r="L297" s="226">
        <f>IF(ISBLANK(INDEX('Policy Characteristics'!F:F,MATCH($C297,'Policy Characteristics'!$C:$C,0))),"",INDEX('Policy Characteristics'!F:F,MATCH($C297,'Policy Characteristics'!$C:$C,0)))</f>
        <v>0</v>
      </c>
      <c r="M297" s="226">
        <f>IF(ISBLANK(INDEX('Policy Characteristics'!G:G,MATCH($C297,'Policy Characteristics'!$C:$C,0))),"",INDEX('Policy Characteristics'!G:G,MATCH($C297,'Policy Characteristics'!$C:$C,0)))</f>
        <v>1</v>
      </c>
      <c r="N297" s="226">
        <f>IF(ISBLANK(INDEX('Policy Characteristics'!H:H,MATCH($C297,'Policy Characteristics'!$C:$C,0))),"",INDEX('Policy Characteristics'!H:H,MATCH($C297,'Policy Characteristics'!$C:$C,0)))</f>
        <v>1</v>
      </c>
      <c r="O297" s="226" t="str">
        <f>IF(ISBLANK(INDEX('Policy Characteristics'!I:I,MATCH($C297,'Policy Characteristics'!$C:$C,0))),"",INDEX('Policy Characteristics'!I:I,MATCH($C297,'Policy Characteristics'!$C:$C,0)))</f>
        <v>on/off</v>
      </c>
      <c r="P297" s="22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26" t="str">
        <f>IF(ISBLANK(INDEX('Policy Characteristics'!K:K,MATCH($C297,'Policy Characteristics'!$C:$C,0))),"",INDEX('Policy Characteristics'!K:K,MATCH($C297,'Policy Characteristics'!$C:$C,0)))</f>
        <v/>
      </c>
      <c r="R297" s="226" t="str">
        <f>IF(ISBLANK(INDEX('Policy Characteristics'!L:L,MATCH($C297,'Policy Characteristics'!$C:$C,0))),"",INDEX('Policy Characteristics'!L:L,MATCH($C297,'Policy Characteristics'!$C:$C,0)))</f>
        <v/>
      </c>
    </row>
    <row r="298" spans="1:18" s="4" customFormat="1">
      <c r="A298" s="22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226" t="str">
        <f t="shared" si="19"/>
        <v>Boolean Ban New Power Plant Retrofits</v>
      </c>
      <c r="D298" s="6" t="s">
        <v>834</v>
      </c>
      <c r="E298" s="45"/>
      <c r="F298" s="6" t="s">
        <v>835</v>
      </c>
      <c r="G298" s="45"/>
      <c r="H298" s="43">
        <v>2456</v>
      </c>
      <c r="I298" s="261" t="s">
        <v>728</v>
      </c>
      <c r="J298" s="227" t="str">
        <f>IF(ISBLANK(INDEX('Policy Characteristics'!D:D,MATCH($C298,'Policy Characteristics'!$C:$C,0))),"",INDEX('Policy Characteristics'!D:D,MATCH($C298,'Policy Characteristics'!$C:$C,0)))</f>
        <v>Ban New Power Plant Retrofits</v>
      </c>
      <c r="K298" s="226" t="str">
        <f>IF(ISBLANK(INDEX('Policy Characteristics'!E:E,MATCH($C298,'Policy Characteristics'!$C:$C,0))),"",INDEX('Policy Characteristics'!E:E,MATCH($C298,'Policy Characteristics'!$C:$C,0)))</f>
        <v>elec ban new power plant retrofits</v>
      </c>
      <c r="L298" s="226">
        <f>IF(ISBLANK(INDEX('Policy Characteristics'!F:F,MATCH($C298,'Policy Characteristics'!$C:$C,0))),"",INDEX('Policy Characteristics'!F:F,MATCH($C298,'Policy Characteristics'!$C:$C,0)))</f>
        <v>0</v>
      </c>
      <c r="M298" s="226">
        <f>IF(ISBLANK(INDEX('Policy Characteristics'!G:G,MATCH($C298,'Policy Characteristics'!$C:$C,0))),"",INDEX('Policy Characteristics'!G:G,MATCH($C298,'Policy Characteristics'!$C:$C,0)))</f>
        <v>1</v>
      </c>
      <c r="N298" s="226">
        <f>IF(ISBLANK(INDEX('Policy Characteristics'!H:H,MATCH($C298,'Policy Characteristics'!$C:$C,0))),"",INDEX('Policy Characteristics'!H:H,MATCH($C298,'Policy Characteristics'!$C:$C,0)))</f>
        <v>1</v>
      </c>
      <c r="O298" s="226" t="str">
        <f>IF(ISBLANK(INDEX('Policy Characteristics'!I:I,MATCH($C298,'Policy Characteristics'!$C:$C,0))),"",INDEX('Policy Characteristics'!I:I,MATCH($C298,'Policy Characteristics'!$C:$C,0)))</f>
        <v>on/off</v>
      </c>
      <c r="P298" s="22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26" t="str">
        <f>IF(ISBLANK(INDEX('Policy Characteristics'!K:K,MATCH($C298,'Policy Characteristics'!$C:$C,0))),"",INDEX('Policy Characteristics'!K:K,MATCH($C298,'Policy Characteristics'!$C:$C,0)))</f>
        <v/>
      </c>
      <c r="R298" s="226" t="str">
        <f>IF(ISBLANK(INDEX('Policy Characteristics'!L:L,MATCH($C298,'Policy Characteristics'!$C:$C,0))),"",INDEX('Policy Characteristics'!L:L,MATCH($C298,'Policy Characteristics'!$C:$C,0)))</f>
        <v/>
      </c>
    </row>
    <row r="299" spans="1:18" s="4" customFormat="1">
      <c r="A299" s="22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226" t="str">
        <f t="shared" si="19"/>
        <v>Boolean Ban New Power Plant Retrofits</v>
      </c>
      <c r="D299" s="6" t="s">
        <v>836</v>
      </c>
      <c r="E299" s="45"/>
      <c r="F299" s="6" t="s">
        <v>837</v>
      </c>
      <c r="G299" s="45"/>
      <c r="H299" s="43">
        <v>2457</v>
      </c>
      <c r="I299" s="261" t="s">
        <v>738</v>
      </c>
      <c r="J299" s="227" t="str">
        <f>IF(ISBLANK(INDEX('Policy Characteristics'!D:D,MATCH($C299,'Policy Characteristics'!$C:$C,0))),"",INDEX('Policy Characteristics'!D:D,MATCH($C299,'Policy Characteristics'!$C:$C,0)))</f>
        <v>Ban New Power Plant Retrofits</v>
      </c>
      <c r="K299" s="226" t="str">
        <f>IF(ISBLANK(INDEX('Policy Characteristics'!E:E,MATCH($C299,'Policy Characteristics'!$C:$C,0))),"",INDEX('Policy Characteristics'!E:E,MATCH($C299,'Policy Characteristics'!$C:$C,0)))</f>
        <v>elec ban new power plant retrofits</v>
      </c>
      <c r="L299" s="226">
        <f>IF(ISBLANK(INDEX('Policy Characteristics'!F:F,MATCH($C299,'Policy Characteristics'!$C:$C,0))),"",INDEX('Policy Characteristics'!F:F,MATCH($C299,'Policy Characteristics'!$C:$C,0)))</f>
        <v>0</v>
      </c>
      <c r="M299" s="226">
        <f>IF(ISBLANK(INDEX('Policy Characteristics'!G:G,MATCH($C299,'Policy Characteristics'!$C:$C,0))),"",INDEX('Policy Characteristics'!G:G,MATCH($C299,'Policy Characteristics'!$C:$C,0)))</f>
        <v>1</v>
      </c>
      <c r="N299" s="226">
        <f>IF(ISBLANK(INDEX('Policy Characteristics'!H:H,MATCH($C299,'Policy Characteristics'!$C:$C,0))),"",INDEX('Policy Characteristics'!H:H,MATCH($C299,'Policy Characteristics'!$C:$C,0)))</f>
        <v>1</v>
      </c>
      <c r="O299" s="226" t="str">
        <f>IF(ISBLANK(INDEX('Policy Characteristics'!I:I,MATCH($C299,'Policy Characteristics'!$C:$C,0))),"",INDEX('Policy Characteristics'!I:I,MATCH($C299,'Policy Characteristics'!$C:$C,0)))</f>
        <v>on/off</v>
      </c>
      <c r="P299" s="22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26" t="str">
        <f>IF(ISBLANK(INDEX('Policy Characteristics'!K:K,MATCH($C299,'Policy Characteristics'!$C:$C,0))),"",INDEX('Policy Characteristics'!K:K,MATCH($C299,'Policy Characteristics'!$C:$C,0)))</f>
        <v/>
      </c>
      <c r="R299" s="226" t="str">
        <f>IF(ISBLANK(INDEX('Policy Characteristics'!L:L,MATCH($C299,'Policy Characteristics'!$C:$C,0))),"",INDEX('Policy Characteristics'!L:L,MATCH($C299,'Policy Characteristics'!$C:$C,0)))</f>
        <v/>
      </c>
    </row>
    <row r="300" spans="1:18" s="4" customFormat="1">
      <c r="A300" s="22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226" t="str">
        <f t="shared" si="19"/>
        <v>Boolean Ban New Power Plant Retrofits</v>
      </c>
      <c r="D300" s="6" t="s">
        <v>838</v>
      </c>
      <c r="E300" s="45"/>
      <c r="F300" s="6" t="s">
        <v>839</v>
      </c>
      <c r="G300" s="45"/>
      <c r="H300" s="43">
        <v>2458</v>
      </c>
      <c r="I300" s="261" t="s">
        <v>738</v>
      </c>
      <c r="J300" s="227" t="str">
        <f>IF(ISBLANK(INDEX('Policy Characteristics'!D:D,MATCH($C300,'Policy Characteristics'!$C:$C,0))),"",INDEX('Policy Characteristics'!D:D,MATCH($C300,'Policy Characteristics'!$C:$C,0)))</f>
        <v>Ban New Power Plant Retrofits</v>
      </c>
      <c r="K300" s="226" t="str">
        <f>IF(ISBLANK(INDEX('Policy Characteristics'!E:E,MATCH($C300,'Policy Characteristics'!$C:$C,0))),"",INDEX('Policy Characteristics'!E:E,MATCH($C300,'Policy Characteristics'!$C:$C,0)))</f>
        <v>elec ban new power plant retrofits</v>
      </c>
      <c r="L300" s="226">
        <f>IF(ISBLANK(INDEX('Policy Characteristics'!F:F,MATCH($C300,'Policy Characteristics'!$C:$C,0))),"",INDEX('Policy Characteristics'!F:F,MATCH($C300,'Policy Characteristics'!$C:$C,0)))</f>
        <v>0</v>
      </c>
      <c r="M300" s="226">
        <f>IF(ISBLANK(INDEX('Policy Characteristics'!G:G,MATCH($C300,'Policy Characteristics'!$C:$C,0))),"",INDEX('Policy Characteristics'!G:G,MATCH($C300,'Policy Characteristics'!$C:$C,0)))</f>
        <v>1</v>
      </c>
      <c r="N300" s="226">
        <f>IF(ISBLANK(INDEX('Policy Characteristics'!H:H,MATCH($C300,'Policy Characteristics'!$C:$C,0))),"",INDEX('Policy Characteristics'!H:H,MATCH($C300,'Policy Characteristics'!$C:$C,0)))</f>
        <v>1</v>
      </c>
      <c r="O300" s="226" t="str">
        <f>IF(ISBLANK(INDEX('Policy Characteristics'!I:I,MATCH($C300,'Policy Characteristics'!$C:$C,0))),"",INDEX('Policy Characteristics'!I:I,MATCH($C300,'Policy Characteristics'!$C:$C,0)))</f>
        <v>on/off</v>
      </c>
      <c r="P300" s="22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26" t="str">
        <f>IF(ISBLANK(INDEX('Policy Characteristics'!K:K,MATCH($C300,'Policy Characteristics'!$C:$C,0))),"",INDEX('Policy Characteristics'!K:K,MATCH($C300,'Policy Characteristics'!$C:$C,0)))</f>
        <v/>
      </c>
      <c r="R300" s="226" t="str">
        <f>IF(ISBLANK(INDEX('Policy Characteristics'!L:L,MATCH($C300,'Policy Characteristics'!$C:$C,0))),"",INDEX('Policy Characteristics'!L:L,MATCH($C300,'Policy Characteristics'!$C:$C,0)))</f>
        <v/>
      </c>
    </row>
    <row r="301" spans="1:18" s="4" customFormat="1">
      <c r="A301" s="22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226" t="str">
        <f t="shared" si="19"/>
        <v>Boolean Ban New Power Plant Retrofits</v>
      </c>
      <c r="D301" s="6" t="s">
        <v>840</v>
      </c>
      <c r="E301" s="45"/>
      <c r="F301" s="6" t="s">
        <v>841</v>
      </c>
      <c r="G301" s="45"/>
      <c r="H301" s="43">
        <v>2459</v>
      </c>
      <c r="I301" s="261" t="s">
        <v>738</v>
      </c>
      <c r="J301" s="227" t="str">
        <f>IF(ISBLANK(INDEX('Policy Characteristics'!D:D,MATCH($C301,'Policy Characteristics'!$C:$C,0))),"",INDEX('Policy Characteristics'!D:D,MATCH($C301,'Policy Characteristics'!$C:$C,0)))</f>
        <v>Ban New Power Plant Retrofits</v>
      </c>
      <c r="K301" s="226" t="str">
        <f>IF(ISBLANK(INDEX('Policy Characteristics'!E:E,MATCH($C301,'Policy Characteristics'!$C:$C,0))),"",INDEX('Policy Characteristics'!E:E,MATCH($C301,'Policy Characteristics'!$C:$C,0)))</f>
        <v>elec ban new power plant retrofits</v>
      </c>
      <c r="L301" s="226">
        <f>IF(ISBLANK(INDEX('Policy Characteristics'!F:F,MATCH($C301,'Policy Characteristics'!$C:$C,0))),"",INDEX('Policy Characteristics'!F:F,MATCH($C301,'Policy Characteristics'!$C:$C,0)))</f>
        <v>0</v>
      </c>
      <c r="M301" s="226">
        <f>IF(ISBLANK(INDEX('Policy Characteristics'!G:G,MATCH($C301,'Policy Characteristics'!$C:$C,0))),"",INDEX('Policy Characteristics'!G:G,MATCH($C301,'Policy Characteristics'!$C:$C,0)))</f>
        <v>1</v>
      </c>
      <c r="N301" s="226">
        <f>IF(ISBLANK(INDEX('Policy Characteristics'!H:H,MATCH($C301,'Policy Characteristics'!$C:$C,0))),"",INDEX('Policy Characteristics'!H:H,MATCH($C301,'Policy Characteristics'!$C:$C,0)))</f>
        <v>1</v>
      </c>
      <c r="O301" s="226" t="str">
        <f>IF(ISBLANK(INDEX('Policy Characteristics'!I:I,MATCH($C301,'Policy Characteristics'!$C:$C,0))),"",INDEX('Policy Characteristics'!I:I,MATCH($C301,'Policy Characteristics'!$C:$C,0)))</f>
        <v>on/off</v>
      </c>
      <c r="P301" s="22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26" t="str">
        <f>IF(ISBLANK(INDEX('Policy Characteristics'!K:K,MATCH($C301,'Policy Characteristics'!$C:$C,0))),"",INDEX('Policy Characteristics'!K:K,MATCH($C301,'Policy Characteristics'!$C:$C,0)))</f>
        <v/>
      </c>
      <c r="R301" s="226" t="str">
        <f>IF(ISBLANK(INDEX('Policy Characteristics'!L:L,MATCH($C301,'Policy Characteristics'!$C:$C,0))),"",INDEX('Policy Characteristics'!L:L,MATCH($C301,'Policy Characteristics'!$C:$C,0)))</f>
        <v/>
      </c>
    </row>
    <row r="302" spans="1:18" s="4" customFormat="1">
      <c r="A302" s="22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242</v>
      </c>
      <c r="D302" s="45"/>
      <c r="E302" s="45"/>
      <c r="F302" s="45"/>
      <c r="G302" s="45"/>
      <c r="H302" s="43">
        <v>508</v>
      </c>
      <c r="I302" s="261" t="s">
        <v>728</v>
      </c>
      <c r="J302" s="227" t="str">
        <f>IF(ISBLANK(INDEX('Policy Characteristics'!D:D,MATCH($C302,'Policy Characteristics'!$C:$C,0))),"",INDEX('Policy Characteristics'!D:D,MATCH($C302,'Policy Characteristics'!$C:$C,0)))</f>
        <v>Clean Electricity Standard</v>
      </c>
      <c r="K302" s="22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226" t="str">
        <f>IF(ISBLANK(INDEX('Policy Characteristics'!I:I,MATCH($C302,'Policy Characteristics'!$C:$C,0))),"",INDEX('Policy Characteristics'!I:I,MATCH($C302,'Policy Characteristics'!$C:$C,0)))</f>
        <v>% of electricity generation</v>
      </c>
      <c r="P302" s="226"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226" t="str">
        <f>IF(ISBLANK(INDEX('Policy Characteristics'!K:K,MATCH($C302,'Policy Characteristics'!$C:$C,0))),"",INDEX('Policy Characteristics'!K:K,MATCH($C302,'Policy Characteristics'!$C:$C,0)))</f>
        <v>electricity-sector-main.html#ces</v>
      </c>
      <c r="R302" s="226" t="str">
        <f>IF(ISBLANK(INDEX('Policy Characteristics'!L:L,MATCH($C302,'Policy Characteristics'!$C:$C,0))),"",INDEX('Policy Characteristics'!L:L,MATCH($C302,'Policy Characteristics'!$C:$C,0)))</f>
        <v>clean-energy-standard.html</v>
      </c>
    </row>
    <row r="303" spans="1:18" s="4" customFormat="1" ht="28.8">
      <c r="A303" s="22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s="1" t="s">
        <v>250</v>
      </c>
      <c r="D303" s="45"/>
      <c r="E303" s="45"/>
      <c r="F303" s="45"/>
      <c r="G303" s="45"/>
      <c r="H303" s="43">
        <v>2234</v>
      </c>
      <c r="I303" s="261" t="s">
        <v>738</v>
      </c>
      <c r="J303" s="227" t="str">
        <f>IF(ISBLANK(INDEX('Policy Characteristics'!D:D,MATCH($C303,'Policy Characteristics'!$C:$C,0))),"",INDEX('Policy Characteristics'!D:D,MATCH($C303,'Policy Characteristics'!$C:$C,0)))</f>
        <v/>
      </c>
      <c r="K303" s="226" t="str">
        <f>IF(ISBLANK(INDEX('Policy Characteristics'!E:E,MATCH($C303,'Policy Characteristics'!$C:$C,0))),"",INDEX('Policy Characteristics'!E:E,MATCH($C303,'Policy Characteristics'!$C:$C,0)))</f>
        <v/>
      </c>
      <c r="L303" s="266">
        <f>IF(ISBLANK(INDEX('Policy Characteristics'!F:F,MATCH($C303,'Policy Characteristics'!$C:$C,0))),"",INDEX('Policy Characteristics'!F:F,MATCH($C303,'Policy Characteristics'!$C:$C,0)))</f>
        <v>0</v>
      </c>
      <c r="M303" s="266">
        <f>IF(ISBLANK(INDEX('Policy Characteristics'!G:G,MATCH($C303,'Policy Characteristics'!$C:$C,0))),"",INDEX('Policy Characteristics'!G:G,MATCH($C303,'Policy Characteristics'!$C:$C,0)))</f>
        <v>1</v>
      </c>
      <c r="N303" s="266">
        <f>IF(ISBLANK(INDEX('Policy Characteristics'!H:H,MATCH($C303,'Policy Characteristics'!$C:$C,0))),"",INDEX('Policy Characteristics'!H:H,MATCH($C303,'Policy Characteristics'!$C:$C,0)))</f>
        <v>1</v>
      </c>
      <c r="O303" s="226" t="str">
        <f>IF(ISBLANK(INDEX('Policy Characteristics'!I:I,MATCH($C303,'Policy Characteristics'!$C:$C,0))),"",INDEX('Policy Characteristics'!I:I,MATCH($C303,'Policy Characteristics'!$C:$C,0)))</f>
        <v>on/off</v>
      </c>
      <c r="P303" s="22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26" t="str">
        <f>IF(ISBLANK(INDEX('Policy Characteristics'!K:K,MATCH($C303,'Policy Characteristics'!$C:$C,0))),"",INDEX('Policy Characteristics'!K:K,MATCH($C303,'Policy Characteristics'!$C:$C,0)))</f>
        <v/>
      </c>
      <c r="R303" s="226" t="str">
        <f>IF(ISBLANK(INDEX('Policy Characteristics'!L:L,MATCH($C303,'Policy Characteristics'!$C:$C,0))),"",INDEX('Policy Characteristics'!L:L,MATCH($C303,'Policy Characteristics'!$C:$C,0)))</f>
        <v/>
      </c>
    </row>
    <row r="304" spans="1:18" s="4" customFormat="1">
      <c r="A304" s="22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s="1" t="s">
        <v>253</v>
      </c>
      <c r="D304" s="45"/>
      <c r="E304" s="45"/>
      <c r="F304" s="45"/>
      <c r="G304" s="45"/>
      <c r="H304" s="43">
        <v>2285</v>
      </c>
      <c r="I304" s="261" t="s">
        <v>738</v>
      </c>
      <c r="J304" s="227" t="str">
        <f>IF(ISBLANK(INDEX('Policy Characteristics'!D:D,MATCH($C304,'Policy Characteristics'!$C:$C,0))),"",INDEX('Policy Characteristics'!D:D,MATCH($C304,'Policy Characteristics'!$C:$C,0)))</f>
        <v>Clean Electricity Standard</v>
      </c>
      <c r="K304" s="226" t="str">
        <f>IF(ISBLANK(INDEX('Policy Characteristics'!E:E,MATCH($C304,'Policy Characteristics'!$C:$C,0))),"",INDEX('Policy Characteristics'!E:E,MATCH($C304,'Policy Characteristics'!$C:$C,0)))</f>
        <v>elec non BAU RACP</v>
      </c>
      <c r="L304" s="266">
        <f>IF(ISBLANK(INDEX('Policy Characteristics'!F:F,MATCH($C304,'Policy Characteristics'!$C:$C,0))),"",INDEX('Policy Characteristics'!F:F,MATCH($C304,'Policy Characteristics'!$C:$C,0)))</f>
        <v>0</v>
      </c>
      <c r="M304" s="266">
        <f>IF(ISBLANK(INDEX('Policy Characteristics'!G:G,MATCH($C304,'Policy Characteristics'!$C:$C,0))),"",INDEX('Policy Characteristics'!G:G,MATCH($C304,'Policy Characteristics'!$C:$C,0)))</f>
        <v>1</v>
      </c>
      <c r="N304" s="266">
        <f>IF(ISBLANK(INDEX('Policy Characteristics'!H:H,MATCH($C304,'Policy Characteristics'!$C:$C,0))),"",INDEX('Policy Characteristics'!H:H,MATCH($C304,'Policy Characteristics'!$C:$C,0)))</f>
        <v>1</v>
      </c>
      <c r="O304" s="226" t="str">
        <f>IF(ISBLANK(INDEX('Policy Characteristics'!I:I,MATCH($C304,'Policy Characteristics'!$C:$C,0))),"",INDEX('Policy Characteristics'!I:I,MATCH($C304,'Policy Characteristics'!$C:$C,0)))</f>
        <v>on/off</v>
      </c>
      <c r="P304" s="226"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26" t="str">
        <f>IF(ISBLANK(INDEX('Policy Characteristics'!K:K,MATCH($C304,'Policy Characteristics'!$C:$C,0))),"",INDEX('Policy Characteristics'!K:K,MATCH($C304,'Policy Characteristics'!$C:$C,0)))</f>
        <v/>
      </c>
      <c r="R304" s="226" t="str">
        <f>IF(ISBLANK(INDEX('Policy Characteristics'!L:L,MATCH($C304,'Policy Characteristics'!$C:$C,0))),"",INDEX('Policy Characteristics'!L:L,MATCH($C304,'Policy Characteristics'!$C:$C,0)))</f>
        <v/>
      </c>
    </row>
    <row r="305" spans="1:18" s="2" customFormat="1">
      <c r="A305" s="22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254" t="s">
        <v>257</v>
      </c>
      <c r="D305" s="6"/>
      <c r="E305" s="6"/>
      <c r="F305" s="6"/>
      <c r="G305" s="6"/>
      <c r="H305" s="47">
        <v>148</v>
      </c>
      <c r="I305" s="261" t="s">
        <v>728</v>
      </c>
      <c r="J305" s="227" t="str">
        <f>IF(ISBLANK(INDEX('Policy Characteristics'!D:D,MATCH($C305,'Policy Characteristics'!$C:$C,0))),"",INDEX('Policy Characteristics'!D:D,MATCH($C305,'Policy Characteristics'!$C:$C,0)))</f>
        <v>Electricity Imports and Exports</v>
      </c>
      <c r="K305" s="22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226" t="str">
        <f>IF(ISBLANK(INDEX('Policy Characteristics'!I:I,MATCH($C305,'Policy Characteristics'!$C:$C,0))),"",INDEX('Policy Characteristics'!I:I,MATCH($C305,'Policy Characteristics'!$C:$C,0)))</f>
        <v>% change in exports</v>
      </c>
      <c r="P305" s="226"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226" t="str">
        <f>IF(ISBLANK(INDEX('Policy Characteristics'!K:K,MATCH($C305,'Policy Characteristics'!$C:$C,0))),"",INDEX('Policy Characteristics'!K:K,MATCH($C305,'Policy Characteristics'!$C:$C,0)))</f>
        <v>electricity-sector-main.html#elec-exports</v>
      </c>
      <c r="R305" s="226" t="str">
        <f>IF(ISBLANK(INDEX('Policy Characteristics'!L:L,MATCH($C305,'Policy Characteristics'!$C:$C,0))),"",INDEX('Policy Characteristics'!L:L,MATCH($C305,'Policy Characteristics'!$C:$C,0)))</f>
        <v>electricity-imports-exports.html</v>
      </c>
    </row>
    <row r="306" spans="1:18" s="2" customFormat="1">
      <c r="A306" s="22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254" t="s">
        <v>266</v>
      </c>
      <c r="D306" s="45" t="s">
        <v>794</v>
      </c>
      <c r="E306" s="45"/>
      <c r="F306" s="45" t="s">
        <v>795</v>
      </c>
      <c r="G306" s="6"/>
      <c r="H306" s="47">
        <v>149</v>
      </c>
      <c r="I306" s="261" t="s">
        <v>728</v>
      </c>
      <c r="J306" s="227" t="str">
        <f>IF(ISBLANK(INDEX('Policy Characteristics'!D:D,MATCH($C306,'Policy Characteristics'!$C:$C,0))),"",INDEX('Policy Characteristics'!D:D,MATCH($C306,'Policy Characteristics'!$C:$C,0)))</f>
        <v>Electricity Imports and Exports</v>
      </c>
      <c r="K306" s="22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226" t="str">
        <f>IF(ISBLANK(INDEX('Policy Characteristics'!I:I,MATCH($C306,'Policy Characteristics'!$C:$C,0))),"",INDEX('Policy Characteristics'!I:I,MATCH($C306,'Policy Characteristics'!$C:$C,0)))</f>
        <v>% change in imports</v>
      </c>
      <c r="P306" s="226"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226" t="str">
        <f>IF(ISBLANK(INDEX('Policy Characteristics'!K:K,MATCH($C306,'Policy Characteristics'!$C:$C,0))),"",INDEX('Policy Characteristics'!K:K,MATCH($C306,'Policy Characteristics'!$C:$C,0)))</f>
        <v>electricity-sector-main.html#elec-imports</v>
      </c>
      <c r="R306" s="226" t="str">
        <f>IF(ISBLANK(INDEX('Policy Characteristics'!L:L,MATCH($C306,'Policy Characteristics'!$C:$C,0))),"",INDEX('Policy Characteristics'!L:L,MATCH($C306,'Policy Characteristics'!$C:$C,0)))</f>
        <v>electricity-imports-exports.html</v>
      </c>
    </row>
    <row r="307" spans="1:18" s="2" customFormat="1">
      <c r="A307" s="22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226" t="str">
        <f t="shared" ref="C307:C329" si="20">C$306</f>
        <v>Percent Change in Electricity Imports</v>
      </c>
      <c r="D307" s="6" t="s">
        <v>796</v>
      </c>
      <c r="E307" s="45"/>
      <c r="F307" s="6" t="s">
        <v>797</v>
      </c>
      <c r="G307" s="6"/>
      <c r="H307" s="47">
        <v>526</v>
      </c>
      <c r="I307" s="261" t="s">
        <v>728</v>
      </c>
      <c r="J307" s="227" t="str">
        <f>IF(ISBLANK(INDEX('Policy Characteristics'!D:D,MATCH($C307,'Policy Characteristics'!$C:$C,0))),"",INDEX('Policy Characteristics'!D:D,MATCH($C307,'Policy Characteristics'!$C:$C,0)))</f>
        <v>Electricity Imports and Exports</v>
      </c>
      <c r="K307" s="22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226" t="str">
        <f>IF(ISBLANK(INDEX('Policy Characteristics'!I:I,MATCH($C307,'Policy Characteristics'!$C:$C,0))),"",INDEX('Policy Characteristics'!I:I,MATCH($C307,'Policy Characteristics'!$C:$C,0)))</f>
        <v>% change in imports</v>
      </c>
      <c r="P307" s="226"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226" t="str">
        <f>IF(ISBLANK(INDEX('Policy Characteristics'!K:K,MATCH($C307,'Policy Characteristics'!$C:$C,0))),"",INDEX('Policy Characteristics'!K:K,MATCH($C307,'Policy Characteristics'!$C:$C,0)))</f>
        <v>electricity-sector-main.html#elec-imports</v>
      </c>
      <c r="R307" s="226" t="str">
        <f>IF(ISBLANK(INDEX('Policy Characteristics'!L:L,MATCH($C307,'Policy Characteristics'!$C:$C,0))),"",INDEX('Policy Characteristics'!L:L,MATCH($C307,'Policy Characteristics'!$C:$C,0)))</f>
        <v>electricity-imports-exports.html</v>
      </c>
    </row>
    <row r="308" spans="1:18" s="2" customFormat="1">
      <c r="A308" s="22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226" t="str">
        <f t="shared" si="20"/>
        <v>Percent Change in Electricity Imports</v>
      </c>
      <c r="D308" s="6" t="s">
        <v>798</v>
      </c>
      <c r="E308" s="45"/>
      <c r="F308" s="6" t="s">
        <v>799</v>
      </c>
      <c r="G308" s="6"/>
      <c r="H308" s="47">
        <v>1753</v>
      </c>
      <c r="I308" s="261" t="s">
        <v>728</v>
      </c>
      <c r="J308" s="227" t="str">
        <f>IF(ISBLANK(INDEX('Policy Characteristics'!D:D,MATCH($C308,'Policy Characteristics'!$C:$C,0))),"",INDEX('Policy Characteristics'!D:D,MATCH($C308,'Policy Characteristics'!$C:$C,0)))</f>
        <v>Electricity Imports and Exports</v>
      </c>
      <c r="K308" s="22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226" t="str">
        <f>IF(ISBLANK(INDEX('Policy Characteristics'!I:I,MATCH($C308,'Policy Characteristics'!$C:$C,0))),"",INDEX('Policy Characteristics'!I:I,MATCH($C308,'Policy Characteristics'!$C:$C,0)))</f>
        <v>% change in imports</v>
      </c>
      <c r="P308" s="226"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226" t="str">
        <f>IF(ISBLANK(INDEX('Policy Characteristics'!K:K,MATCH($C308,'Policy Characteristics'!$C:$C,0))),"",INDEX('Policy Characteristics'!K:K,MATCH($C308,'Policy Characteristics'!$C:$C,0)))</f>
        <v>electricity-sector-main.html#elec-imports</v>
      </c>
      <c r="R308" s="226" t="str">
        <f>IF(ISBLANK(INDEX('Policy Characteristics'!L:L,MATCH($C308,'Policy Characteristics'!$C:$C,0))),"",INDEX('Policy Characteristics'!L:L,MATCH($C308,'Policy Characteristics'!$C:$C,0)))</f>
        <v>electricity-imports-exports.html</v>
      </c>
    </row>
    <row r="309" spans="1:18" s="2" customFormat="1">
      <c r="A309" s="22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226" t="str">
        <f t="shared" si="20"/>
        <v>Percent Change in Electricity Imports</v>
      </c>
      <c r="D309" s="6" t="s">
        <v>800</v>
      </c>
      <c r="E309" s="45"/>
      <c r="F309" s="6" t="s">
        <v>801</v>
      </c>
      <c r="G309" s="6"/>
      <c r="H309" s="47">
        <v>527</v>
      </c>
      <c r="I309" s="261" t="s">
        <v>728</v>
      </c>
      <c r="J309" s="227" t="str">
        <f>IF(ISBLANK(INDEX('Policy Characteristics'!D:D,MATCH($C309,'Policy Characteristics'!$C:$C,0))),"",INDEX('Policy Characteristics'!D:D,MATCH($C309,'Policy Characteristics'!$C:$C,0)))</f>
        <v>Electricity Imports and Exports</v>
      </c>
      <c r="K309" s="22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226" t="str">
        <f>IF(ISBLANK(INDEX('Policy Characteristics'!I:I,MATCH($C309,'Policy Characteristics'!$C:$C,0))),"",INDEX('Policy Characteristics'!I:I,MATCH($C309,'Policy Characteristics'!$C:$C,0)))</f>
        <v>% change in imports</v>
      </c>
      <c r="P309" s="226"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226" t="str">
        <f>IF(ISBLANK(INDEX('Policy Characteristics'!K:K,MATCH($C309,'Policy Characteristics'!$C:$C,0))),"",INDEX('Policy Characteristics'!K:K,MATCH($C309,'Policy Characteristics'!$C:$C,0)))</f>
        <v>electricity-sector-main.html#elec-imports</v>
      </c>
      <c r="R309" s="226" t="str">
        <f>IF(ISBLANK(INDEX('Policy Characteristics'!L:L,MATCH($C309,'Policy Characteristics'!$C:$C,0))),"",INDEX('Policy Characteristics'!L:L,MATCH($C309,'Policy Characteristics'!$C:$C,0)))</f>
        <v>electricity-imports-exports.html</v>
      </c>
    </row>
    <row r="310" spans="1:18" s="2" customFormat="1">
      <c r="A310" s="22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226" t="str">
        <f t="shared" si="20"/>
        <v>Percent Change in Electricity Imports</v>
      </c>
      <c r="D310" s="6" t="s">
        <v>802</v>
      </c>
      <c r="E310" s="45"/>
      <c r="F310" s="6" t="s">
        <v>803</v>
      </c>
      <c r="G310" s="6"/>
      <c r="H310" s="47">
        <v>528</v>
      </c>
      <c r="I310" s="261" t="s">
        <v>728</v>
      </c>
      <c r="J310" s="227" t="str">
        <f>IF(ISBLANK(INDEX('Policy Characteristics'!D:D,MATCH($C310,'Policy Characteristics'!$C:$C,0))),"",INDEX('Policy Characteristics'!D:D,MATCH($C310,'Policy Characteristics'!$C:$C,0)))</f>
        <v>Electricity Imports and Exports</v>
      </c>
      <c r="K310" s="22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226" t="str">
        <f>IF(ISBLANK(INDEX('Policy Characteristics'!I:I,MATCH($C310,'Policy Characteristics'!$C:$C,0))),"",INDEX('Policy Characteristics'!I:I,MATCH($C310,'Policy Characteristics'!$C:$C,0)))</f>
        <v>% change in imports</v>
      </c>
      <c r="P310" s="226"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226" t="str">
        <f>IF(ISBLANK(INDEX('Policy Characteristics'!K:K,MATCH($C310,'Policy Characteristics'!$C:$C,0))),"",INDEX('Policy Characteristics'!K:K,MATCH($C310,'Policy Characteristics'!$C:$C,0)))</f>
        <v>electricity-sector-main.html#elec-imports</v>
      </c>
      <c r="R310" s="226" t="str">
        <f>IF(ISBLANK(INDEX('Policy Characteristics'!L:L,MATCH($C310,'Policy Characteristics'!$C:$C,0))),"",INDEX('Policy Characteristics'!L:L,MATCH($C310,'Policy Characteristics'!$C:$C,0)))</f>
        <v>electricity-imports-exports.html</v>
      </c>
    </row>
    <row r="311" spans="1:18" s="2" customFormat="1">
      <c r="A311" s="22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226" t="str">
        <f t="shared" si="20"/>
        <v>Percent Change in Electricity Imports</v>
      </c>
      <c r="D311" s="6" t="s">
        <v>804</v>
      </c>
      <c r="E311" s="45"/>
      <c r="F311" s="6" t="s">
        <v>805</v>
      </c>
      <c r="G311" s="6"/>
      <c r="H311" s="47">
        <v>529</v>
      </c>
      <c r="I311" s="261" t="s">
        <v>728</v>
      </c>
      <c r="J311" s="227" t="str">
        <f>IF(ISBLANK(INDEX('Policy Characteristics'!D:D,MATCH($C311,'Policy Characteristics'!$C:$C,0))),"",INDEX('Policy Characteristics'!D:D,MATCH($C311,'Policy Characteristics'!$C:$C,0)))</f>
        <v>Electricity Imports and Exports</v>
      </c>
      <c r="K311" s="22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226" t="str">
        <f>IF(ISBLANK(INDEX('Policy Characteristics'!I:I,MATCH($C311,'Policy Characteristics'!$C:$C,0))),"",INDEX('Policy Characteristics'!I:I,MATCH($C311,'Policy Characteristics'!$C:$C,0)))</f>
        <v>% change in imports</v>
      </c>
      <c r="P311" s="226"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226" t="str">
        <f>IF(ISBLANK(INDEX('Policy Characteristics'!K:K,MATCH($C311,'Policy Characteristics'!$C:$C,0))),"",INDEX('Policy Characteristics'!K:K,MATCH($C311,'Policy Characteristics'!$C:$C,0)))</f>
        <v>electricity-sector-main.html#elec-imports</v>
      </c>
      <c r="R311" s="226" t="str">
        <f>IF(ISBLANK(INDEX('Policy Characteristics'!L:L,MATCH($C311,'Policy Characteristics'!$C:$C,0))),"",INDEX('Policy Characteristics'!L:L,MATCH($C311,'Policy Characteristics'!$C:$C,0)))</f>
        <v>electricity-imports-exports.html</v>
      </c>
    </row>
    <row r="312" spans="1:18" s="2" customFormat="1">
      <c r="A312" s="22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226" t="str">
        <f t="shared" si="20"/>
        <v>Percent Change in Electricity Imports</v>
      </c>
      <c r="D312" s="6" t="s">
        <v>806</v>
      </c>
      <c r="E312" s="45"/>
      <c r="F312" s="6" t="s">
        <v>807</v>
      </c>
      <c r="G312" s="6"/>
      <c r="H312" s="47">
        <v>530</v>
      </c>
      <c r="I312" s="261" t="s">
        <v>728</v>
      </c>
      <c r="J312" s="227" t="str">
        <f>IF(ISBLANK(INDEX('Policy Characteristics'!D:D,MATCH($C312,'Policy Characteristics'!$C:$C,0))),"",INDEX('Policy Characteristics'!D:D,MATCH($C312,'Policy Characteristics'!$C:$C,0)))</f>
        <v>Electricity Imports and Exports</v>
      </c>
      <c r="K312" s="22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226" t="str">
        <f>IF(ISBLANK(INDEX('Policy Characteristics'!I:I,MATCH($C312,'Policy Characteristics'!$C:$C,0))),"",INDEX('Policy Characteristics'!I:I,MATCH($C312,'Policy Characteristics'!$C:$C,0)))</f>
        <v>% change in imports</v>
      </c>
      <c r="P312" s="226"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226" t="str">
        <f>IF(ISBLANK(INDEX('Policy Characteristics'!K:K,MATCH($C312,'Policy Characteristics'!$C:$C,0))),"",INDEX('Policy Characteristics'!K:K,MATCH($C312,'Policy Characteristics'!$C:$C,0)))</f>
        <v>electricity-sector-main.html#elec-imports</v>
      </c>
      <c r="R312" s="226" t="str">
        <f>IF(ISBLANK(INDEX('Policy Characteristics'!L:L,MATCH($C312,'Policy Characteristics'!$C:$C,0))),"",INDEX('Policy Characteristics'!L:L,MATCH($C312,'Policy Characteristics'!$C:$C,0)))</f>
        <v>electricity-imports-exports.html</v>
      </c>
    </row>
    <row r="313" spans="1:18" s="2" customFormat="1">
      <c r="A313" s="22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226" t="str">
        <f t="shared" si="20"/>
        <v>Percent Change in Electricity Imports</v>
      </c>
      <c r="D313" s="6" t="s">
        <v>808</v>
      </c>
      <c r="E313" s="45"/>
      <c r="F313" s="6" t="s">
        <v>809</v>
      </c>
      <c r="G313" s="6"/>
      <c r="H313" s="47">
        <v>531</v>
      </c>
      <c r="I313" s="261" t="s">
        <v>738</v>
      </c>
      <c r="J313" s="227" t="str">
        <f>IF(ISBLANK(INDEX('Policy Characteristics'!D:D,MATCH($C313,'Policy Characteristics'!$C:$C,0))),"",INDEX('Policy Characteristics'!D:D,MATCH($C313,'Policy Characteristics'!$C:$C,0)))</f>
        <v>Electricity Imports and Exports</v>
      </c>
      <c r="K313" s="22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226" t="str">
        <f>IF(ISBLANK(INDEX('Policy Characteristics'!I:I,MATCH($C313,'Policy Characteristics'!$C:$C,0))),"",INDEX('Policy Characteristics'!I:I,MATCH($C313,'Policy Characteristics'!$C:$C,0)))</f>
        <v>% change in imports</v>
      </c>
      <c r="P313" s="226"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226" t="str">
        <f>IF(ISBLANK(INDEX('Policy Characteristics'!K:K,MATCH($C313,'Policy Characteristics'!$C:$C,0))),"",INDEX('Policy Characteristics'!K:K,MATCH($C313,'Policy Characteristics'!$C:$C,0)))</f>
        <v>electricity-sector-main.html#elec-imports</v>
      </c>
      <c r="R313" s="226" t="str">
        <f>IF(ISBLANK(INDEX('Policy Characteristics'!L:L,MATCH($C313,'Policy Characteristics'!$C:$C,0))),"",INDEX('Policy Characteristics'!L:L,MATCH($C313,'Policy Characteristics'!$C:$C,0)))</f>
        <v>electricity-imports-exports.html</v>
      </c>
    </row>
    <row r="314" spans="1:18" s="2" customFormat="1">
      <c r="A314" s="22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226" t="str">
        <f t="shared" si="20"/>
        <v>Percent Change in Electricity Imports</v>
      </c>
      <c r="D314" s="6" t="s">
        <v>810</v>
      </c>
      <c r="E314" s="45"/>
      <c r="F314" s="6" t="s">
        <v>811</v>
      </c>
      <c r="G314" s="6"/>
      <c r="H314" s="47">
        <v>532</v>
      </c>
      <c r="I314" s="261" t="s">
        <v>728</v>
      </c>
      <c r="J314" s="227" t="str">
        <f>IF(ISBLANK(INDEX('Policy Characteristics'!D:D,MATCH($C314,'Policy Characteristics'!$C:$C,0))),"",INDEX('Policy Characteristics'!D:D,MATCH($C314,'Policy Characteristics'!$C:$C,0)))</f>
        <v>Electricity Imports and Exports</v>
      </c>
      <c r="K314" s="22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226" t="str">
        <f>IF(ISBLANK(INDEX('Policy Characteristics'!I:I,MATCH($C314,'Policy Characteristics'!$C:$C,0))),"",INDEX('Policy Characteristics'!I:I,MATCH($C314,'Policy Characteristics'!$C:$C,0)))</f>
        <v>% change in imports</v>
      </c>
      <c r="P314" s="226"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226" t="str">
        <f>IF(ISBLANK(INDEX('Policy Characteristics'!K:K,MATCH($C314,'Policy Characteristics'!$C:$C,0))),"",INDEX('Policy Characteristics'!K:K,MATCH($C314,'Policy Characteristics'!$C:$C,0)))</f>
        <v>electricity-sector-main.html#elec-imports</v>
      </c>
      <c r="R314" s="226" t="str">
        <f>IF(ISBLANK(INDEX('Policy Characteristics'!L:L,MATCH($C314,'Policy Characteristics'!$C:$C,0))),"",INDEX('Policy Characteristics'!L:L,MATCH($C314,'Policy Characteristics'!$C:$C,0)))</f>
        <v>electricity-imports-exports.html</v>
      </c>
    </row>
    <row r="315" spans="1:18" s="2" customFormat="1">
      <c r="A315" s="22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226" t="str">
        <f t="shared" si="20"/>
        <v>Percent Change in Electricity Imports</v>
      </c>
      <c r="D315" s="6" t="s">
        <v>812</v>
      </c>
      <c r="E315" s="45"/>
      <c r="F315" s="6" t="s">
        <v>813</v>
      </c>
      <c r="G315" s="6"/>
      <c r="H315" s="47">
        <v>533</v>
      </c>
      <c r="I315" s="261" t="s">
        <v>738</v>
      </c>
      <c r="J315" s="227" t="str">
        <f>IF(ISBLANK(INDEX('Policy Characteristics'!D:D,MATCH($C315,'Policy Characteristics'!$C:$C,0))),"",INDEX('Policy Characteristics'!D:D,MATCH($C315,'Policy Characteristics'!$C:$C,0)))</f>
        <v>Electricity Imports and Exports</v>
      </c>
      <c r="K315" s="22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226" t="str">
        <f>IF(ISBLANK(INDEX('Policy Characteristics'!I:I,MATCH($C315,'Policy Characteristics'!$C:$C,0))),"",INDEX('Policy Characteristics'!I:I,MATCH($C315,'Policy Characteristics'!$C:$C,0)))</f>
        <v>% change in imports</v>
      </c>
      <c r="P315" s="226"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226" t="str">
        <f>IF(ISBLANK(INDEX('Policy Characteristics'!K:K,MATCH($C315,'Policy Characteristics'!$C:$C,0))),"",INDEX('Policy Characteristics'!K:K,MATCH($C315,'Policy Characteristics'!$C:$C,0)))</f>
        <v>electricity-sector-main.html#elec-imports</v>
      </c>
      <c r="R315" s="226" t="str">
        <f>IF(ISBLANK(INDEX('Policy Characteristics'!L:L,MATCH($C315,'Policy Characteristics'!$C:$C,0))),"",INDEX('Policy Characteristics'!L:L,MATCH($C315,'Policy Characteristics'!$C:$C,0)))</f>
        <v>electricity-imports-exports.html</v>
      </c>
    </row>
    <row r="316" spans="1:18" s="2" customFormat="1">
      <c r="A316" s="22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226" t="str">
        <f t="shared" si="20"/>
        <v>Percent Change in Electricity Imports</v>
      </c>
      <c r="D316" s="6" t="s">
        <v>814</v>
      </c>
      <c r="E316" s="45"/>
      <c r="F316" s="6" t="s">
        <v>815</v>
      </c>
      <c r="G316" s="6"/>
      <c r="H316" s="47">
        <v>534</v>
      </c>
      <c r="I316" s="261" t="s">
        <v>728</v>
      </c>
      <c r="J316" s="227" t="str">
        <f>IF(ISBLANK(INDEX('Policy Characteristics'!D:D,MATCH($C316,'Policy Characteristics'!$C:$C,0))),"",INDEX('Policy Characteristics'!D:D,MATCH($C316,'Policy Characteristics'!$C:$C,0)))</f>
        <v>Electricity Imports and Exports</v>
      </c>
      <c r="K316" s="22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226" t="str">
        <f>IF(ISBLANK(INDEX('Policy Characteristics'!I:I,MATCH($C316,'Policy Characteristics'!$C:$C,0))),"",INDEX('Policy Characteristics'!I:I,MATCH($C316,'Policy Characteristics'!$C:$C,0)))</f>
        <v>% change in imports</v>
      </c>
      <c r="P316" s="226"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226" t="str">
        <f>IF(ISBLANK(INDEX('Policy Characteristics'!K:K,MATCH($C316,'Policy Characteristics'!$C:$C,0))),"",INDEX('Policy Characteristics'!K:K,MATCH($C316,'Policy Characteristics'!$C:$C,0)))</f>
        <v>electricity-sector-main.html#elec-imports</v>
      </c>
      <c r="R316" s="226" t="str">
        <f>IF(ISBLANK(INDEX('Policy Characteristics'!L:L,MATCH($C316,'Policy Characteristics'!$C:$C,0))),"",INDEX('Policy Characteristics'!L:L,MATCH($C316,'Policy Characteristics'!$C:$C,0)))</f>
        <v>electricity-imports-exports.html</v>
      </c>
    </row>
    <row r="317" spans="1:18" s="2" customFormat="1">
      <c r="A317" s="22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226" t="str">
        <f t="shared" si="20"/>
        <v>Percent Change in Electricity Imports</v>
      </c>
      <c r="D317" s="6" t="s">
        <v>816</v>
      </c>
      <c r="E317" s="45"/>
      <c r="F317" s="6" t="s">
        <v>817</v>
      </c>
      <c r="G317" s="6"/>
      <c r="H317" s="47">
        <v>535</v>
      </c>
      <c r="I317" s="261" t="s">
        <v>738</v>
      </c>
      <c r="J317" s="227" t="str">
        <f>IF(ISBLANK(INDEX('Policy Characteristics'!D:D,MATCH($C317,'Policy Characteristics'!$C:$C,0))),"",INDEX('Policy Characteristics'!D:D,MATCH($C317,'Policy Characteristics'!$C:$C,0)))</f>
        <v>Electricity Imports and Exports</v>
      </c>
      <c r="K317" s="22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226" t="str">
        <f>IF(ISBLANK(INDEX('Policy Characteristics'!I:I,MATCH($C317,'Policy Characteristics'!$C:$C,0))),"",INDEX('Policy Characteristics'!I:I,MATCH($C317,'Policy Characteristics'!$C:$C,0)))</f>
        <v>% change in imports</v>
      </c>
      <c r="P317" s="226"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226" t="str">
        <f>IF(ISBLANK(INDEX('Policy Characteristics'!K:K,MATCH($C317,'Policy Characteristics'!$C:$C,0))),"",INDEX('Policy Characteristics'!K:K,MATCH($C317,'Policy Characteristics'!$C:$C,0)))</f>
        <v>electricity-sector-main.html#elec-imports</v>
      </c>
      <c r="R317" s="226" t="str">
        <f>IF(ISBLANK(INDEX('Policy Characteristics'!L:L,MATCH($C317,'Policy Characteristics'!$C:$C,0))),"",INDEX('Policy Characteristics'!L:L,MATCH($C317,'Policy Characteristics'!$C:$C,0)))</f>
        <v>electricity-imports-exports.html</v>
      </c>
    </row>
    <row r="318" spans="1:18" s="2" customFormat="1">
      <c r="A318" s="22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226" t="str">
        <f t="shared" si="20"/>
        <v>Percent Change in Electricity Imports</v>
      </c>
      <c r="D318" s="6" t="s">
        <v>818</v>
      </c>
      <c r="E318" s="45"/>
      <c r="F318" s="6" t="s">
        <v>819</v>
      </c>
      <c r="G318" s="6"/>
      <c r="H318" s="47">
        <v>536</v>
      </c>
      <c r="I318" s="261" t="s">
        <v>738</v>
      </c>
      <c r="J318" s="227" t="str">
        <f>IF(ISBLANK(INDEX('Policy Characteristics'!D:D,MATCH($C318,'Policy Characteristics'!$C:$C,0))),"",INDEX('Policy Characteristics'!D:D,MATCH($C318,'Policy Characteristics'!$C:$C,0)))</f>
        <v>Electricity Imports and Exports</v>
      </c>
      <c r="K318" s="22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226" t="str">
        <f>IF(ISBLANK(INDEX('Policy Characteristics'!I:I,MATCH($C318,'Policy Characteristics'!$C:$C,0))),"",INDEX('Policy Characteristics'!I:I,MATCH($C318,'Policy Characteristics'!$C:$C,0)))</f>
        <v>% change in imports</v>
      </c>
      <c r="P318" s="226"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226" t="str">
        <f>IF(ISBLANK(INDEX('Policy Characteristics'!K:K,MATCH($C318,'Policy Characteristics'!$C:$C,0))),"",INDEX('Policy Characteristics'!K:K,MATCH($C318,'Policy Characteristics'!$C:$C,0)))</f>
        <v>electricity-sector-main.html#elec-imports</v>
      </c>
      <c r="R318" s="226" t="str">
        <f>IF(ISBLANK(INDEX('Policy Characteristics'!L:L,MATCH($C318,'Policy Characteristics'!$C:$C,0))),"",INDEX('Policy Characteristics'!L:L,MATCH($C318,'Policy Characteristics'!$C:$C,0)))</f>
        <v>electricity-imports-exports.html</v>
      </c>
    </row>
    <row r="319" spans="1:18" s="2" customFormat="1">
      <c r="A319" s="22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226" t="str">
        <f t="shared" si="20"/>
        <v>Percent Change in Electricity Imports</v>
      </c>
      <c r="D319" s="6" t="s">
        <v>820</v>
      </c>
      <c r="E319" s="45"/>
      <c r="F319" s="6" t="s">
        <v>821</v>
      </c>
      <c r="G319" s="6"/>
      <c r="H319" s="47">
        <v>537</v>
      </c>
      <c r="I319" s="261" t="s">
        <v>738</v>
      </c>
      <c r="J319" s="227" t="str">
        <f>IF(ISBLANK(INDEX('Policy Characteristics'!D:D,MATCH($C319,'Policy Characteristics'!$C:$C,0))),"",INDEX('Policy Characteristics'!D:D,MATCH($C319,'Policy Characteristics'!$C:$C,0)))</f>
        <v>Electricity Imports and Exports</v>
      </c>
      <c r="K319" s="22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226" t="str">
        <f>IF(ISBLANK(INDEX('Policy Characteristics'!I:I,MATCH($C319,'Policy Characteristics'!$C:$C,0))),"",INDEX('Policy Characteristics'!I:I,MATCH($C319,'Policy Characteristics'!$C:$C,0)))</f>
        <v>% change in imports</v>
      </c>
      <c r="P319" s="226"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226" t="str">
        <f>IF(ISBLANK(INDEX('Policy Characteristics'!K:K,MATCH($C319,'Policy Characteristics'!$C:$C,0))),"",INDEX('Policy Characteristics'!K:K,MATCH($C319,'Policy Characteristics'!$C:$C,0)))</f>
        <v>electricity-sector-main.html#elec-imports</v>
      </c>
      <c r="R319" s="226" t="str">
        <f>IF(ISBLANK(INDEX('Policy Characteristics'!L:L,MATCH($C319,'Policy Characteristics'!$C:$C,0))),"",INDEX('Policy Characteristics'!L:L,MATCH($C319,'Policy Characteristics'!$C:$C,0)))</f>
        <v>electricity-imports-exports.html</v>
      </c>
    </row>
    <row r="320" spans="1:18" s="2" customFormat="1">
      <c r="A320" s="22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226" t="str">
        <f t="shared" si="20"/>
        <v>Percent Change in Electricity Imports</v>
      </c>
      <c r="D320" s="6" t="s">
        <v>822</v>
      </c>
      <c r="E320" s="45"/>
      <c r="F320" s="6" t="s">
        <v>823</v>
      </c>
      <c r="G320" s="6"/>
      <c r="H320" s="47">
        <v>538</v>
      </c>
      <c r="I320" s="261" t="s">
        <v>738</v>
      </c>
      <c r="J320" s="227" t="str">
        <f>IF(ISBLANK(INDEX('Policy Characteristics'!D:D,MATCH($C320,'Policy Characteristics'!$C:$C,0))),"",INDEX('Policy Characteristics'!D:D,MATCH($C320,'Policy Characteristics'!$C:$C,0)))</f>
        <v>Electricity Imports and Exports</v>
      </c>
      <c r="K320" s="22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226" t="str">
        <f>IF(ISBLANK(INDEX('Policy Characteristics'!I:I,MATCH($C320,'Policy Characteristics'!$C:$C,0))),"",INDEX('Policy Characteristics'!I:I,MATCH($C320,'Policy Characteristics'!$C:$C,0)))</f>
        <v>% change in imports</v>
      </c>
      <c r="P320" s="226"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226" t="str">
        <f>IF(ISBLANK(INDEX('Policy Characteristics'!K:K,MATCH($C320,'Policy Characteristics'!$C:$C,0))),"",INDEX('Policy Characteristics'!K:K,MATCH($C320,'Policy Characteristics'!$C:$C,0)))</f>
        <v>electricity-sector-main.html#elec-imports</v>
      </c>
      <c r="R320" s="226" t="str">
        <f>IF(ISBLANK(INDEX('Policy Characteristics'!L:L,MATCH($C320,'Policy Characteristics'!$C:$C,0))),"",INDEX('Policy Characteristics'!L:L,MATCH($C320,'Policy Characteristics'!$C:$C,0)))</f>
        <v>electricity-imports-exports.html</v>
      </c>
    </row>
    <row r="321" spans="1:19" s="2" customFormat="1">
      <c r="A321" s="22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226" t="str">
        <f t="shared" si="20"/>
        <v>Percent Change in Electricity Imports</v>
      </c>
      <c r="D321" s="6" t="s">
        <v>824</v>
      </c>
      <c r="E321" s="45"/>
      <c r="F321" s="6" t="s">
        <v>825</v>
      </c>
      <c r="G321" s="6"/>
      <c r="H321" s="47">
        <v>539</v>
      </c>
      <c r="I321" s="261" t="s">
        <v>738</v>
      </c>
      <c r="J321" s="227" t="str">
        <f>IF(ISBLANK(INDEX('Policy Characteristics'!D:D,MATCH($C321,'Policy Characteristics'!$C:$C,0))),"",INDEX('Policy Characteristics'!D:D,MATCH($C321,'Policy Characteristics'!$C:$C,0)))</f>
        <v>Electricity Imports and Exports</v>
      </c>
      <c r="K321" s="22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226" t="str">
        <f>IF(ISBLANK(INDEX('Policy Characteristics'!I:I,MATCH($C321,'Policy Characteristics'!$C:$C,0))),"",INDEX('Policy Characteristics'!I:I,MATCH($C321,'Policy Characteristics'!$C:$C,0)))</f>
        <v>% change in imports</v>
      </c>
      <c r="P321" s="226"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226" t="str">
        <f>IF(ISBLANK(INDEX('Policy Characteristics'!K:K,MATCH($C321,'Policy Characteristics'!$C:$C,0))),"",INDEX('Policy Characteristics'!K:K,MATCH($C321,'Policy Characteristics'!$C:$C,0)))</f>
        <v>electricity-sector-main.html#elec-imports</v>
      </c>
      <c r="R321" s="226" t="str">
        <f>IF(ISBLANK(INDEX('Policy Characteristics'!L:L,MATCH($C321,'Policy Characteristics'!$C:$C,0))),"",INDEX('Policy Characteristics'!L:L,MATCH($C321,'Policy Characteristics'!$C:$C,0)))</f>
        <v>electricity-imports-exports.html</v>
      </c>
    </row>
    <row r="322" spans="1:19" s="2" customFormat="1">
      <c r="A322" s="22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226" t="str">
        <f t="shared" si="20"/>
        <v>Percent Change in Electricity Imports</v>
      </c>
      <c r="D322" s="6" t="s">
        <v>826</v>
      </c>
      <c r="E322" s="45"/>
      <c r="F322" s="6" t="s">
        <v>827</v>
      </c>
      <c r="G322" s="6"/>
      <c r="H322" s="47">
        <v>540</v>
      </c>
      <c r="I322" s="261" t="s">
        <v>738</v>
      </c>
      <c r="J322" s="227" t="str">
        <f>IF(ISBLANK(INDEX('Policy Characteristics'!D:D,MATCH($C322,'Policy Characteristics'!$C:$C,0))),"",INDEX('Policy Characteristics'!D:D,MATCH($C322,'Policy Characteristics'!$C:$C,0)))</f>
        <v>Electricity Imports and Exports</v>
      </c>
      <c r="K322" s="22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226" t="str">
        <f>IF(ISBLANK(INDEX('Policy Characteristics'!I:I,MATCH($C322,'Policy Characteristics'!$C:$C,0))),"",INDEX('Policy Characteristics'!I:I,MATCH($C322,'Policy Characteristics'!$C:$C,0)))</f>
        <v>% change in imports</v>
      </c>
      <c r="P322" s="226"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226" t="str">
        <f>IF(ISBLANK(INDEX('Policy Characteristics'!K:K,MATCH($C322,'Policy Characteristics'!$C:$C,0))),"",INDEX('Policy Characteristics'!K:K,MATCH($C322,'Policy Characteristics'!$C:$C,0)))</f>
        <v>electricity-sector-main.html#elec-imports</v>
      </c>
      <c r="R322" s="226" t="str">
        <f>IF(ISBLANK(INDEX('Policy Characteristics'!L:L,MATCH($C322,'Policy Characteristics'!$C:$C,0))),"",INDEX('Policy Characteristics'!L:L,MATCH($C322,'Policy Characteristics'!$C:$C,0)))</f>
        <v>electricity-imports-exports.html</v>
      </c>
    </row>
    <row r="323" spans="1:19" s="2" customFormat="1">
      <c r="A323" s="22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226" t="str">
        <f t="shared" si="20"/>
        <v>Percent Change in Electricity Imports</v>
      </c>
      <c r="D323" s="6" t="s">
        <v>828</v>
      </c>
      <c r="E323" s="45"/>
      <c r="F323" s="6" t="s">
        <v>829</v>
      </c>
      <c r="G323" s="6"/>
      <c r="H323" s="47">
        <v>1754</v>
      </c>
      <c r="I323" s="261" t="s">
        <v>738</v>
      </c>
      <c r="J323" s="227" t="str">
        <f>IF(ISBLANK(INDEX('Policy Characteristics'!D:D,MATCH($C323,'Policy Characteristics'!$C:$C,0))),"",INDEX('Policy Characteristics'!D:D,MATCH($C323,'Policy Characteristics'!$C:$C,0)))</f>
        <v>Electricity Imports and Exports</v>
      </c>
      <c r="K323" s="22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226" t="str">
        <f>IF(ISBLANK(INDEX('Policy Characteristics'!I:I,MATCH($C323,'Policy Characteristics'!$C:$C,0))),"",INDEX('Policy Characteristics'!I:I,MATCH($C323,'Policy Characteristics'!$C:$C,0)))</f>
        <v>% change in imports</v>
      </c>
      <c r="P323" s="226"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226" t="str">
        <f>IF(ISBLANK(INDEX('Policy Characteristics'!K:K,MATCH($C323,'Policy Characteristics'!$C:$C,0))),"",INDEX('Policy Characteristics'!K:K,MATCH($C323,'Policy Characteristics'!$C:$C,0)))</f>
        <v>electricity-sector-main.html#elec-imports</v>
      </c>
      <c r="R323" s="226" t="str">
        <f>IF(ISBLANK(INDEX('Policy Characteristics'!L:L,MATCH($C323,'Policy Characteristics'!$C:$C,0))),"",INDEX('Policy Characteristics'!L:L,MATCH($C323,'Policy Characteristics'!$C:$C,0)))</f>
        <v>electricity-imports-exports.html</v>
      </c>
    </row>
    <row r="324" spans="1:19" s="2" customFormat="1">
      <c r="A324" s="22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226" t="str">
        <f t="shared" si="20"/>
        <v>Percent Change in Electricity Imports</v>
      </c>
      <c r="D324" s="6" t="s">
        <v>830</v>
      </c>
      <c r="E324" s="45"/>
      <c r="F324" s="6" t="s">
        <v>831</v>
      </c>
      <c r="G324" s="6"/>
      <c r="H324" s="47">
        <v>1755</v>
      </c>
      <c r="I324" s="261" t="s">
        <v>738</v>
      </c>
      <c r="J324" s="227" t="str">
        <f>IF(ISBLANK(INDEX('Policy Characteristics'!D:D,MATCH($C324,'Policy Characteristics'!$C:$C,0))),"",INDEX('Policy Characteristics'!D:D,MATCH($C324,'Policy Characteristics'!$C:$C,0)))</f>
        <v>Electricity Imports and Exports</v>
      </c>
      <c r="K324" s="22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226" t="str">
        <f>IF(ISBLANK(INDEX('Policy Characteristics'!I:I,MATCH($C324,'Policy Characteristics'!$C:$C,0))),"",INDEX('Policy Characteristics'!I:I,MATCH($C324,'Policy Characteristics'!$C:$C,0)))</f>
        <v>% change in imports</v>
      </c>
      <c r="P324" s="226"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226" t="str">
        <f>IF(ISBLANK(INDEX('Policy Characteristics'!K:K,MATCH($C324,'Policy Characteristics'!$C:$C,0))),"",INDEX('Policy Characteristics'!K:K,MATCH($C324,'Policy Characteristics'!$C:$C,0)))</f>
        <v>electricity-sector-main.html#elec-imports</v>
      </c>
      <c r="R324" s="226" t="str">
        <f>IF(ISBLANK(INDEX('Policy Characteristics'!L:L,MATCH($C324,'Policy Characteristics'!$C:$C,0))),"",INDEX('Policy Characteristics'!L:L,MATCH($C324,'Policy Characteristics'!$C:$C,0)))</f>
        <v>electricity-imports-exports.html</v>
      </c>
    </row>
    <row r="325" spans="1:19" s="2" customFormat="1">
      <c r="A325" s="22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226" t="str">
        <f t="shared" si="20"/>
        <v>Percent Change in Electricity Imports</v>
      </c>
      <c r="D325" s="6" t="s">
        <v>832</v>
      </c>
      <c r="E325" s="45"/>
      <c r="F325" s="6" t="s">
        <v>833</v>
      </c>
      <c r="G325" s="6"/>
      <c r="H325" s="47">
        <v>1756</v>
      </c>
      <c r="I325" s="261" t="s">
        <v>738</v>
      </c>
      <c r="J325" s="227" t="str">
        <f>IF(ISBLANK(INDEX('Policy Characteristics'!D:D,MATCH($C325,'Policy Characteristics'!$C:$C,0))),"",INDEX('Policy Characteristics'!D:D,MATCH($C325,'Policy Characteristics'!$C:$C,0)))</f>
        <v>Electricity Imports and Exports</v>
      </c>
      <c r="K325" s="22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226" t="str">
        <f>IF(ISBLANK(INDEX('Policy Characteristics'!I:I,MATCH($C325,'Policy Characteristics'!$C:$C,0))),"",INDEX('Policy Characteristics'!I:I,MATCH($C325,'Policy Characteristics'!$C:$C,0)))</f>
        <v>% change in imports</v>
      </c>
      <c r="P325" s="226"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226" t="str">
        <f>IF(ISBLANK(INDEX('Policy Characteristics'!K:K,MATCH($C325,'Policy Characteristics'!$C:$C,0))),"",INDEX('Policy Characteristics'!K:K,MATCH($C325,'Policy Characteristics'!$C:$C,0)))</f>
        <v>electricity-sector-main.html#elec-imports</v>
      </c>
      <c r="R325" s="226" t="str">
        <f>IF(ISBLANK(INDEX('Policy Characteristics'!L:L,MATCH($C325,'Policy Characteristics'!$C:$C,0))),"",INDEX('Policy Characteristics'!L:L,MATCH($C325,'Policy Characteristics'!$C:$C,0)))</f>
        <v>electricity-imports-exports.html</v>
      </c>
    </row>
    <row r="326" spans="1:19" s="2" customFormat="1">
      <c r="A326" s="22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226" t="str">
        <f t="shared" si="20"/>
        <v>Percent Change in Electricity Imports</v>
      </c>
      <c r="D326" s="6" t="s">
        <v>834</v>
      </c>
      <c r="E326" s="45"/>
      <c r="F326" s="6" t="s">
        <v>835</v>
      </c>
      <c r="G326" s="6"/>
      <c r="H326" s="47">
        <v>1757</v>
      </c>
      <c r="I326" s="261" t="s">
        <v>738</v>
      </c>
      <c r="J326" s="227" t="str">
        <f>IF(ISBLANK(INDEX('Policy Characteristics'!D:D,MATCH($C326,'Policy Characteristics'!$C:$C,0))),"",INDEX('Policy Characteristics'!D:D,MATCH($C326,'Policy Characteristics'!$C:$C,0)))</f>
        <v>Electricity Imports and Exports</v>
      </c>
      <c r="K326" s="22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226" t="str">
        <f>IF(ISBLANK(INDEX('Policy Characteristics'!I:I,MATCH($C326,'Policy Characteristics'!$C:$C,0))),"",INDEX('Policy Characteristics'!I:I,MATCH($C326,'Policy Characteristics'!$C:$C,0)))</f>
        <v>% change in imports</v>
      </c>
      <c r="P326" s="226"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226" t="str">
        <f>IF(ISBLANK(INDEX('Policy Characteristics'!K:K,MATCH($C326,'Policy Characteristics'!$C:$C,0))),"",INDEX('Policy Characteristics'!K:K,MATCH($C326,'Policy Characteristics'!$C:$C,0)))</f>
        <v>electricity-sector-main.html#elec-imports</v>
      </c>
      <c r="R326" s="226" t="str">
        <f>IF(ISBLANK(INDEX('Policy Characteristics'!L:L,MATCH($C326,'Policy Characteristics'!$C:$C,0))),"",INDEX('Policy Characteristics'!L:L,MATCH($C326,'Policy Characteristics'!$C:$C,0)))</f>
        <v>electricity-imports-exports.html</v>
      </c>
    </row>
    <row r="327" spans="1:19" s="2" customFormat="1">
      <c r="A327" s="22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226" t="str">
        <f t="shared" si="20"/>
        <v>Percent Change in Electricity Imports</v>
      </c>
      <c r="D327" s="6" t="s">
        <v>836</v>
      </c>
      <c r="E327" s="45"/>
      <c r="F327" s="6" t="s">
        <v>837</v>
      </c>
      <c r="G327" s="6"/>
      <c r="H327" s="47">
        <v>1758</v>
      </c>
      <c r="I327" s="261" t="s">
        <v>738</v>
      </c>
      <c r="J327" s="227" t="str">
        <f>IF(ISBLANK(INDEX('Policy Characteristics'!D:D,MATCH($C327,'Policy Characteristics'!$C:$C,0))),"",INDEX('Policy Characteristics'!D:D,MATCH($C327,'Policy Characteristics'!$C:$C,0)))</f>
        <v>Electricity Imports and Exports</v>
      </c>
      <c r="K327" s="22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226" t="str">
        <f>IF(ISBLANK(INDEX('Policy Characteristics'!I:I,MATCH($C327,'Policy Characteristics'!$C:$C,0))),"",INDEX('Policy Characteristics'!I:I,MATCH($C327,'Policy Characteristics'!$C:$C,0)))</f>
        <v>% change in imports</v>
      </c>
      <c r="P327" s="226"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226" t="str">
        <f>IF(ISBLANK(INDEX('Policy Characteristics'!K:K,MATCH($C327,'Policy Characteristics'!$C:$C,0))),"",INDEX('Policy Characteristics'!K:K,MATCH($C327,'Policy Characteristics'!$C:$C,0)))</f>
        <v>electricity-sector-main.html#elec-imports</v>
      </c>
      <c r="R327" s="226" t="str">
        <f>IF(ISBLANK(INDEX('Policy Characteristics'!L:L,MATCH($C327,'Policy Characteristics'!$C:$C,0))),"",INDEX('Policy Characteristics'!L:L,MATCH($C327,'Policy Characteristics'!$C:$C,0)))</f>
        <v>electricity-imports-exports.html</v>
      </c>
    </row>
    <row r="328" spans="1:19" s="2" customFormat="1">
      <c r="A328" s="22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226" t="str">
        <f t="shared" si="20"/>
        <v>Percent Change in Electricity Imports</v>
      </c>
      <c r="D328" s="6" t="s">
        <v>838</v>
      </c>
      <c r="E328" s="45"/>
      <c r="F328" s="6" t="s">
        <v>839</v>
      </c>
      <c r="G328" s="6"/>
      <c r="H328" s="47">
        <v>1759</v>
      </c>
      <c r="I328" s="261" t="s">
        <v>738</v>
      </c>
      <c r="J328" s="227" t="str">
        <f>IF(ISBLANK(INDEX('Policy Characteristics'!D:D,MATCH($C328,'Policy Characteristics'!$C:$C,0))),"",INDEX('Policy Characteristics'!D:D,MATCH($C328,'Policy Characteristics'!$C:$C,0)))</f>
        <v>Electricity Imports and Exports</v>
      </c>
      <c r="K328" s="22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226" t="str">
        <f>IF(ISBLANK(INDEX('Policy Characteristics'!I:I,MATCH($C328,'Policy Characteristics'!$C:$C,0))),"",INDEX('Policy Characteristics'!I:I,MATCH($C328,'Policy Characteristics'!$C:$C,0)))</f>
        <v>% change in imports</v>
      </c>
      <c r="P328" s="226"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226" t="str">
        <f>IF(ISBLANK(INDEX('Policy Characteristics'!K:K,MATCH($C328,'Policy Characteristics'!$C:$C,0))),"",INDEX('Policy Characteristics'!K:K,MATCH($C328,'Policy Characteristics'!$C:$C,0)))</f>
        <v>electricity-sector-main.html#elec-imports</v>
      </c>
      <c r="R328" s="226" t="str">
        <f>IF(ISBLANK(INDEX('Policy Characteristics'!L:L,MATCH($C328,'Policy Characteristics'!$C:$C,0))),"",INDEX('Policy Characteristics'!L:L,MATCH($C328,'Policy Characteristics'!$C:$C,0)))</f>
        <v>electricity-imports-exports.html</v>
      </c>
    </row>
    <row r="329" spans="1:19" s="2" customFormat="1">
      <c r="A329" s="22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226" t="str">
        <f t="shared" si="20"/>
        <v>Percent Change in Electricity Imports</v>
      </c>
      <c r="D329" s="6" t="s">
        <v>840</v>
      </c>
      <c r="E329" s="45"/>
      <c r="F329" s="6" t="s">
        <v>841</v>
      </c>
      <c r="G329" s="6"/>
      <c r="H329" s="47">
        <v>2237</v>
      </c>
      <c r="I329" s="261" t="s">
        <v>738</v>
      </c>
      <c r="J329" s="227" t="str">
        <f>IF(ISBLANK(INDEX('Policy Characteristics'!D:D,MATCH($C329,'Policy Characteristics'!$C:$C,0))),"",INDEX('Policy Characteristics'!D:D,MATCH($C329,'Policy Characteristics'!$C:$C,0)))</f>
        <v>Electricity Imports and Exports</v>
      </c>
      <c r="K329" s="22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226" t="str">
        <f>IF(ISBLANK(INDEX('Policy Characteristics'!I:I,MATCH($C329,'Policy Characteristics'!$C:$C,0))),"",INDEX('Policy Characteristics'!I:I,MATCH($C329,'Policy Characteristics'!$C:$C,0)))</f>
        <v>% change in imports</v>
      </c>
      <c r="P329" s="226"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226" t="str">
        <f>IF(ISBLANK(INDEX('Policy Characteristics'!K:K,MATCH($C329,'Policy Characteristics'!$C:$C,0))),"",INDEX('Policy Characteristics'!K:K,MATCH($C329,'Policy Characteristics'!$C:$C,0)))</f>
        <v>electricity-sector-main.html#elec-imports</v>
      </c>
      <c r="R329" s="226" t="str">
        <f>IF(ISBLANK(INDEX('Policy Characteristics'!L:L,MATCH($C329,'Policy Characteristics'!$C:$C,0))),"",INDEX('Policy Characteristics'!L:L,MATCH($C329,'Policy Characteristics'!$C:$C,0)))</f>
        <v>electricity-imports-exports.html</v>
      </c>
    </row>
    <row r="330" spans="1:19">
      <c r="A330" s="22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272</v>
      </c>
      <c r="D330" s="45"/>
      <c r="E330" s="45"/>
      <c r="F330" s="45"/>
      <c r="G330" s="45"/>
      <c r="H330" s="43">
        <v>619</v>
      </c>
      <c r="I330" s="261" t="s">
        <v>738</v>
      </c>
      <c r="J330" s="227" t="str">
        <f>IF(ISBLANK(INDEX('Policy Characteristics'!D:D,MATCH($C330,'Policy Characteristics'!$C:$C,0))),"",INDEX('Policy Characteristics'!D:D,MATCH($C330,'Policy Characteristics'!$C:$C,0)))</f>
        <v>Non BAU Guaranteed Dispatch</v>
      </c>
      <c r="K330" s="22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226" t="str">
        <f>IF(ISBLANK(INDEX('Policy Characteristics'!I:I,MATCH($C330,'Policy Characteristics'!$C:$C,0))),"",INDEX('Policy Characteristics'!I:I,MATCH($C330,'Policy Characteristics'!$C:$C,0)))</f>
        <v>on/off</v>
      </c>
      <c r="P330" s="226" t="str">
        <f>IF(ISBLANK(INDEX('Policy Characteristics'!J:J,MATCH($C330,'Policy Characteristics'!$C:$C,0))),"",INDEX('Policy Characteristics'!J:J,MATCH($C330,'Policy Characteristics'!$C:$C,0)))</f>
        <v/>
      </c>
      <c r="Q330" s="226" t="str">
        <f>IF(ISBLANK(INDEX('Policy Characteristics'!K:K,MATCH($C330,'Policy Characteristics'!$C:$C,0))),"",INDEX('Policy Characteristics'!K:K,MATCH($C330,'Policy Characteristics'!$C:$C,0)))</f>
        <v/>
      </c>
      <c r="R330" s="226" t="str">
        <f>IF(ISBLANK(INDEX('Policy Characteristics'!L:L,MATCH($C330,'Policy Characteristics'!$C:$C,0))),"",INDEX('Policy Characteristics'!L:L,MATCH($C330,'Policy Characteristics'!$C:$C,0)))</f>
        <v/>
      </c>
    </row>
    <row r="331" spans="1:19">
      <c r="A331" s="22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s="1" t="s">
        <v>275</v>
      </c>
      <c r="D331" s="45" t="s">
        <v>794</v>
      </c>
      <c r="E331" s="45"/>
      <c r="F331" s="45" t="s">
        <v>795</v>
      </c>
      <c r="G331" s="6"/>
      <c r="H331" s="43">
        <v>1730</v>
      </c>
      <c r="I331" s="262" t="s">
        <v>738</v>
      </c>
      <c r="J331" s="227" t="str">
        <f>IF(ISBLANK(INDEX('Policy Characteristics'!D:D,MATCH($C331,'Policy Characteristics'!$C:$C,0))),"",INDEX('Policy Characteristics'!D:D,MATCH($C331,'Policy Characteristics'!$C:$C,0)))</f>
        <v>Decrease Electricity Sector Cost of Capital</v>
      </c>
      <c r="K331" s="226" t="str">
        <f>IF(ISBLANK(INDEX('Policy Characteristics'!E:E,MATCH($C331,'Policy Characteristics'!$C:$C,0))),"",INDEX('Policy Characteristics'!E:E,MATCH($C331,'Policy Characteristics'!$C:$C,0)))</f>
        <v>elec power plant cost of capital</v>
      </c>
      <c r="L331" s="226">
        <f>IF(ISBLANK(INDEX('Policy Characteristics'!F:F,MATCH($C331,'Policy Characteristics'!$C:$C,0))),"",INDEX('Policy Characteristics'!F:F,MATCH($C331,'Policy Characteristics'!$C:$C,0)))</f>
        <v>0</v>
      </c>
      <c r="M331" s="302">
        <f>IF(ISBLANK(INDEX('Policy Characteristics'!G:G,MATCH($C331,'Policy Characteristics'!$C:$C,0))),"",INDEX('Policy Characteristics'!G:G,MATCH($C331,'Policy Characteristics'!$C:$C,0)))</f>
        <v>1</v>
      </c>
      <c r="N331" s="226">
        <f>IF(ISBLANK(INDEX('Policy Characteristics'!H:H,MATCH($C331,'Policy Characteristics'!$C:$C,0))),"",INDEX('Policy Characteristics'!H:H,MATCH($C331,'Policy Characteristics'!$C:$C,0)))</f>
        <v>1</v>
      </c>
      <c r="O331" s="226" t="str">
        <f>IF(ISBLANK(INDEX('Policy Characteristics'!I:I,MATCH($C331,'Policy Characteristics'!$C:$C,0))),"",INDEX('Policy Characteristics'!I:I,MATCH($C331,'Policy Characteristics'!$C:$C,0)))</f>
        <v>% decrease</v>
      </c>
      <c r="P331" s="22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26" t="str">
        <f>IF(ISBLANK(INDEX('Policy Characteristics'!K:K,MATCH($C331,'Policy Characteristics'!$C:$C,0))),"",INDEX('Policy Characteristics'!K:K,MATCH($C331,'Policy Characteristics'!$C:$C,0)))</f>
        <v/>
      </c>
      <c r="R331" s="226" t="str">
        <f>IF(ISBLANK(INDEX('Policy Characteristics'!L:L,MATCH($C331,'Policy Characteristics'!$C:$C,0))),"",INDEX('Policy Characteristics'!L:L,MATCH($C331,'Policy Characteristics'!$C:$C,0)))</f>
        <v/>
      </c>
      <c r="S331" s="251"/>
    </row>
    <row r="332" spans="1:19">
      <c r="A332" s="22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226" t="str">
        <f t="shared" ref="C332:C354" si="21">$C$331</f>
        <v>Percentage Decrease in Cost of Capital for Power Plants</v>
      </c>
      <c r="D332" s="6" t="s">
        <v>796</v>
      </c>
      <c r="E332" s="45"/>
      <c r="F332" s="6" t="s">
        <v>797</v>
      </c>
      <c r="G332" s="6"/>
      <c r="H332" s="43">
        <v>1731</v>
      </c>
      <c r="I332" s="262" t="s">
        <v>738</v>
      </c>
      <c r="J332" s="227" t="str">
        <f>IF(ISBLANK(INDEX('Policy Characteristics'!D:D,MATCH($C332,'Policy Characteristics'!$C:$C,0))),"",INDEX('Policy Characteristics'!D:D,MATCH($C332,'Policy Characteristics'!$C:$C,0)))</f>
        <v>Decrease Electricity Sector Cost of Capital</v>
      </c>
      <c r="K332" s="226" t="str">
        <f>IF(ISBLANK(INDEX('Policy Characteristics'!E:E,MATCH($C332,'Policy Characteristics'!$C:$C,0))),"",INDEX('Policy Characteristics'!E:E,MATCH($C332,'Policy Characteristics'!$C:$C,0)))</f>
        <v>elec power plant cost of capital</v>
      </c>
      <c r="L332" s="226">
        <f>IF(ISBLANK(INDEX('Policy Characteristics'!F:F,MATCH($C332,'Policy Characteristics'!$C:$C,0))),"",INDEX('Policy Characteristics'!F:F,MATCH($C332,'Policy Characteristics'!$C:$C,0)))</f>
        <v>0</v>
      </c>
      <c r="M332" s="302">
        <f>IF(ISBLANK(INDEX('Policy Characteristics'!G:G,MATCH($C332,'Policy Characteristics'!$C:$C,0))),"",INDEX('Policy Characteristics'!G:G,MATCH($C332,'Policy Characteristics'!$C:$C,0)))</f>
        <v>1</v>
      </c>
      <c r="N332" s="226">
        <f>IF(ISBLANK(INDEX('Policy Characteristics'!H:H,MATCH($C332,'Policy Characteristics'!$C:$C,0))),"",INDEX('Policy Characteristics'!H:H,MATCH($C332,'Policy Characteristics'!$C:$C,0)))</f>
        <v>1</v>
      </c>
      <c r="O332" s="226" t="str">
        <f>IF(ISBLANK(INDEX('Policy Characteristics'!I:I,MATCH($C332,'Policy Characteristics'!$C:$C,0))),"",INDEX('Policy Characteristics'!I:I,MATCH($C332,'Policy Characteristics'!$C:$C,0)))</f>
        <v>% decrease</v>
      </c>
      <c r="P332" s="22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26" t="str">
        <f>IF(ISBLANK(INDEX('Policy Characteristics'!K:K,MATCH($C332,'Policy Characteristics'!$C:$C,0))),"",INDEX('Policy Characteristics'!K:K,MATCH($C332,'Policy Characteristics'!$C:$C,0)))</f>
        <v/>
      </c>
      <c r="R332" s="226" t="str">
        <f>IF(ISBLANK(INDEX('Policy Characteristics'!L:L,MATCH($C332,'Policy Characteristics'!$C:$C,0))),"",INDEX('Policy Characteristics'!L:L,MATCH($C332,'Policy Characteristics'!$C:$C,0)))</f>
        <v/>
      </c>
      <c r="S332" s="251"/>
    </row>
    <row r="333" spans="1:19">
      <c r="A333" s="22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226" t="str">
        <f t="shared" si="21"/>
        <v>Percentage Decrease in Cost of Capital for Power Plants</v>
      </c>
      <c r="D333" s="6" t="s">
        <v>798</v>
      </c>
      <c r="E333" s="45"/>
      <c r="F333" s="6" t="s">
        <v>799</v>
      </c>
      <c r="G333" s="6"/>
      <c r="H333" s="43">
        <v>1803</v>
      </c>
      <c r="I333" s="262" t="s">
        <v>738</v>
      </c>
      <c r="J333" s="227" t="str">
        <f>IF(ISBLANK(INDEX('Policy Characteristics'!D:D,MATCH($C333,'Policy Characteristics'!$C:$C,0))),"",INDEX('Policy Characteristics'!D:D,MATCH($C333,'Policy Characteristics'!$C:$C,0)))</f>
        <v>Decrease Electricity Sector Cost of Capital</v>
      </c>
      <c r="K333" s="226" t="str">
        <f>IF(ISBLANK(INDEX('Policy Characteristics'!E:E,MATCH($C333,'Policy Characteristics'!$C:$C,0))),"",INDEX('Policy Characteristics'!E:E,MATCH($C333,'Policy Characteristics'!$C:$C,0)))</f>
        <v>elec power plant cost of capital</v>
      </c>
      <c r="L333" s="226">
        <f>IF(ISBLANK(INDEX('Policy Characteristics'!F:F,MATCH($C333,'Policy Characteristics'!$C:$C,0))),"",INDEX('Policy Characteristics'!F:F,MATCH($C333,'Policy Characteristics'!$C:$C,0)))</f>
        <v>0</v>
      </c>
      <c r="M333" s="302">
        <f>IF(ISBLANK(INDEX('Policy Characteristics'!G:G,MATCH($C333,'Policy Characteristics'!$C:$C,0))),"",INDEX('Policy Characteristics'!G:G,MATCH($C333,'Policy Characteristics'!$C:$C,0)))</f>
        <v>1</v>
      </c>
      <c r="N333" s="226">
        <f>IF(ISBLANK(INDEX('Policy Characteristics'!H:H,MATCH($C333,'Policy Characteristics'!$C:$C,0))),"",INDEX('Policy Characteristics'!H:H,MATCH($C333,'Policy Characteristics'!$C:$C,0)))</f>
        <v>1</v>
      </c>
      <c r="O333" s="226" t="str">
        <f>IF(ISBLANK(INDEX('Policy Characteristics'!I:I,MATCH($C333,'Policy Characteristics'!$C:$C,0))),"",INDEX('Policy Characteristics'!I:I,MATCH($C333,'Policy Characteristics'!$C:$C,0)))</f>
        <v>% decrease</v>
      </c>
      <c r="P333" s="22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26" t="str">
        <f>IF(ISBLANK(INDEX('Policy Characteristics'!K:K,MATCH($C333,'Policy Characteristics'!$C:$C,0))),"",INDEX('Policy Characteristics'!K:K,MATCH($C333,'Policy Characteristics'!$C:$C,0)))</f>
        <v/>
      </c>
      <c r="R333" s="226" t="str">
        <f>IF(ISBLANK(INDEX('Policy Characteristics'!L:L,MATCH($C333,'Policy Characteristics'!$C:$C,0))),"",INDEX('Policy Characteristics'!L:L,MATCH($C333,'Policy Characteristics'!$C:$C,0)))</f>
        <v/>
      </c>
      <c r="S333" s="251"/>
    </row>
    <row r="334" spans="1:19">
      <c r="A334" s="22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226" t="str">
        <f t="shared" si="21"/>
        <v>Percentage Decrease in Cost of Capital for Power Plants</v>
      </c>
      <c r="D334" s="6" t="s">
        <v>800</v>
      </c>
      <c r="E334" s="45"/>
      <c r="F334" s="6" t="s">
        <v>801</v>
      </c>
      <c r="G334" s="6"/>
      <c r="H334" s="43">
        <v>1732</v>
      </c>
      <c r="I334" s="262" t="s">
        <v>738</v>
      </c>
      <c r="J334" s="227" t="str">
        <f>IF(ISBLANK(INDEX('Policy Characteristics'!D:D,MATCH($C334,'Policy Characteristics'!$C:$C,0))),"",INDEX('Policy Characteristics'!D:D,MATCH($C334,'Policy Characteristics'!$C:$C,0)))</f>
        <v>Decrease Electricity Sector Cost of Capital</v>
      </c>
      <c r="K334" s="226" t="str">
        <f>IF(ISBLANK(INDEX('Policy Characteristics'!E:E,MATCH($C334,'Policy Characteristics'!$C:$C,0))),"",INDEX('Policy Characteristics'!E:E,MATCH($C334,'Policy Characteristics'!$C:$C,0)))</f>
        <v>elec power plant cost of capital</v>
      </c>
      <c r="L334" s="226">
        <f>IF(ISBLANK(INDEX('Policy Characteristics'!F:F,MATCH($C334,'Policy Characteristics'!$C:$C,0))),"",INDEX('Policy Characteristics'!F:F,MATCH($C334,'Policy Characteristics'!$C:$C,0)))</f>
        <v>0</v>
      </c>
      <c r="M334" s="302">
        <f>IF(ISBLANK(INDEX('Policy Characteristics'!G:G,MATCH($C334,'Policy Characteristics'!$C:$C,0))),"",INDEX('Policy Characteristics'!G:G,MATCH($C334,'Policy Characteristics'!$C:$C,0)))</f>
        <v>1</v>
      </c>
      <c r="N334" s="226">
        <f>IF(ISBLANK(INDEX('Policy Characteristics'!H:H,MATCH($C334,'Policy Characteristics'!$C:$C,0))),"",INDEX('Policy Characteristics'!H:H,MATCH($C334,'Policy Characteristics'!$C:$C,0)))</f>
        <v>1</v>
      </c>
      <c r="O334" s="226" t="str">
        <f>IF(ISBLANK(INDEX('Policy Characteristics'!I:I,MATCH($C334,'Policy Characteristics'!$C:$C,0))),"",INDEX('Policy Characteristics'!I:I,MATCH($C334,'Policy Characteristics'!$C:$C,0)))</f>
        <v>% decrease</v>
      </c>
      <c r="P334" s="22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26" t="str">
        <f>IF(ISBLANK(INDEX('Policy Characteristics'!K:K,MATCH($C334,'Policy Characteristics'!$C:$C,0))),"",INDEX('Policy Characteristics'!K:K,MATCH($C334,'Policy Characteristics'!$C:$C,0)))</f>
        <v/>
      </c>
      <c r="R334" s="226" t="str">
        <f>IF(ISBLANK(INDEX('Policy Characteristics'!L:L,MATCH($C334,'Policy Characteristics'!$C:$C,0))),"",INDEX('Policy Characteristics'!L:L,MATCH($C334,'Policy Characteristics'!$C:$C,0)))</f>
        <v/>
      </c>
      <c r="S334" s="251"/>
    </row>
    <row r="335" spans="1:19">
      <c r="A335" s="22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226" t="str">
        <f t="shared" si="21"/>
        <v>Percentage Decrease in Cost of Capital for Power Plants</v>
      </c>
      <c r="D335" s="6" t="s">
        <v>802</v>
      </c>
      <c r="E335" s="45"/>
      <c r="F335" s="6" t="s">
        <v>803</v>
      </c>
      <c r="G335" s="6"/>
      <c r="H335" s="43">
        <v>1733</v>
      </c>
      <c r="I335" s="262" t="s">
        <v>728</v>
      </c>
      <c r="J335" s="227" t="str">
        <f>IF(ISBLANK(INDEX('Policy Characteristics'!D:D,MATCH($C335,'Policy Characteristics'!$C:$C,0))),"",INDEX('Policy Characteristics'!D:D,MATCH($C335,'Policy Characteristics'!$C:$C,0)))</f>
        <v>Decrease Electricity Sector Cost of Capital</v>
      </c>
      <c r="K335" s="226" t="str">
        <f>IF(ISBLANK(INDEX('Policy Characteristics'!E:E,MATCH($C335,'Policy Characteristics'!$C:$C,0))),"",INDEX('Policy Characteristics'!E:E,MATCH($C335,'Policy Characteristics'!$C:$C,0)))</f>
        <v>elec power plant cost of capital</v>
      </c>
      <c r="L335" s="226">
        <f>IF(ISBLANK(INDEX('Policy Characteristics'!F:F,MATCH($C335,'Policy Characteristics'!$C:$C,0))),"",INDEX('Policy Characteristics'!F:F,MATCH($C335,'Policy Characteristics'!$C:$C,0)))</f>
        <v>0</v>
      </c>
      <c r="M335" s="302">
        <f>IF(ISBLANK(INDEX('Policy Characteristics'!G:G,MATCH($C335,'Policy Characteristics'!$C:$C,0))),"",INDEX('Policy Characteristics'!G:G,MATCH($C335,'Policy Characteristics'!$C:$C,0)))</f>
        <v>1</v>
      </c>
      <c r="N335" s="226">
        <f>IF(ISBLANK(INDEX('Policy Characteristics'!H:H,MATCH($C335,'Policy Characteristics'!$C:$C,0))),"",INDEX('Policy Characteristics'!H:H,MATCH($C335,'Policy Characteristics'!$C:$C,0)))</f>
        <v>1</v>
      </c>
      <c r="O335" s="226" t="str">
        <f>IF(ISBLANK(INDEX('Policy Characteristics'!I:I,MATCH($C335,'Policy Characteristics'!$C:$C,0))),"",INDEX('Policy Characteristics'!I:I,MATCH($C335,'Policy Characteristics'!$C:$C,0)))</f>
        <v>% decrease</v>
      </c>
      <c r="P335" s="22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26" t="str">
        <f>IF(ISBLANK(INDEX('Policy Characteristics'!K:K,MATCH($C335,'Policy Characteristics'!$C:$C,0))),"",INDEX('Policy Characteristics'!K:K,MATCH($C335,'Policy Characteristics'!$C:$C,0)))</f>
        <v/>
      </c>
      <c r="R335" s="226" t="str">
        <f>IF(ISBLANK(INDEX('Policy Characteristics'!L:L,MATCH($C335,'Policy Characteristics'!$C:$C,0))),"",INDEX('Policy Characteristics'!L:L,MATCH($C335,'Policy Characteristics'!$C:$C,0)))</f>
        <v/>
      </c>
      <c r="S335" s="251"/>
    </row>
    <row r="336" spans="1:19">
      <c r="A336" s="22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226" t="str">
        <f t="shared" si="21"/>
        <v>Percentage Decrease in Cost of Capital for Power Plants</v>
      </c>
      <c r="D336" s="6" t="s">
        <v>804</v>
      </c>
      <c r="E336" s="45"/>
      <c r="F336" s="6" t="s">
        <v>805</v>
      </c>
      <c r="G336" s="6"/>
      <c r="H336" s="43">
        <v>1734</v>
      </c>
      <c r="I336" s="262" t="s">
        <v>728</v>
      </c>
      <c r="J336" s="227" t="str">
        <f>IF(ISBLANK(INDEX('Policy Characteristics'!D:D,MATCH($C336,'Policy Characteristics'!$C:$C,0))),"",INDEX('Policy Characteristics'!D:D,MATCH($C336,'Policy Characteristics'!$C:$C,0)))</f>
        <v>Decrease Electricity Sector Cost of Capital</v>
      </c>
      <c r="K336" s="226" t="str">
        <f>IF(ISBLANK(INDEX('Policy Characteristics'!E:E,MATCH($C336,'Policy Characteristics'!$C:$C,0))),"",INDEX('Policy Characteristics'!E:E,MATCH($C336,'Policy Characteristics'!$C:$C,0)))</f>
        <v>elec power plant cost of capital</v>
      </c>
      <c r="L336" s="226">
        <f>IF(ISBLANK(INDEX('Policy Characteristics'!F:F,MATCH($C336,'Policy Characteristics'!$C:$C,0))),"",INDEX('Policy Characteristics'!F:F,MATCH($C336,'Policy Characteristics'!$C:$C,0)))</f>
        <v>0</v>
      </c>
      <c r="M336" s="302">
        <f>IF(ISBLANK(INDEX('Policy Characteristics'!G:G,MATCH($C336,'Policy Characteristics'!$C:$C,0))),"",INDEX('Policy Characteristics'!G:G,MATCH($C336,'Policy Characteristics'!$C:$C,0)))</f>
        <v>1</v>
      </c>
      <c r="N336" s="226">
        <f>IF(ISBLANK(INDEX('Policy Characteristics'!H:H,MATCH($C336,'Policy Characteristics'!$C:$C,0))),"",INDEX('Policy Characteristics'!H:H,MATCH($C336,'Policy Characteristics'!$C:$C,0)))</f>
        <v>1</v>
      </c>
      <c r="O336" s="226" t="str">
        <f>IF(ISBLANK(INDEX('Policy Characteristics'!I:I,MATCH($C336,'Policy Characteristics'!$C:$C,0))),"",INDEX('Policy Characteristics'!I:I,MATCH($C336,'Policy Characteristics'!$C:$C,0)))</f>
        <v>% decrease</v>
      </c>
      <c r="P336" s="22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26" t="str">
        <f>IF(ISBLANK(INDEX('Policy Characteristics'!K:K,MATCH($C336,'Policy Characteristics'!$C:$C,0))),"",INDEX('Policy Characteristics'!K:K,MATCH($C336,'Policy Characteristics'!$C:$C,0)))</f>
        <v/>
      </c>
      <c r="R336" s="226" t="str">
        <f>IF(ISBLANK(INDEX('Policy Characteristics'!L:L,MATCH($C336,'Policy Characteristics'!$C:$C,0))),"",INDEX('Policy Characteristics'!L:L,MATCH($C336,'Policy Characteristics'!$C:$C,0)))</f>
        <v/>
      </c>
      <c r="S336" s="251"/>
    </row>
    <row r="337" spans="1:19">
      <c r="A337" s="22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226" t="str">
        <f t="shared" si="21"/>
        <v>Percentage Decrease in Cost of Capital for Power Plants</v>
      </c>
      <c r="D337" s="6" t="s">
        <v>806</v>
      </c>
      <c r="E337" s="45"/>
      <c r="F337" s="6" t="s">
        <v>807</v>
      </c>
      <c r="G337" s="6"/>
      <c r="H337" s="43">
        <v>1735</v>
      </c>
      <c r="I337" s="262" t="s">
        <v>728</v>
      </c>
      <c r="J337" s="227" t="str">
        <f>IF(ISBLANK(INDEX('Policy Characteristics'!D:D,MATCH($C337,'Policy Characteristics'!$C:$C,0))),"",INDEX('Policy Characteristics'!D:D,MATCH($C337,'Policy Characteristics'!$C:$C,0)))</f>
        <v>Decrease Electricity Sector Cost of Capital</v>
      </c>
      <c r="K337" s="226" t="str">
        <f>IF(ISBLANK(INDEX('Policy Characteristics'!E:E,MATCH($C337,'Policy Characteristics'!$C:$C,0))),"",INDEX('Policy Characteristics'!E:E,MATCH($C337,'Policy Characteristics'!$C:$C,0)))</f>
        <v>elec power plant cost of capital</v>
      </c>
      <c r="L337" s="226">
        <f>IF(ISBLANK(INDEX('Policy Characteristics'!F:F,MATCH($C337,'Policy Characteristics'!$C:$C,0))),"",INDEX('Policy Characteristics'!F:F,MATCH($C337,'Policy Characteristics'!$C:$C,0)))</f>
        <v>0</v>
      </c>
      <c r="M337" s="302">
        <f>IF(ISBLANK(INDEX('Policy Characteristics'!G:G,MATCH($C337,'Policy Characteristics'!$C:$C,0))),"",INDEX('Policy Characteristics'!G:G,MATCH($C337,'Policy Characteristics'!$C:$C,0)))</f>
        <v>1</v>
      </c>
      <c r="N337" s="226">
        <f>IF(ISBLANK(INDEX('Policy Characteristics'!H:H,MATCH($C337,'Policy Characteristics'!$C:$C,0))),"",INDEX('Policy Characteristics'!H:H,MATCH($C337,'Policy Characteristics'!$C:$C,0)))</f>
        <v>1</v>
      </c>
      <c r="O337" s="226" t="str">
        <f>IF(ISBLANK(INDEX('Policy Characteristics'!I:I,MATCH($C337,'Policy Characteristics'!$C:$C,0))),"",INDEX('Policy Characteristics'!I:I,MATCH($C337,'Policy Characteristics'!$C:$C,0)))</f>
        <v>% decrease</v>
      </c>
      <c r="P337" s="22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26" t="str">
        <f>IF(ISBLANK(INDEX('Policy Characteristics'!K:K,MATCH($C337,'Policy Characteristics'!$C:$C,0))),"",INDEX('Policy Characteristics'!K:K,MATCH($C337,'Policy Characteristics'!$C:$C,0)))</f>
        <v/>
      </c>
      <c r="R337" s="226" t="str">
        <f>IF(ISBLANK(INDEX('Policy Characteristics'!L:L,MATCH($C337,'Policy Characteristics'!$C:$C,0))),"",INDEX('Policy Characteristics'!L:L,MATCH($C337,'Policy Characteristics'!$C:$C,0)))</f>
        <v/>
      </c>
      <c r="S337" s="251"/>
    </row>
    <row r="338" spans="1:19">
      <c r="A338" s="22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226" t="str">
        <f t="shared" si="21"/>
        <v>Percentage Decrease in Cost of Capital for Power Plants</v>
      </c>
      <c r="D338" s="6" t="s">
        <v>808</v>
      </c>
      <c r="E338" s="45"/>
      <c r="F338" s="6" t="s">
        <v>809</v>
      </c>
      <c r="G338" s="6"/>
      <c r="H338" s="43">
        <v>1736</v>
      </c>
      <c r="I338" s="262" t="s">
        <v>728</v>
      </c>
      <c r="J338" s="227" t="str">
        <f>IF(ISBLANK(INDEX('Policy Characteristics'!D:D,MATCH($C338,'Policy Characteristics'!$C:$C,0))),"",INDEX('Policy Characteristics'!D:D,MATCH($C338,'Policy Characteristics'!$C:$C,0)))</f>
        <v>Decrease Electricity Sector Cost of Capital</v>
      </c>
      <c r="K338" s="226" t="str">
        <f>IF(ISBLANK(INDEX('Policy Characteristics'!E:E,MATCH($C338,'Policy Characteristics'!$C:$C,0))),"",INDEX('Policy Characteristics'!E:E,MATCH($C338,'Policy Characteristics'!$C:$C,0)))</f>
        <v>elec power plant cost of capital</v>
      </c>
      <c r="L338" s="226">
        <f>IF(ISBLANK(INDEX('Policy Characteristics'!F:F,MATCH($C338,'Policy Characteristics'!$C:$C,0))),"",INDEX('Policy Characteristics'!F:F,MATCH($C338,'Policy Characteristics'!$C:$C,0)))</f>
        <v>0</v>
      </c>
      <c r="M338" s="302">
        <f>IF(ISBLANK(INDEX('Policy Characteristics'!G:G,MATCH($C338,'Policy Characteristics'!$C:$C,0))),"",INDEX('Policy Characteristics'!G:G,MATCH($C338,'Policy Characteristics'!$C:$C,0)))</f>
        <v>1</v>
      </c>
      <c r="N338" s="226">
        <f>IF(ISBLANK(INDEX('Policy Characteristics'!H:H,MATCH($C338,'Policy Characteristics'!$C:$C,0))),"",INDEX('Policy Characteristics'!H:H,MATCH($C338,'Policy Characteristics'!$C:$C,0)))</f>
        <v>1</v>
      </c>
      <c r="O338" s="226" t="str">
        <f>IF(ISBLANK(INDEX('Policy Characteristics'!I:I,MATCH($C338,'Policy Characteristics'!$C:$C,0))),"",INDEX('Policy Characteristics'!I:I,MATCH($C338,'Policy Characteristics'!$C:$C,0)))</f>
        <v>% decrease</v>
      </c>
      <c r="P338" s="22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26" t="str">
        <f>IF(ISBLANK(INDEX('Policy Characteristics'!K:K,MATCH($C338,'Policy Characteristics'!$C:$C,0))),"",INDEX('Policy Characteristics'!K:K,MATCH($C338,'Policy Characteristics'!$C:$C,0)))</f>
        <v/>
      </c>
      <c r="R338" s="226" t="str">
        <f>IF(ISBLANK(INDEX('Policy Characteristics'!L:L,MATCH($C338,'Policy Characteristics'!$C:$C,0))),"",INDEX('Policy Characteristics'!L:L,MATCH($C338,'Policy Characteristics'!$C:$C,0)))</f>
        <v/>
      </c>
      <c r="S338" s="251"/>
    </row>
    <row r="339" spans="1:19">
      <c r="A339" s="22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226" t="str">
        <f t="shared" si="21"/>
        <v>Percentage Decrease in Cost of Capital for Power Plants</v>
      </c>
      <c r="D339" s="6" t="s">
        <v>810</v>
      </c>
      <c r="E339" s="45"/>
      <c r="F339" s="6" t="s">
        <v>811</v>
      </c>
      <c r="G339" s="6"/>
      <c r="H339" s="43">
        <v>1737</v>
      </c>
      <c r="I339" s="262" t="s">
        <v>728</v>
      </c>
      <c r="J339" s="227" t="str">
        <f>IF(ISBLANK(INDEX('Policy Characteristics'!D:D,MATCH($C339,'Policy Characteristics'!$C:$C,0))),"",INDEX('Policy Characteristics'!D:D,MATCH($C339,'Policy Characteristics'!$C:$C,0)))</f>
        <v>Decrease Electricity Sector Cost of Capital</v>
      </c>
      <c r="K339" s="226" t="str">
        <f>IF(ISBLANK(INDEX('Policy Characteristics'!E:E,MATCH($C339,'Policy Characteristics'!$C:$C,0))),"",INDEX('Policy Characteristics'!E:E,MATCH($C339,'Policy Characteristics'!$C:$C,0)))</f>
        <v>elec power plant cost of capital</v>
      </c>
      <c r="L339" s="226">
        <f>IF(ISBLANK(INDEX('Policy Characteristics'!F:F,MATCH($C339,'Policy Characteristics'!$C:$C,0))),"",INDEX('Policy Characteristics'!F:F,MATCH($C339,'Policy Characteristics'!$C:$C,0)))</f>
        <v>0</v>
      </c>
      <c r="M339" s="302">
        <f>IF(ISBLANK(INDEX('Policy Characteristics'!G:G,MATCH($C339,'Policy Characteristics'!$C:$C,0))),"",INDEX('Policy Characteristics'!G:G,MATCH($C339,'Policy Characteristics'!$C:$C,0)))</f>
        <v>1</v>
      </c>
      <c r="N339" s="226">
        <f>IF(ISBLANK(INDEX('Policy Characteristics'!H:H,MATCH($C339,'Policy Characteristics'!$C:$C,0))),"",INDEX('Policy Characteristics'!H:H,MATCH($C339,'Policy Characteristics'!$C:$C,0)))</f>
        <v>1</v>
      </c>
      <c r="O339" s="226" t="str">
        <f>IF(ISBLANK(INDEX('Policy Characteristics'!I:I,MATCH($C339,'Policy Characteristics'!$C:$C,0))),"",INDEX('Policy Characteristics'!I:I,MATCH($C339,'Policy Characteristics'!$C:$C,0)))</f>
        <v>% decrease</v>
      </c>
      <c r="P339" s="22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26" t="str">
        <f>IF(ISBLANK(INDEX('Policy Characteristics'!K:K,MATCH($C339,'Policy Characteristics'!$C:$C,0))),"",INDEX('Policy Characteristics'!K:K,MATCH($C339,'Policy Characteristics'!$C:$C,0)))</f>
        <v/>
      </c>
      <c r="R339" s="226" t="str">
        <f>IF(ISBLANK(INDEX('Policy Characteristics'!L:L,MATCH($C339,'Policy Characteristics'!$C:$C,0))),"",INDEX('Policy Characteristics'!L:L,MATCH($C339,'Policy Characteristics'!$C:$C,0)))</f>
        <v/>
      </c>
      <c r="S339" s="251"/>
    </row>
    <row r="340" spans="1:19">
      <c r="A340" s="22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226" t="str">
        <f t="shared" si="21"/>
        <v>Percentage Decrease in Cost of Capital for Power Plants</v>
      </c>
      <c r="D340" s="6" t="s">
        <v>812</v>
      </c>
      <c r="E340" s="45"/>
      <c r="F340" s="6" t="s">
        <v>813</v>
      </c>
      <c r="G340" s="6"/>
      <c r="H340" s="43">
        <v>1738</v>
      </c>
      <c r="I340" s="262" t="s">
        <v>728</v>
      </c>
      <c r="J340" s="227" t="str">
        <f>IF(ISBLANK(INDEX('Policy Characteristics'!D:D,MATCH($C340,'Policy Characteristics'!$C:$C,0))),"",INDEX('Policy Characteristics'!D:D,MATCH($C340,'Policy Characteristics'!$C:$C,0)))</f>
        <v>Decrease Electricity Sector Cost of Capital</v>
      </c>
      <c r="K340" s="226" t="str">
        <f>IF(ISBLANK(INDEX('Policy Characteristics'!E:E,MATCH($C340,'Policy Characteristics'!$C:$C,0))),"",INDEX('Policy Characteristics'!E:E,MATCH($C340,'Policy Characteristics'!$C:$C,0)))</f>
        <v>elec power plant cost of capital</v>
      </c>
      <c r="L340" s="226">
        <f>IF(ISBLANK(INDEX('Policy Characteristics'!F:F,MATCH($C340,'Policy Characteristics'!$C:$C,0))),"",INDEX('Policy Characteristics'!F:F,MATCH($C340,'Policy Characteristics'!$C:$C,0)))</f>
        <v>0</v>
      </c>
      <c r="M340" s="302">
        <f>IF(ISBLANK(INDEX('Policy Characteristics'!G:G,MATCH($C340,'Policy Characteristics'!$C:$C,0))),"",INDEX('Policy Characteristics'!G:G,MATCH($C340,'Policy Characteristics'!$C:$C,0)))</f>
        <v>1</v>
      </c>
      <c r="N340" s="226">
        <f>IF(ISBLANK(INDEX('Policy Characteristics'!H:H,MATCH($C340,'Policy Characteristics'!$C:$C,0))),"",INDEX('Policy Characteristics'!H:H,MATCH($C340,'Policy Characteristics'!$C:$C,0)))</f>
        <v>1</v>
      </c>
      <c r="O340" s="226" t="str">
        <f>IF(ISBLANK(INDEX('Policy Characteristics'!I:I,MATCH($C340,'Policy Characteristics'!$C:$C,0))),"",INDEX('Policy Characteristics'!I:I,MATCH($C340,'Policy Characteristics'!$C:$C,0)))</f>
        <v>% decrease</v>
      </c>
      <c r="P340" s="22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26" t="str">
        <f>IF(ISBLANK(INDEX('Policy Characteristics'!K:K,MATCH($C340,'Policy Characteristics'!$C:$C,0))),"",INDEX('Policy Characteristics'!K:K,MATCH($C340,'Policy Characteristics'!$C:$C,0)))</f>
        <v/>
      </c>
      <c r="R340" s="226" t="str">
        <f>IF(ISBLANK(INDEX('Policy Characteristics'!L:L,MATCH($C340,'Policy Characteristics'!$C:$C,0))),"",INDEX('Policy Characteristics'!L:L,MATCH($C340,'Policy Characteristics'!$C:$C,0)))</f>
        <v/>
      </c>
      <c r="S340" s="251"/>
    </row>
    <row r="341" spans="1:19">
      <c r="A341" s="22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226" t="str">
        <f t="shared" si="21"/>
        <v>Percentage Decrease in Cost of Capital for Power Plants</v>
      </c>
      <c r="D341" s="6" t="s">
        <v>814</v>
      </c>
      <c r="E341" s="45"/>
      <c r="F341" s="6" t="s">
        <v>815</v>
      </c>
      <c r="G341" s="6"/>
      <c r="H341" s="43">
        <v>1739</v>
      </c>
      <c r="I341" s="262" t="s">
        <v>738</v>
      </c>
      <c r="J341" s="227" t="str">
        <f>IF(ISBLANK(INDEX('Policy Characteristics'!D:D,MATCH($C341,'Policy Characteristics'!$C:$C,0))),"",INDEX('Policy Characteristics'!D:D,MATCH($C341,'Policy Characteristics'!$C:$C,0)))</f>
        <v>Decrease Electricity Sector Cost of Capital</v>
      </c>
      <c r="K341" s="226" t="str">
        <f>IF(ISBLANK(INDEX('Policy Characteristics'!E:E,MATCH($C341,'Policy Characteristics'!$C:$C,0))),"",INDEX('Policy Characteristics'!E:E,MATCH($C341,'Policy Characteristics'!$C:$C,0)))</f>
        <v>elec power plant cost of capital</v>
      </c>
      <c r="L341" s="226">
        <f>IF(ISBLANK(INDEX('Policy Characteristics'!F:F,MATCH($C341,'Policy Characteristics'!$C:$C,0))),"",INDEX('Policy Characteristics'!F:F,MATCH($C341,'Policy Characteristics'!$C:$C,0)))</f>
        <v>0</v>
      </c>
      <c r="M341" s="302">
        <f>IF(ISBLANK(INDEX('Policy Characteristics'!G:G,MATCH($C341,'Policy Characteristics'!$C:$C,0))),"",INDEX('Policy Characteristics'!G:G,MATCH($C341,'Policy Characteristics'!$C:$C,0)))</f>
        <v>1</v>
      </c>
      <c r="N341" s="226">
        <f>IF(ISBLANK(INDEX('Policy Characteristics'!H:H,MATCH($C341,'Policy Characteristics'!$C:$C,0))),"",INDEX('Policy Characteristics'!H:H,MATCH($C341,'Policy Characteristics'!$C:$C,0)))</f>
        <v>1</v>
      </c>
      <c r="O341" s="226" t="str">
        <f>IF(ISBLANK(INDEX('Policy Characteristics'!I:I,MATCH($C341,'Policy Characteristics'!$C:$C,0))),"",INDEX('Policy Characteristics'!I:I,MATCH($C341,'Policy Characteristics'!$C:$C,0)))</f>
        <v>% decrease</v>
      </c>
      <c r="P341" s="22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26" t="str">
        <f>IF(ISBLANK(INDEX('Policy Characteristics'!K:K,MATCH($C341,'Policy Characteristics'!$C:$C,0))),"",INDEX('Policy Characteristics'!K:K,MATCH($C341,'Policy Characteristics'!$C:$C,0)))</f>
        <v/>
      </c>
      <c r="R341" s="226" t="str">
        <f>IF(ISBLANK(INDEX('Policy Characteristics'!L:L,MATCH($C341,'Policy Characteristics'!$C:$C,0))),"",INDEX('Policy Characteristics'!L:L,MATCH($C341,'Policy Characteristics'!$C:$C,0)))</f>
        <v/>
      </c>
      <c r="S341" s="251"/>
    </row>
    <row r="342" spans="1:19">
      <c r="A342" s="22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226" t="str">
        <f t="shared" si="21"/>
        <v>Percentage Decrease in Cost of Capital for Power Plants</v>
      </c>
      <c r="D342" s="6" t="s">
        <v>816</v>
      </c>
      <c r="E342" s="45"/>
      <c r="F342" s="6" t="s">
        <v>817</v>
      </c>
      <c r="G342" s="6"/>
      <c r="H342" s="43">
        <v>1740</v>
      </c>
      <c r="I342" s="262" t="s">
        <v>738</v>
      </c>
      <c r="J342" s="227" t="str">
        <f>IF(ISBLANK(INDEX('Policy Characteristics'!D:D,MATCH($C342,'Policy Characteristics'!$C:$C,0))),"",INDEX('Policy Characteristics'!D:D,MATCH($C342,'Policy Characteristics'!$C:$C,0)))</f>
        <v>Decrease Electricity Sector Cost of Capital</v>
      </c>
      <c r="K342" s="226" t="str">
        <f>IF(ISBLANK(INDEX('Policy Characteristics'!E:E,MATCH($C342,'Policy Characteristics'!$C:$C,0))),"",INDEX('Policy Characteristics'!E:E,MATCH($C342,'Policy Characteristics'!$C:$C,0)))</f>
        <v>elec power plant cost of capital</v>
      </c>
      <c r="L342" s="226">
        <f>IF(ISBLANK(INDEX('Policy Characteristics'!F:F,MATCH($C342,'Policy Characteristics'!$C:$C,0))),"",INDEX('Policy Characteristics'!F:F,MATCH($C342,'Policy Characteristics'!$C:$C,0)))</f>
        <v>0</v>
      </c>
      <c r="M342" s="302">
        <f>IF(ISBLANK(INDEX('Policy Characteristics'!G:G,MATCH($C342,'Policy Characteristics'!$C:$C,0))),"",INDEX('Policy Characteristics'!G:G,MATCH($C342,'Policy Characteristics'!$C:$C,0)))</f>
        <v>1</v>
      </c>
      <c r="N342" s="226">
        <f>IF(ISBLANK(INDEX('Policy Characteristics'!H:H,MATCH($C342,'Policy Characteristics'!$C:$C,0))),"",INDEX('Policy Characteristics'!H:H,MATCH($C342,'Policy Characteristics'!$C:$C,0)))</f>
        <v>1</v>
      </c>
      <c r="O342" s="226" t="str">
        <f>IF(ISBLANK(INDEX('Policy Characteristics'!I:I,MATCH($C342,'Policy Characteristics'!$C:$C,0))),"",INDEX('Policy Characteristics'!I:I,MATCH($C342,'Policy Characteristics'!$C:$C,0)))</f>
        <v>% decrease</v>
      </c>
      <c r="P342" s="22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26" t="str">
        <f>IF(ISBLANK(INDEX('Policy Characteristics'!K:K,MATCH($C342,'Policy Characteristics'!$C:$C,0))),"",INDEX('Policy Characteristics'!K:K,MATCH($C342,'Policy Characteristics'!$C:$C,0)))</f>
        <v/>
      </c>
      <c r="R342" s="226" t="str">
        <f>IF(ISBLANK(INDEX('Policy Characteristics'!L:L,MATCH($C342,'Policy Characteristics'!$C:$C,0))),"",INDEX('Policy Characteristics'!L:L,MATCH($C342,'Policy Characteristics'!$C:$C,0)))</f>
        <v/>
      </c>
      <c r="S342" s="251"/>
    </row>
    <row r="343" spans="1:19">
      <c r="A343" s="22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226" t="str">
        <f t="shared" si="21"/>
        <v>Percentage Decrease in Cost of Capital for Power Plants</v>
      </c>
      <c r="D343" s="6" t="s">
        <v>818</v>
      </c>
      <c r="E343" s="45"/>
      <c r="F343" s="6" t="s">
        <v>819</v>
      </c>
      <c r="G343" s="6"/>
      <c r="H343" s="43">
        <v>1741</v>
      </c>
      <c r="I343" s="262" t="s">
        <v>738</v>
      </c>
      <c r="J343" s="227" t="str">
        <f>IF(ISBLANK(INDEX('Policy Characteristics'!D:D,MATCH($C343,'Policy Characteristics'!$C:$C,0))),"",INDEX('Policy Characteristics'!D:D,MATCH($C343,'Policy Characteristics'!$C:$C,0)))</f>
        <v>Decrease Electricity Sector Cost of Capital</v>
      </c>
      <c r="K343" s="226" t="str">
        <f>IF(ISBLANK(INDEX('Policy Characteristics'!E:E,MATCH($C343,'Policy Characteristics'!$C:$C,0))),"",INDEX('Policy Characteristics'!E:E,MATCH($C343,'Policy Characteristics'!$C:$C,0)))</f>
        <v>elec power plant cost of capital</v>
      </c>
      <c r="L343" s="226">
        <f>IF(ISBLANK(INDEX('Policy Characteristics'!F:F,MATCH($C343,'Policy Characteristics'!$C:$C,0))),"",INDEX('Policy Characteristics'!F:F,MATCH($C343,'Policy Characteristics'!$C:$C,0)))</f>
        <v>0</v>
      </c>
      <c r="M343" s="302">
        <f>IF(ISBLANK(INDEX('Policy Characteristics'!G:G,MATCH($C343,'Policy Characteristics'!$C:$C,0))),"",INDEX('Policy Characteristics'!G:G,MATCH($C343,'Policy Characteristics'!$C:$C,0)))</f>
        <v>1</v>
      </c>
      <c r="N343" s="226">
        <f>IF(ISBLANK(INDEX('Policy Characteristics'!H:H,MATCH($C343,'Policy Characteristics'!$C:$C,0))),"",INDEX('Policy Characteristics'!H:H,MATCH($C343,'Policy Characteristics'!$C:$C,0)))</f>
        <v>1</v>
      </c>
      <c r="O343" s="226" t="str">
        <f>IF(ISBLANK(INDEX('Policy Characteristics'!I:I,MATCH($C343,'Policy Characteristics'!$C:$C,0))),"",INDEX('Policy Characteristics'!I:I,MATCH($C343,'Policy Characteristics'!$C:$C,0)))</f>
        <v>% decrease</v>
      </c>
      <c r="P343" s="22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26" t="str">
        <f>IF(ISBLANK(INDEX('Policy Characteristics'!K:K,MATCH($C343,'Policy Characteristics'!$C:$C,0))),"",INDEX('Policy Characteristics'!K:K,MATCH($C343,'Policy Characteristics'!$C:$C,0)))</f>
        <v/>
      </c>
      <c r="R343" s="226" t="str">
        <f>IF(ISBLANK(INDEX('Policy Characteristics'!L:L,MATCH($C343,'Policy Characteristics'!$C:$C,0))),"",INDEX('Policy Characteristics'!L:L,MATCH($C343,'Policy Characteristics'!$C:$C,0)))</f>
        <v/>
      </c>
      <c r="S343" s="251"/>
    </row>
    <row r="344" spans="1:19">
      <c r="A344" s="22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226" t="str">
        <f t="shared" si="21"/>
        <v>Percentage Decrease in Cost of Capital for Power Plants</v>
      </c>
      <c r="D344" s="6" t="s">
        <v>820</v>
      </c>
      <c r="E344" s="45"/>
      <c r="F344" s="6" t="s">
        <v>821</v>
      </c>
      <c r="G344" s="6"/>
      <c r="H344" s="43">
        <v>1742</v>
      </c>
      <c r="I344" s="262" t="s">
        <v>728</v>
      </c>
      <c r="J344" s="227" t="str">
        <f>IF(ISBLANK(INDEX('Policy Characteristics'!D:D,MATCH($C344,'Policy Characteristics'!$C:$C,0))),"",INDEX('Policy Characteristics'!D:D,MATCH($C344,'Policy Characteristics'!$C:$C,0)))</f>
        <v>Decrease Electricity Sector Cost of Capital</v>
      </c>
      <c r="K344" s="226" t="str">
        <f>IF(ISBLANK(INDEX('Policy Characteristics'!E:E,MATCH($C344,'Policy Characteristics'!$C:$C,0))),"",INDEX('Policy Characteristics'!E:E,MATCH($C344,'Policy Characteristics'!$C:$C,0)))</f>
        <v>elec power plant cost of capital</v>
      </c>
      <c r="L344" s="226">
        <f>IF(ISBLANK(INDEX('Policy Characteristics'!F:F,MATCH($C344,'Policy Characteristics'!$C:$C,0))),"",INDEX('Policy Characteristics'!F:F,MATCH($C344,'Policy Characteristics'!$C:$C,0)))</f>
        <v>0</v>
      </c>
      <c r="M344" s="302">
        <f>IF(ISBLANK(INDEX('Policy Characteristics'!G:G,MATCH($C344,'Policy Characteristics'!$C:$C,0))),"",INDEX('Policy Characteristics'!G:G,MATCH($C344,'Policy Characteristics'!$C:$C,0)))</f>
        <v>1</v>
      </c>
      <c r="N344" s="226">
        <f>IF(ISBLANK(INDEX('Policy Characteristics'!H:H,MATCH($C344,'Policy Characteristics'!$C:$C,0))),"",INDEX('Policy Characteristics'!H:H,MATCH($C344,'Policy Characteristics'!$C:$C,0)))</f>
        <v>1</v>
      </c>
      <c r="O344" s="226" t="str">
        <f>IF(ISBLANK(INDEX('Policy Characteristics'!I:I,MATCH($C344,'Policy Characteristics'!$C:$C,0))),"",INDEX('Policy Characteristics'!I:I,MATCH($C344,'Policy Characteristics'!$C:$C,0)))</f>
        <v>% decrease</v>
      </c>
      <c r="P344" s="22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26" t="str">
        <f>IF(ISBLANK(INDEX('Policy Characteristics'!K:K,MATCH($C344,'Policy Characteristics'!$C:$C,0))),"",INDEX('Policy Characteristics'!K:K,MATCH($C344,'Policy Characteristics'!$C:$C,0)))</f>
        <v/>
      </c>
      <c r="R344" s="226" t="str">
        <f>IF(ISBLANK(INDEX('Policy Characteristics'!L:L,MATCH($C344,'Policy Characteristics'!$C:$C,0))),"",INDEX('Policy Characteristics'!L:L,MATCH($C344,'Policy Characteristics'!$C:$C,0)))</f>
        <v/>
      </c>
      <c r="S344" s="251"/>
    </row>
    <row r="345" spans="1:19">
      <c r="A345" s="22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226" t="str">
        <f t="shared" si="21"/>
        <v>Percentage Decrease in Cost of Capital for Power Plants</v>
      </c>
      <c r="D345" s="6" t="s">
        <v>822</v>
      </c>
      <c r="E345" s="45"/>
      <c r="F345" s="6" t="s">
        <v>823</v>
      </c>
      <c r="G345" s="6"/>
      <c r="H345" s="43">
        <v>1743</v>
      </c>
      <c r="I345" s="262" t="s">
        <v>738</v>
      </c>
      <c r="J345" s="227" t="str">
        <f>IF(ISBLANK(INDEX('Policy Characteristics'!D:D,MATCH($C345,'Policy Characteristics'!$C:$C,0))),"",INDEX('Policy Characteristics'!D:D,MATCH($C345,'Policy Characteristics'!$C:$C,0)))</f>
        <v>Decrease Electricity Sector Cost of Capital</v>
      </c>
      <c r="K345" s="226" t="str">
        <f>IF(ISBLANK(INDEX('Policy Characteristics'!E:E,MATCH($C345,'Policy Characteristics'!$C:$C,0))),"",INDEX('Policy Characteristics'!E:E,MATCH($C345,'Policy Characteristics'!$C:$C,0)))</f>
        <v>elec power plant cost of capital</v>
      </c>
      <c r="L345" s="226">
        <f>IF(ISBLANK(INDEX('Policy Characteristics'!F:F,MATCH($C345,'Policy Characteristics'!$C:$C,0))),"",INDEX('Policy Characteristics'!F:F,MATCH($C345,'Policy Characteristics'!$C:$C,0)))</f>
        <v>0</v>
      </c>
      <c r="M345" s="302">
        <f>IF(ISBLANK(INDEX('Policy Characteristics'!G:G,MATCH($C345,'Policy Characteristics'!$C:$C,0))),"",INDEX('Policy Characteristics'!G:G,MATCH($C345,'Policy Characteristics'!$C:$C,0)))</f>
        <v>1</v>
      </c>
      <c r="N345" s="226">
        <f>IF(ISBLANK(INDEX('Policy Characteristics'!H:H,MATCH($C345,'Policy Characteristics'!$C:$C,0))),"",INDEX('Policy Characteristics'!H:H,MATCH($C345,'Policy Characteristics'!$C:$C,0)))</f>
        <v>1</v>
      </c>
      <c r="O345" s="226" t="str">
        <f>IF(ISBLANK(INDEX('Policy Characteristics'!I:I,MATCH($C345,'Policy Characteristics'!$C:$C,0))),"",INDEX('Policy Characteristics'!I:I,MATCH($C345,'Policy Characteristics'!$C:$C,0)))</f>
        <v>% decrease</v>
      </c>
      <c r="P345" s="22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26" t="str">
        <f>IF(ISBLANK(INDEX('Policy Characteristics'!K:K,MATCH($C345,'Policy Characteristics'!$C:$C,0))),"",INDEX('Policy Characteristics'!K:K,MATCH($C345,'Policy Characteristics'!$C:$C,0)))</f>
        <v/>
      </c>
      <c r="R345" s="226" t="str">
        <f>IF(ISBLANK(INDEX('Policy Characteristics'!L:L,MATCH($C345,'Policy Characteristics'!$C:$C,0))),"",INDEX('Policy Characteristics'!L:L,MATCH($C345,'Policy Characteristics'!$C:$C,0)))</f>
        <v/>
      </c>
      <c r="S345" s="251"/>
    </row>
    <row r="346" spans="1:19">
      <c r="A346" s="22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226" t="str">
        <f t="shared" si="21"/>
        <v>Percentage Decrease in Cost of Capital for Power Plants</v>
      </c>
      <c r="D346" s="6" t="s">
        <v>824</v>
      </c>
      <c r="E346" s="45"/>
      <c r="F346" s="6" t="s">
        <v>825</v>
      </c>
      <c r="G346" s="6"/>
      <c r="H346" s="43">
        <v>1744</v>
      </c>
      <c r="I346" s="262" t="s">
        <v>738</v>
      </c>
      <c r="J346" s="227" t="str">
        <f>IF(ISBLANK(INDEX('Policy Characteristics'!D:D,MATCH($C346,'Policy Characteristics'!$C:$C,0))),"",INDEX('Policy Characteristics'!D:D,MATCH($C346,'Policy Characteristics'!$C:$C,0)))</f>
        <v>Decrease Electricity Sector Cost of Capital</v>
      </c>
      <c r="K346" s="226" t="str">
        <f>IF(ISBLANK(INDEX('Policy Characteristics'!E:E,MATCH($C346,'Policy Characteristics'!$C:$C,0))),"",INDEX('Policy Characteristics'!E:E,MATCH($C346,'Policy Characteristics'!$C:$C,0)))</f>
        <v>elec power plant cost of capital</v>
      </c>
      <c r="L346" s="226">
        <f>IF(ISBLANK(INDEX('Policy Characteristics'!F:F,MATCH($C346,'Policy Characteristics'!$C:$C,0))),"",INDEX('Policy Characteristics'!F:F,MATCH($C346,'Policy Characteristics'!$C:$C,0)))</f>
        <v>0</v>
      </c>
      <c r="M346" s="302">
        <f>IF(ISBLANK(INDEX('Policy Characteristics'!G:G,MATCH($C346,'Policy Characteristics'!$C:$C,0))),"",INDEX('Policy Characteristics'!G:G,MATCH($C346,'Policy Characteristics'!$C:$C,0)))</f>
        <v>1</v>
      </c>
      <c r="N346" s="226">
        <f>IF(ISBLANK(INDEX('Policy Characteristics'!H:H,MATCH($C346,'Policy Characteristics'!$C:$C,0))),"",INDEX('Policy Characteristics'!H:H,MATCH($C346,'Policy Characteristics'!$C:$C,0)))</f>
        <v>1</v>
      </c>
      <c r="O346" s="226" t="str">
        <f>IF(ISBLANK(INDEX('Policy Characteristics'!I:I,MATCH($C346,'Policy Characteristics'!$C:$C,0))),"",INDEX('Policy Characteristics'!I:I,MATCH($C346,'Policy Characteristics'!$C:$C,0)))</f>
        <v>% decrease</v>
      </c>
      <c r="P346" s="22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26" t="str">
        <f>IF(ISBLANK(INDEX('Policy Characteristics'!K:K,MATCH($C346,'Policy Characteristics'!$C:$C,0))),"",INDEX('Policy Characteristics'!K:K,MATCH($C346,'Policy Characteristics'!$C:$C,0)))</f>
        <v/>
      </c>
      <c r="R346" s="226" t="str">
        <f>IF(ISBLANK(INDEX('Policy Characteristics'!L:L,MATCH($C346,'Policy Characteristics'!$C:$C,0))),"",INDEX('Policy Characteristics'!L:L,MATCH($C346,'Policy Characteristics'!$C:$C,0)))</f>
        <v/>
      </c>
      <c r="S346" s="251"/>
    </row>
    <row r="347" spans="1:19">
      <c r="A347" s="22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226" t="str">
        <f t="shared" si="21"/>
        <v>Percentage Decrease in Cost of Capital for Power Plants</v>
      </c>
      <c r="D347" s="6" t="s">
        <v>826</v>
      </c>
      <c r="E347" s="45"/>
      <c r="F347" s="6" t="s">
        <v>827</v>
      </c>
      <c r="G347" s="6"/>
      <c r="H347" s="43">
        <v>1745</v>
      </c>
      <c r="I347" s="262" t="s">
        <v>738</v>
      </c>
      <c r="J347" s="227" t="str">
        <f>IF(ISBLANK(INDEX('Policy Characteristics'!D:D,MATCH($C347,'Policy Characteristics'!$C:$C,0))),"",INDEX('Policy Characteristics'!D:D,MATCH($C347,'Policy Characteristics'!$C:$C,0)))</f>
        <v>Decrease Electricity Sector Cost of Capital</v>
      </c>
      <c r="K347" s="226" t="str">
        <f>IF(ISBLANK(INDEX('Policy Characteristics'!E:E,MATCH($C347,'Policy Characteristics'!$C:$C,0))),"",INDEX('Policy Characteristics'!E:E,MATCH($C347,'Policy Characteristics'!$C:$C,0)))</f>
        <v>elec power plant cost of capital</v>
      </c>
      <c r="L347" s="226">
        <f>IF(ISBLANK(INDEX('Policy Characteristics'!F:F,MATCH($C347,'Policy Characteristics'!$C:$C,0))),"",INDEX('Policy Characteristics'!F:F,MATCH($C347,'Policy Characteristics'!$C:$C,0)))</f>
        <v>0</v>
      </c>
      <c r="M347" s="302">
        <f>IF(ISBLANK(INDEX('Policy Characteristics'!G:G,MATCH($C347,'Policy Characteristics'!$C:$C,0))),"",INDEX('Policy Characteristics'!G:G,MATCH($C347,'Policy Characteristics'!$C:$C,0)))</f>
        <v>1</v>
      </c>
      <c r="N347" s="226">
        <f>IF(ISBLANK(INDEX('Policy Characteristics'!H:H,MATCH($C347,'Policy Characteristics'!$C:$C,0))),"",INDEX('Policy Characteristics'!H:H,MATCH($C347,'Policy Characteristics'!$C:$C,0)))</f>
        <v>1</v>
      </c>
      <c r="O347" s="226" t="str">
        <f>IF(ISBLANK(INDEX('Policy Characteristics'!I:I,MATCH($C347,'Policy Characteristics'!$C:$C,0))),"",INDEX('Policy Characteristics'!I:I,MATCH($C347,'Policy Characteristics'!$C:$C,0)))</f>
        <v>% decrease</v>
      </c>
      <c r="P347" s="22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26" t="str">
        <f>IF(ISBLANK(INDEX('Policy Characteristics'!K:K,MATCH($C347,'Policy Characteristics'!$C:$C,0))),"",INDEX('Policy Characteristics'!K:K,MATCH($C347,'Policy Characteristics'!$C:$C,0)))</f>
        <v/>
      </c>
      <c r="R347" s="226" t="str">
        <f>IF(ISBLANK(INDEX('Policy Characteristics'!L:L,MATCH($C347,'Policy Characteristics'!$C:$C,0))),"",INDEX('Policy Characteristics'!L:L,MATCH($C347,'Policy Characteristics'!$C:$C,0)))</f>
        <v/>
      </c>
      <c r="S347" s="251"/>
    </row>
    <row r="348" spans="1:19">
      <c r="A348" s="22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226" t="str">
        <f t="shared" si="21"/>
        <v>Percentage Decrease in Cost of Capital for Power Plants</v>
      </c>
      <c r="D348" s="6" t="s">
        <v>828</v>
      </c>
      <c r="E348" s="45"/>
      <c r="F348" s="6" t="s">
        <v>829</v>
      </c>
      <c r="G348" s="6"/>
      <c r="H348" s="43">
        <v>1804</v>
      </c>
      <c r="I348" s="262" t="s">
        <v>728</v>
      </c>
      <c r="J348" s="227" t="str">
        <f>IF(ISBLANK(INDEX('Policy Characteristics'!D:D,MATCH($C348,'Policy Characteristics'!$C:$C,0))),"",INDEX('Policy Characteristics'!D:D,MATCH($C348,'Policy Characteristics'!$C:$C,0)))</f>
        <v>Decrease Electricity Sector Cost of Capital</v>
      </c>
      <c r="K348" s="226" t="str">
        <f>IF(ISBLANK(INDEX('Policy Characteristics'!E:E,MATCH($C348,'Policy Characteristics'!$C:$C,0))),"",INDEX('Policy Characteristics'!E:E,MATCH($C348,'Policy Characteristics'!$C:$C,0)))</f>
        <v>elec power plant cost of capital</v>
      </c>
      <c r="L348" s="226">
        <f>IF(ISBLANK(INDEX('Policy Characteristics'!F:F,MATCH($C348,'Policy Characteristics'!$C:$C,0))),"",INDEX('Policy Characteristics'!F:F,MATCH($C348,'Policy Characteristics'!$C:$C,0)))</f>
        <v>0</v>
      </c>
      <c r="M348" s="302">
        <f>IF(ISBLANK(INDEX('Policy Characteristics'!G:G,MATCH($C348,'Policy Characteristics'!$C:$C,0))),"",INDEX('Policy Characteristics'!G:G,MATCH($C348,'Policy Characteristics'!$C:$C,0)))</f>
        <v>1</v>
      </c>
      <c r="N348" s="226">
        <f>IF(ISBLANK(INDEX('Policy Characteristics'!H:H,MATCH($C348,'Policy Characteristics'!$C:$C,0))),"",INDEX('Policy Characteristics'!H:H,MATCH($C348,'Policy Characteristics'!$C:$C,0)))</f>
        <v>1</v>
      </c>
      <c r="O348" s="226" t="str">
        <f>IF(ISBLANK(INDEX('Policy Characteristics'!I:I,MATCH($C348,'Policy Characteristics'!$C:$C,0))),"",INDEX('Policy Characteristics'!I:I,MATCH($C348,'Policy Characteristics'!$C:$C,0)))</f>
        <v>% decrease</v>
      </c>
      <c r="P348" s="22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26" t="str">
        <f>IF(ISBLANK(INDEX('Policy Characteristics'!K:K,MATCH($C348,'Policy Characteristics'!$C:$C,0))),"",INDEX('Policy Characteristics'!K:K,MATCH($C348,'Policy Characteristics'!$C:$C,0)))</f>
        <v/>
      </c>
      <c r="R348" s="226" t="str">
        <f>IF(ISBLANK(INDEX('Policy Characteristics'!L:L,MATCH($C348,'Policy Characteristics'!$C:$C,0))),"",INDEX('Policy Characteristics'!L:L,MATCH($C348,'Policy Characteristics'!$C:$C,0)))</f>
        <v/>
      </c>
      <c r="S348" s="251"/>
    </row>
    <row r="349" spans="1:19">
      <c r="A349" s="22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226" t="str">
        <f t="shared" si="21"/>
        <v>Percentage Decrease in Cost of Capital for Power Plants</v>
      </c>
      <c r="D349" s="6" t="s">
        <v>830</v>
      </c>
      <c r="E349" s="45"/>
      <c r="F349" s="6" t="s">
        <v>831</v>
      </c>
      <c r="G349" s="6"/>
      <c r="H349" s="43">
        <v>1805</v>
      </c>
      <c r="I349" s="262" t="s">
        <v>728</v>
      </c>
      <c r="J349" s="227" t="str">
        <f>IF(ISBLANK(INDEX('Policy Characteristics'!D:D,MATCH($C349,'Policy Characteristics'!$C:$C,0))),"",INDEX('Policy Characteristics'!D:D,MATCH($C349,'Policy Characteristics'!$C:$C,0)))</f>
        <v>Decrease Electricity Sector Cost of Capital</v>
      </c>
      <c r="K349" s="226" t="str">
        <f>IF(ISBLANK(INDEX('Policy Characteristics'!E:E,MATCH($C349,'Policy Characteristics'!$C:$C,0))),"",INDEX('Policy Characteristics'!E:E,MATCH($C349,'Policy Characteristics'!$C:$C,0)))</f>
        <v>elec power plant cost of capital</v>
      </c>
      <c r="L349" s="226">
        <f>IF(ISBLANK(INDEX('Policy Characteristics'!F:F,MATCH($C349,'Policy Characteristics'!$C:$C,0))),"",INDEX('Policy Characteristics'!F:F,MATCH($C349,'Policy Characteristics'!$C:$C,0)))</f>
        <v>0</v>
      </c>
      <c r="M349" s="302">
        <f>IF(ISBLANK(INDEX('Policy Characteristics'!G:G,MATCH($C349,'Policy Characteristics'!$C:$C,0))),"",INDEX('Policy Characteristics'!G:G,MATCH($C349,'Policy Characteristics'!$C:$C,0)))</f>
        <v>1</v>
      </c>
      <c r="N349" s="226">
        <f>IF(ISBLANK(INDEX('Policy Characteristics'!H:H,MATCH($C349,'Policy Characteristics'!$C:$C,0))),"",INDEX('Policy Characteristics'!H:H,MATCH($C349,'Policy Characteristics'!$C:$C,0)))</f>
        <v>1</v>
      </c>
      <c r="O349" s="226" t="str">
        <f>IF(ISBLANK(INDEX('Policy Characteristics'!I:I,MATCH($C349,'Policy Characteristics'!$C:$C,0))),"",INDEX('Policy Characteristics'!I:I,MATCH($C349,'Policy Characteristics'!$C:$C,0)))</f>
        <v>% decrease</v>
      </c>
      <c r="P349" s="22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26" t="str">
        <f>IF(ISBLANK(INDEX('Policy Characteristics'!K:K,MATCH($C349,'Policy Characteristics'!$C:$C,0))),"",INDEX('Policy Characteristics'!K:K,MATCH($C349,'Policy Characteristics'!$C:$C,0)))</f>
        <v/>
      </c>
      <c r="R349" s="226" t="str">
        <f>IF(ISBLANK(INDEX('Policy Characteristics'!L:L,MATCH($C349,'Policy Characteristics'!$C:$C,0))),"",INDEX('Policy Characteristics'!L:L,MATCH($C349,'Policy Characteristics'!$C:$C,0)))</f>
        <v/>
      </c>
      <c r="S349" s="251"/>
    </row>
    <row r="350" spans="1:19">
      <c r="A350" s="22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226" t="str">
        <f t="shared" si="21"/>
        <v>Percentage Decrease in Cost of Capital for Power Plants</v>
      </c>
      <c r="D350" s="6" t="s">
        <v>832</v>
      </c>
      <c r="E350" s="45"/>
      <c r="F350" s="6" t="s">
        <v>833</v>
      </c>
      <c r="G350" s="6"/>
      <c r="H350" s="43">
        <v>1806</v>
      </c>
      <c r="I350" s="262" t="s">
        <v>728</v>
      </c>
      <c r="J350" s="227" t="str">
        <f>IF(ISBLANK(INDEX('Policy Characteristics'!D:D,MATCH($C350,'Policy Characteristics'!$C:$C,0))),"",INDEX('Policy Characteristics'!D:D,MATCH($C350,'Policy Characteristics'!$C:$C,0)))</f>
        <v>Decrease Electricity Sector Cost of Capital</v>
      </c>
      <c r="K350" s="226" t="str">
        <f>IF(ISBLANK(INDEX('Policy Characteristics'!E:E,MATCH($C350,'Policy Characteristics'!$C:$C,0))),"",INDEX('Policy Characteristics'!E:E,MATCH($C350,'Policy Characteristics'!$C:$C,0)))</f>
        <v>elec power plant cost of capital</v>
      </c>
      <c r="L350" s="226">
        <f>IF(ISBLANK(INDEX('Policy Characteristics'!F:F,MATCH($C350,'Policy Characteristics'!$C:$C,0))),"",INDEX('Policy Characteristics'!F:F,MATCH($C350,'Policy Characteristics'!$C:$C,0)))</f>
        <v>0</v>
      </c>
      <c r="M350" s="302">
        <f>IF(ISBLANK(INDEX('Policy Characteristics'!G:G,MATCH($C350,'Policy Characteristics'!$C:$C,0))),"",INDEX('Policy Characteristics'!G:G,MATCH($C350,'Policy Characteristics'!$C:$C,0)))</f>
        <v>1</v>
      </c>
      <c r="N350" s="226">
        <f>IF(ISBLANK(INDEX('Policy Characteristics'!H:H,MATCH($C350,'Policy Characteristics'!$C:$C,0))),"",INDEX('Policy Characteristics'!H:H,MATCH($C350,'Policy Characteristics'!$C:$C,0)))</f>
        <v>1</v>
      </c>
      <c r="O350" s="226" t="str">
        <f>IF(ISBLANK(INDEX('Policy Characteristics'!I:I,MATCH($C350,'Policy Characteristics'!$C:$C,0))),"",INDEX('Policy Characteristics'!I:I,MATCH($C350,'Policy Characteristics'!$C:$C,0)))</f>
        <v>% decrease</v>
      </c>
      <c r="P350" s="22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26" t="str">
        <f>IF(ISBLANK(INDEX('Policy Characteristics'!K:K,MATCH($C350,'Policy Characteristics'!$C:$C,0))),"",INDEX('Policy Characteristics'!K:K,MATCH($C350,'Policy Characteristics'!$C:$C,0)))</f>
        <v/>
      </c>
      <c r="R350" s="226" t="str">
        <f>IF(ISBLANK(INDEX('Policy Characteristics'!L:L,MATCH($C350,'Policy Characteristics'!$C:$C,0))),"",INDEX('Policy Characteristics'!L:L,MATCH($C350,'Policy Characteristics'!$C:$C,0)))</f>
        <v/>
      </c>
      <c r="S350" s="251"/>
    </row>
    <row r="351" spans="1:19">
      <c r="A351" s="22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226" t="str">
        <f t="shared" si="21"/>
        <v>Percentage Decrease in Cost of Capital for Power Plants</v>
      </c>
      <c r="D351" s="6" t="s">
        <v>834</v>
      </c>
      <c r="E351" s="45"/>
      <c r="F351" s="6" t="s">
        <v>835</v>
      </c>
      <c r="G351" s="6"/>
      <c r="H351" s="43">
        <v>1807</v>
      </c>
      <c r="I351" s="262" t="s">
        <v>728</v>
      </c>
      <c r="J351" s="227" t="str">
        <f>IF(ISBLANK(INDEX('Policy Characteristics'!D:D,MATCH($C351,'Policy Characteristics'!$C:$C,0))),"",INDEX('Policy Characteristics'!D:D,MATCH($C351,'Policy Characteristics'!$C:$C,0)))</f>
        <v>Decrease Electricity Sector Cost of Capital</v>
      </c>
      <c r="K351" s="226" t="str">
        <f>IF(ISBLANK(INDEX('Policy Characteristics'!E:E,MATCH($C351,'Policy Characteristics'!$C:$C,0))),"",INDEX('Policy Characteristics'!E:E,MATCH($C351,'Policy Characteristics'!$C:$C,0)))</f>
        <v>elec power plant cost of capital</v>
      </c>
      <c r="L351" s="226">
        <f>IF(ISBLANK(INDEX('Policy Characteristics'!F:F,MATCH($C351,'Policy Characteristics'!$C:$C,0))),"",INDEX('Policy Characteristics'!F:F,MATCH($C351,'Policy Characteristics'!$C:$C,0)))</f>
        <v>0</v>
      </c>
      <c r="M351" s="302">
        <f>IF(ISBLANK(INDEX('Policy Characteristics'!G:G,MATCH($C351,'Policy Characteristics'!$C:$C,0))),"",INDEX('Policy Characteristics'!G:G,MATCH($C351,'Policy Characteristics'!$C:$C,0)))</f>
        <v>1</v>
      </c>
      <c r="N351" s="226">
        <f>IF(ISBLANK(INDEX('Policy Characteristics'!H:H,MATCH($C351,'Policy Characteristics'!$C:$C,0))),"",INDEX('Policy Characteristics'!H:H,MATCH($C351,'Policy Characteristics'!$C:$C,0)))</f>
        <v>1</v>
      </c>
      <c r="O351" s="226" t="str">
        <f>IF(ISBLANK(INDEX('Policy Characteristics'!I:I,MATCH($C351,'Policy Characteristics'!$C:$C,0))),"",INDEX('Policy Characteristics'!I:I,MATCH($C351,'Policy Characteristics'!$C:$C,0)))</f>
        <v>% decrease</v>
      </c>
      <c r="P351" s="22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26" t="str">
        <f>IF(ISBLANK(INDEX('Policy Characteristics'!K:K,MATCH($C351,'Policy Characteristics'!$C:$C,0))),"",INDEX('Policy Characteristics'!K:K,MATCH($C351,'Policy Characteristics'!$C:$C,0)))</f>
        <v/>
      </c>
      <c r="R351" s="226" t="str">
        <f>IF(ISBLANK(INDEX('Policy Characteristics'!L:L,MATCH($C351,'Policy Characteristics'!$C:$C,0))),"",INDEX('Policy Characteristics'!L:L,MATCH($C351,'Policy Characteristics'!$C:$C,0)))</f>
        <v/>
      </c>
      <c r="S351" s="251"/>
    </row>
    <row r="352" spans="1:19">
      <c r="A352" s="22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226" t="str">
        <f t="shared" si="21"/>
        <v>Percentage Decrease in Cost of Capital for Power Plants</v>
      </c>
      <c r="D352" s="6" t="s">
        <v>836</v>
      </c>
      <c r="E352" s="45"/>
      <c r="F352" s="6" t="s">
        <v>837</v>
      </c>
      <c r="G352" s="6"/>
      <c r="H352" s="43">
        <v>1808</v>
      </c>
      <c r="I352" s="262" t="s">
        <v>728</v>
      </c>
      <c r="J352" s="227" t="str">
        <f>IF(ISBLANK(INDEX('Policy Characteristics'!D:D,MATCH($C352,'Policy Characteristics'!$C:$C,0))),"",INDEX('Policy Characteristics'!D:D,MATCH($C352,'Policy Characteristics'!$C:$C,0)))</f>
        <v>Decrease Electricity Sector Cost of Capital</v>
      </c>
      <c r="K352" s="226" t="str">
        <f>IF(ISBLANK(INDEX('Policy Characteristics'!E:E,MATCH($C352,'Policy Characteristics'!$C:$C,0))),"",INDEX('Policy Characteristics'!E:E,MATCH($C352,'Policy Characteristics'!$C:$C,0)))</f>
        <v>elec power plant cost of capital</v>
      </c>
      <c r="L352" s="226">
        <f>IF(ISBLANK(INDEX('Policy Characteristics'!F:F,MATCH($C352,'Policy Characteristics'!$C:$C,0))),"",INDEX('Policy Characteristics'!F:F,MATCH($C352,'Policy Characteristics'!$C:$C,0)))</f>
        <v>0</v>
      </c>
      <c r="M352" s="302">
        <f>IF(ISBLANK(INDEX('Policy Characteristics'!G:G,MATCH($C352,'Policy Characteristics'!$C:$C,0))),"",INDEX('Policy Characteristics'!G:G,MATCH($C352,'Policy Characteristics'!$C:$C,0)))</f>
        <v>1</v>
      </c>
      <c r="N352" s="226">
        <f>IF(ISBLANK(INDEX('Policy Characteristics'!H:H,MATCH($C352,'Policy Characteristics'!$C:$C,0))),"",INDEX('Policy Characteristics'!H:H,MATCH($C352,'Policy Characteristics'!$C:$C,0)))</f>
        <v>1</v>
      </c>
      <c r="O352" s="226" t="str">
        <f>IF(ISBLANK(INDEX('Policy Characteristics'!I:I,MATCH($C352,'Policy Characteristics'!$C:$C,0))),"",INDEX('Policy Characteristics'!I:I,MATCH($C352,'Policy Characteristics'!$C:$C,0)))</f>
        <v>% decrease</v>
      </c>
      <c r="P352" s="22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26" t="str">
        <f>IF(ISBLANK(INDEX('Policy Characteristics'!K:K,MATCH($C352,'Policy Characteristics'!$C:$C,0))),"",INDEX('Policy Characteristics'!K:K,MATCH($C352,'Policy Characteristics'!$C:$C,0)))</f>
        <v/>
      </c>
      <c r="R352" s="226" t="str">
        <f>IF(ISBLANK(INDEX('Policy Characteristics'!L:L,MATCH($C352,'Policy Characteristics'!$C:$C,0))),"",INDEX('Policy Characteristics'!L:L,MATCH($C352,'Policy Characteristics'!$C:$C,0)))</f>
        <v/>
      </c>
      <c r="S352" s="251"/>
    </row>
    <row r="353" spans="1:19">
      <c r="A353" s="22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226" t="str">
        <f t="shared" si="21"/>
        <v>Percentage Decrease in Cost of Capital for Power Plants</v>
      </c>
      <c r="D353" s="6" t="s">
        <v>838</v>
      </c>
      <c r="E353" s="45"/>
      <c r="F353" s="6" t="s">
        <v>839</v>
      </c>
      <c r="G353" s="6"/>
      <c r="H353" s="43">
        <v>1809</v>
      </c>
      <c r="I353" s="262" t="s">
        <v>728</v>
      </c>
      <c r="J353" s="227" t="str">
        <f>IF(ISBLANK(INDEX('Policy Characteristics'!D:D,MATCH($C353,'Policy Characteristics'!$C:$C,0))),"",INDEX('Policy Characteristics'!D:D,MATCH($C353,'Policy Characteristics'!$C:$C,0)))</f>
        <v>Decrease Electricity Sector Cost of Capital</v>
      </c>
      <c r="K353" s="226" t="str">
        <f>IF(ISBLANK(INDEX('Policy Characteristics'!E:E,MATCH($C353,'Policy Characteristics'!$C:$C,0))),"",INDEX('Policy Characteristics'!E:E,MATCH($C353,'Policy Characteristics'!$C:$C,0)))</f>
        <v>elec power plant cost of capital</v>
      </c>
      <c r="L353" s="226">
        <f>IF(ISBLANK(INDEX('Policy Characteristics'!F:F,MATCH($C353,'Policy Characteristics'!$C:$C,0))),"",INDEX('Policy Characteristics'!F:F,MATCH($C353,'Policy Characteristics'!$C:$C,0)))</f>
        <v>0</v>
      </c>
      <c r="M353" s="302">
        <f>IF(ISBLANK(INDEX('Policy Characteristics'!G:G,MATCH($C353,'Policy Characteristics'!$C:$C,0))),"",INDEX('Policy Characteristics'!G:G,MATCH($C353,'Policy Characteristics'!$C:$C,0)))</f>
        <v>1</v>
      </c>
      <c r="N353" s="226">
        <f>IF(ISBLANK(INDEX('Policy Characteristics'!H:H,MATCH($C353,'Policy Characteristics'!$C:$C,0))),"",INDEX('Policy Characteristics'!H:H,MATCH($C353,'Policy Characteristics'!$C:$C,0)))</f>
        <v>1</v>
      </c>
      <c r="O353" s="226" t="str">
        <f>IF(ISBLANK(INDEX('Policy Characteristics'!I:I,MATCH($C353,'Policy Characteristics'!$C:$C,0))),"",INDEX('Policy Characteristics'!I:I,MATCH($C353,'Policy Characteristics'!$C:$C,0)))</f>
        <v>% decrease</v>
      </c>
      <c r="P353" s="22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26" t="str">
        <f>IF(ISBLANK(INDEX('Policy Characteristics'!K:K,MATCH($C353,'Policy Characteristics'!$C:$C,0))),"",INDEX('Policy Characteristics'!K:K,MATCH($C353,'Policy Characteristics'!$C:$C,0)))</f>
        <v/>
      </c>
      <c r="R353" s="226" t="str">
        <f>IF(ISBLANK(INDEX('Policy Characteristics'!L:L,MATCH($C353,'Policy Characteristics'!$C:$C,0))),"",INDEX('Policy Characteristics'!L:L,MATCH($C353,'Policy Characteristics'!$C:$C,0)))</f>
        <v/>
      </c>
      <c r="S353" s="251"/>
    </row>
    <row r="354" spans="1:19">
      <c r="A354" s="22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226" t="str">
        <f t="shared" si="21"/>
        <v>Percentage Decrease in Cost of Capital for Power Plants</v>
      </c>
      <c r="D354" s="6" t="s">
        <v>840</v>
      </c>
      <c r="E354" s="45"/>
      <c r="F354" s="6" t="s">
        <v>841</v>
      </c>
      <c r="G354" s="6"/>
      <c r="H354" s="43">
        <v>2238</v>
      </c>
      <c r="I354" s="262" t="s">
        <v>728</v>
      </c>
      <c r="J354" s="227" t="str">
        <f>IF(ISBLANK(INDEX('Policy Characteristics'!D:D,MATCH($C354,'Policy Characteristics'!$C:$C,0))),"",INDEX('Policy Characteristics'!D:D,MATCH($C354,'Policy Characteristics'!$C:$C,0)))</f>
        <v>Decrease Electricity Sector Cost of Capital</v>
      </c>
      <c r="K354" s="226" t="str">
        <f>IF(ISBLANK(INDEX('Policy Characteristics'!E:E,MATCH($C354,'Policy Characteristics'!$C:$C,0))),"",INDEX('Policy Characteristics'!E:E,MATCH($C354,'Policy Characteristics'!$C:$C,0)))</f>
        <v>elec power plant cost of capital</v>
      </c>
      <c r="L354" s="226">
        <f>IF(ISBLANK(INDEX('Policy Characteristics'!F:F,MATCH($C354,'Policy Characteristics'!$C:$C,0))),"",INDEX('Policy Characteristics'!F:F,MATCH($C354,'Policy Characteristics'!$C:$C,0)))</f>
        <v>0</v>
      </c>
      <c r="M354" s="302">
        <f>IF(ISBLANK(INDEX('Policy Characteristics'!G:G,MATCH($C354,'Policy Characteristics'!$C:$C,0))),"",INDEX('Policy Characteristics'!G:G,MATCH($C354,'Policy Characteristics'!$C:$C,0)))</f>
        <v>1</v>
      </c>
      <c r="N354" s="226">
        <f>IF(ISBLANK(INDEX('Policy Characteristics'!H:H,MATCH($C354,'Policy Characteristics'!$C:$C,0))),"",INDEX('Policy Characteristics'!H:H,MATCH($C354,'Policy Characteristics'!$C:$C,0)))</f>
        <v>1</v>
      </c>
      <c r="O354" s="226" t="str">
        <f>IF(ISBLANK(INDEX('Policy Characteristics'!I:I,MATCH($C354,'Policy Characteristics'!$C:$C,0))),"",INDEX('Policy Characteristics'!I:I,MATCH($C354,'Policy Characteristics'!$C:$C,0)))</f>
        <v>% decrease</v>
      </c>
      <c r="P354" s="22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26"/>
      <c r="R354" s="226"/>
      <c r="S354" s="251"/>
    </row>
    <row r="355" spans="1:19">
      <c r="A355" s="22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282</v>
      </c>
      <c r="D355" s="45"/>
      <c r="E355" s="45"/>
      <c r="F355" s="45"/>
      <c r="G355" s="45"/>
      <c r="H355" s="43">
        <v>30</v>
      </c>
      <c r="I355" s="261" t="s">
        <v>728</v>
      </c>
      <c r="J355" s="227" t="str">
        <f>IF(ISBLANK(INDEX('Policy Characteristics'!D:D,MATCH($C355,'Policy Characteristics'!$C:$C,0))),"",INDEX('Policy Characteristics'!D:D,MATCH($C355,'Policy Characteristics'!$C:$C,0)))</f>
        <v>Demand Response</v>
      </c>
      <c r="K355" s="22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226" t="str">
        <f>IF(ISBLANK(INDEX('Policy Characteristics'!I:I,MATCH($C355,'Policy Characteristics'!$C:$C,0))),"",INDEX('Policy Characteristics'!I:I,MATCH($C355,'Policy Characteristics'!$C:$C,0)))</f>
        <v>% of potential achieved</v>
      </c>
      <c r="P355" s="22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226" t="str">
        <f>IF(ISBLANK(INDEX('Policy Characteristics'!K:K,MATCH($C355,'Policy Characteristics'!$C:$C,0))),"",INDEX('Policy Characteristics'!K:K,MATCH($C355,'Policy Characteristics'!$C:$C,0)))</f>
        <v>electricity-sector-main.html#dr</v>
      </c>
      <c r="R355" s="226" t="str">
        <f>IF(ISBLANK(INDEX('Policy Characteristics'!L:L,MATCH($C355,'Policy Characteristics'!$C:$C,0))),"",INDEX('Policy Characteristics'!L:L,MATCH($C355,'Policy Characteristics'!$C:$C,0)))</f>
        <v>demand-response.html</v>
      </c>
    </row>
    <row r="356" spans="1:19">
      <c r="A356" s="22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289</v>
      </c>
      <c r="D356" s="45" t="s">
        <v>794</v>
      </c>
      <c r="E356" s="45"/>
      <c r="F356" s="45" t="s">
        <v>795</v>
      </c>
      <c r="G356" s="45"/>
      <c r="H356" s="43">
        <v>31</v>
      </c>
      <c r="I356" s="261" t="s">
        <v>728</v>
      </c>
      <c r="J356" s="227" t="str">
        <f>IF(ISBLANK(INDEX('Policy Characteristics'!D:D,MATCH($C356,'Policy Characteristics'!$C:$C,0))),"",INDEX('Policy Characteristics'!D:D,MATCH($C356,'Policy Characteristics'!$C:$C,0)))</f>
        <v>Early Retirement of Power Plants</v>
      </c>
      <c r="K356" s="226" t="str">
        <f>IF(ISBLANK(INDEX('Policy Characteristics'!E:E,MATCH($C356,'Policy Characteristics'!$C:$C,0))),"",INDEX('Policy Characteristics'!E:E,MATCH($C356,'Policy Characteristics'!$C:$C,0)))</f>
        <v>elec early retirement</v>
      </c>
      <c r="L356" s="226">
        <f>IF(ISBLANK(INDEX('Policy Characteristics'!F:F,MATCH($C356,'Policy Characteristics'!$C:$C,0))),"",INDEX('Policy Characteristics'!F:F,MATCH($C356,'Policy Characteristics'!$C:$C,0)))</f>
        <v>0</v>
      </c>
      <c r="M356" s="226">
        <f>IF(ISBLANK(INDEX('Policy Characteristics'!G:G,MATCH($C356,'Policy Characteristics'!$C:$C,0))),"",INDEX('Policy Characteristics'!G:G,MATCH($C356,'Policy Characteristics'!$C:$C,0)))</f>
        <v>25000</v>
      </c>
      <c r="N356" s="226">
        <f>IF(ISBLANK(INDEX('Policy Characteristics'!H:H,MATCH($C356,'Policy Characteristics'!$C:$C,0))),"",INDEX('Policy Characteristics'!H:H,MATCH($C356,'Policy Characteristics'!$C:$C,0)))</f>
        <v>500</v>
      </c>
      <c r="O356" s="226" t="str">
        <f>IF(ISBLANK(INDEX('Policy Characteristics'!I:I,MATCH($C356,'Policy Characteristics'!$C:$C,0))),"",INDEX('Policy Characteristics'!I:I,MATCH($C356,'Policy Characteristics'!$C:$C,0)))</f>
        <v>MW/year</v>
      </c>
      <c r="P356" s="226"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26" t="str">
        <f>IF(ISBLANK(INDEX('Policy Characteristics'!K:K,MATCH($C356,'Policy Characteristics'!$C:$C,0))),"",INDEX('Policy Characteristics'!K:K,MATCH($C356,'Policy Characteristics'!$C:$C,0)))</f>
        <v>electricity-sector-main.html#early-ret</v>
      </c>
      <c r="R356" s="226" t="str">
        <f>IF(ISBLANK(INDEX('Policy Characteristics'!L:L,MATCH($C356,'Policy Characteristics'!$C:$C,0))),"",INDEX('Policy Characteristics'!L:L,MATCH($C356,'Policy Characteristics'!$C:$C,0)))</f>
        <v>early-retirement-of-power-plants.html</v>
      </c>
    </row>
    <row r="357" spans="1:19">
      <c r="A357" s="22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289</v>
      </c>
      <c r="D357" s="6" t="s">
        <v>796</v>
      </c>
      <c r="E357" s="45"/>
      <c r="F357" s="6" t="s">
        <v>797</v>
      </c>
      <c r="G357" s="45"/>
      <c r="H357" s="43">
        <v>1760</v>
      </c>
      <c r="I357" s="261" t="s">
        <v>728</v>
      </c>
      <c r="J357" s="227" t="str">
        <f>IF(ISBLANK(INDEX('Policy Characteristics'!D:D,MATCH($C357,'Policy Characteristics'!$C:$C,0))),"",INDEX('Policy Characteristics'!D:D,MATCH($C357,'Policy Characteristics'!$C:$C,0)))</f>
        <v>Early Retirement of Power Plants</v>
      </c>
      <c r="K357" s="226" t="str">
        <f>IF(ISBLANK(INDEX('Policy Characteristics'!E:E,MATCH($C357,'Policy Characteristics'!$C:$C,0))),"",INDEX('Policy Characteristics'!E:E,MATCH($C357,'Policy Characteristics'!$C:$C,0)))</f>
        <v>elec early retirement</v>
      </c>
      <c r="L357" s="226">
        <f>IF(ISBLANK(INDEX('Policy Characteristics'!F:F,MATCH($C357,'Policy Characteristics'!$C:$C,0))),"",INDEX('Policy Characteristics'!F:F,MATCH($C357,'Policy Characteristics'!$C:$C,0)))</f>
        <v>0</v>
      </c>
      <c r="M357" s="226">
        <f>IF(ISBLANK(INDEX('Policy Characteristics'!G:G,MATCH($C357,'Policy Characteristics'!$C:$C,0))),"",INDEX('Policy Characteristics'!G:G,MATCH($C357,'Policy Characteristics'!$C:$C,0)))</f>
        <v>25000</v>
      </c>
      <c r="N357" s="226">
        <f>IF(ISBLANK(INDEX('Policy Characteristics'!H:H,MATCH($C357,'Policy Characteristics'!$C:$C,0))),"",INDEX('Policy Characteristics'!H:H,MATCH($C357,'Policy Characteristics'!$C:$C,0)))</f>
        <v>500</v>
      </c>
      <c r="O357" s="226" t="str">
        <f>IF(ISBLANK(INDEX('Policy Characteristics'!I:I,MATCH($C357,'Policy Characteristics'!$C:$C,0))),"",INDEX('Policy Characteristics'!I:I,MATCH($C357,'Policy Characteristics'!$C:$C,0)))</f>
        <v>MW/year</v>
      </c>
      <c r="P357" s="226"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26" t="str">
        <f>IF(ISBLANK(INDEX('Policy Characteristics'!K:K,MATCH($C357,'Policy Characteristics'!$C:$C,0))),"",INDEX('Policy Characteristics'!K:K,MATCH($C357,'Policy Characteristics'!$C:$C,0)))</f>
        <v>electricity-sector-main.html#early-ret</v>
      </c>
      <c r="R357" s="226" t="str">
        <f>IF(ISBLANK(INDEX('Policy Characteristics'!L:L,MATCH($C357,'Policy Characteristics'!$C:$C,0))),"",INDEX('Policy Characteristics'!L:L,MATCH($C357,'Policy Characteristics'!$C:$C,0)))</f>
        <v>early-retirement-of-power-plants.html</v>
      </c>
    </row>
    <row r="358" spans="1:19">
      <c r="A358" s="22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226" t="str">
        <f t="shared" ref="C358:C379" si="22">C$356</f>
        <v>Annual Additional Capacity Retired due to Early Retirement Policy</v>
      </c>
      <c r="D358" s="6" t="s">
        <v>798</v>
      </c>
      <c r="E358" s="45"/>
      <c r="F358" s="6" t="s">
        <v>799</v>
      </c>
      <c r="G358" s="45"/>
      <c r="H358" s="43">
        <v>620</v>
      </c>
      <c r="I358" s="261" t="s">
        <v>728</v>
      </c>
      <c r="J358" s="227" t="str">
        <f>IF(ISBLANK(INDEX('Policy Characteristics'!D:D,MATCH($C358,'Policy Characteristics'!$C:$C,0))),"",INDEX('Policy Characteristics'!D:D,MATCH($C358,'Policy Characteristics'!$C:$C,0)))</f>
        <v>Early Retirement of Power Plants</v>
      </c>
      <c r="K358" s="226" t="str">
        <f>IF(ISBLANK(INDEX('Policy Characteristics'!E:E,MATCH($C358,'Policy Characteristics'!$C:$C,0))),"",INDEX('Policy Characteristics'!E:E,MATCH($C358,'Policy Characteristics'!$C:$C,0)))</f>
        <v>elec early retirement</v>
      </c>
      <c r="L358" s="226">
        <f>IF(ISBLANK(INDEX('Policy Characteristics'!F:F,MATCH($C358,'Policy Characteristics'!$C:$C,0))),"",INDEX('Policy Characteristics'!F:F,MATCH($C358,'Policy Characteristics'!$C:$C,0)))</f>
        <v>0</v>
      </c>
      <c r="M358" s="226">
        <f>IF(ISBLANK(INDEX('Policy Characteristics'!G:G,MATCH($C358,'Policy Characteristics'!$C:$C,0))),"",INDEX('Policy Characteristics'!G:G,MATCH($C358,'Policy Characteristics'!$C:$C,0)))</f>
        <v>25000</v>
      </c>
      <c r="N358" s="226">
        <f>IF(ISBLANK(INDEX('Policy Characteristics'!H:H,MATCH($C358,'Policy Characteristics'!$C:$C,0))),"",INDEX('Policy Characteristics'!H:H,MATCH($C358,'Policy Characteristics'!$C:$C,0)))</f>
        <v>500</v>
      </c>
      <c r="O358" s="226" t="str">
        <f>IF(ISBLANK(INDEX('Policy Characteristics'!I:I,MATCH($C358,'Policy Characteristics'!$C:$C,0))),"",INDEX('Policy Characteristics'!I:I,MATCH($C358,'Policy Characteristics'!$C:$C,0)))</f>
        <v>MW/year</v>
      </c>
      <c r="P358" s="22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26" t="str">
        <f>IF(ISBLANK(INDEX('Policy Characteristics'!K:K,MATCH($C358,'Policy Characteristics'!$C:$C,0))),"",INDEX('Policy Characteristics'!K:K,MATCH($C358,'Policy Characteristics'!$C:$C,0)))</f>
        <v>electricity-sector-main.html#early-ret</v>
      </c>
      <c r="R358" s="226" t="str">
        <f>IF(ISBLANK(INDEX('Policy Characteristics'!L:L,MATCH($C358,'Policy Characteristics'!$C:$C,0))),"",INDEX('Policy Characteristics'!L:L,MATCH($C358,'Policy Characteristics'!$C:$C,0)))</f>
        <v>early-retirement-of-power-plants.html</v>
      </c>
    </row>
    <row r="359" spans="1:19">
      <c r="A359" s="22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226" t="str">
        <f t="shared" si="22"/>
        <v>Annual Additional Capacity Retired due to Early Retirement Policy</v>
      </c>
      <c r="D359" s="6" t="s">
        <v>800</v>
      </c>
      <c r="E359" s="45"/>
      <c r="F359" s="6" t="s">
        <v>801</v>
      </c>
      <c r="G359" s="45"/>
      <c r="H359" s="43">
        <v>32</v>
      </c>
      <c r="I359" s="261" t="s">
        <v>728</v>
      </c>
      <c r="J359" s="227" t="str">
        <f>IF(ISBLANK(INDEX('Policy Characteristics'!D:D,MATCH($C359,'Policy Characteristics'!$C:$C,0))),"",INDEX('Policy Characteristics'!D:D,MATCH($C359,'Policy Characteristics'!$C:$C,0)))</f>
        <v>Early Retirement of Power Plants</v>
      </c>
      <c r="K359" s="226" t="str">
        <f>IF(ISBLANK(INDEX('Policy Characteristics'!E:E,MATCH($C359,'Policy Characteristics'!$C:$C,0))),"",INDEX('Policy Characteristics'!E:E,MATCH($C359,'Policy Characteristics'!$C:$C,0)))</f>
        <v>elec early retirement</v>
      </c>
      <c r="L359" s="226">
        <f>IF(ISBLANK(INDEX('Policy Characteristics'!F:F,MATCH($C359,'Policy Characteristics'!$C:$C,0))),"",INDEX('Policy Characteristics'!F:F,MATCH($C359,'Policy Characteristics'!$C:$C,0)))</f>
        <v>0</v>
      </c>
      <c r="M359" s="226">
        <f>IF(ISBLANK(INDEX('Policy Characteristics'!G:G,MATCH($C359,'Policy Characteristics'!$C:$C,0))),"",INDEX('Policy Characteristics'!G:G,MATCH($C359,'Policy Characteristics'!$C:$C,0)))</f>
        <v>25000</v>
      </c>
      <c r="N359" s="226">
        <f>IF(ISBLANK(INDEX('Policy Characteristics'!H:H,MATCH($C359,'Policy Characteristics'!$C:$C,0))),"",INDEX('Policy Characteristics'!H:H,MATCH($C359,'Policy Characteristics'!$C:$C,0)))</f>
        <v>500</v>
      </c>
      <c r="O359" s="226" t="str">
        <f>IF(ISBLANK(INDEX('Policy Characteristics'!I:I,MATCH($C359,'Policy Characteristics'!$C:$C,0))),"",INDEX('Policy Characteristics'!I:I,MATCH($C359,'Policy Characteristics'!$C:$C,0)))</f>
        <v>MW/year</v>
      </c>
      <c r="P359" s="22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26" t="str">
        <f>IF(ISBLANK(INDEX('Policy Characteristics'!K:K,MATCH($C359,'Policy Characteristics'!$C:$C,0))),"",INDEX('Policy Characteristics'!K:K,MATCH($C359,'Policy Characteristics'!$C:$C,0)))</f>
        <v>electricity-sector-main.html#early-ret</v>
      </c>
      <c r="R359" s="226" t="str">
        <f>IF(ISBLANK(INDEX('Policy Characteristics'!L:L,MATCH($C359,'Policy Characteristics'!$C:$C,0))),"",INDEX('Policy Characteristics'!L:L,MATCH($C359,'Policy Characteristics'!$C:$C,0)))</f>
        <v>early-retirement-of-power-plants.html</v>
      </c>
    </row>
    <row r="360" spans="1:19">
      <c r="A360" s="22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226" t="str">
        <f t="shared" si="22"/>
        <v>Annual Additional Capacity Retired due to Early Retirement Policy</v>
      </c>
      <c r="D360" s="6" t="s">
        <v>802</v>
      </c>
      <c r="E360" s="45"/>
      <c r="F360" s="6" t="s">
        <v>803</v>
      </c>
      <c r="G360" s="45"/>
      <c r="H360" s="43">
        <v>621</v>
      </c>
      <c r="I360" s="261" t="s">
        <v>738</v>
      </c>
      <c r="J360" s="227" t="str">
        <f>IF(ISBLANK(INDEX('Policy Characteristics'!D:D,MATCH($C360,'Policy Characteristics'!$C:$C,0))),"",INDEX('Policy Characteristics'!D:D,MATCH($C360,'Policy Characteristics'!$C:$C,0)))</f>
        <v>Early Retirement of Power Plants</v>
      </c>
      <c r="K360" s="226" t="str">
        <f>IF(ISBLANK(INDEX('Policy Characteristics'!E:E,MATCH($C360,'Policy Characteristics'!$C:$C,0))),"",INDEX('Policy Characteristics'!E:E,MATCH($C360,'Policy Characteristics'!$C:$C,0)))</f>
        <v>elec early retirement</v>
      </c>
      <c r="L360" s="226">
        <f>IF(ISBLANK(INDEX('Policy Characteristics'!F:F,MATCH($C360,'Policy Characteristics'!$C:$C,0))),"",INDEX('Policy Characteristics'!F:F,MATCH($C360,'Policy Characteristics'!$C:$C,0)))</f>
        <v>0</v>
      </c>
      <c r="M360" s="226">
        <f>IF(ISBLANK(INDEX('Policy Characteristics'!G:G,MATCH($C360,'Policy Characteristics'!$C:$C,0))),"",INDEX('Policy Characteristics'!G:G,MATCH($C360,'Policy Characteristics'!$C:$C,0)))</f>
        <v>25000</v>
      </c>
      <c r="N360" s="226">
        <f>IF(ISBLANK(INDEX('Policy Characteristics'!H:H,MATCH($C360,'Policy Characteristics'!$C:$C,0))),"",INDEX('Policy Characteristics'!H:H,MATCH($C360,'Policy Characteristics'!$C:$C,0)))</f>
        <v>500</v>
      </c>
      <c r="O360" s="226" t="str">
        <f>IF(ISBLANK(INDEX('Policy Characteristics'!I:I,MATCH($C360,'Policy Characteristics'!$C:$C,0))),"",INDEX('Policy Characteristics'!I:I,MATCH($C360,'Policy Characteristics'!$C:$C,0)))</f>
        <v>MW/year</v>
      </c>
      <c r="P360" s="22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26" t="str">
        <f>IF(ISBLANK(INDEX('Policy Characteristics'!K:K,MATCH($C360,'Policy Characteristics'!$C:$C,0))),"",INDEX('Policy Characteristics'!K:K,MATCH($C360,'Policy Characteristics'!$C:$C,0)))</f>
        <v>electricity-sector-main.html#early-ret</v>
      </c>
      <c r="R360" s="226" t="str">
        <f>IF(ISBLANK(INDEX('Policy Characteristics'!L:L,MATCH($C360,'Policy Characteristics'!$C:$C,0))),"",INDEX('Policy Characteristics'!L:L,MATCH($C360,'Policy Characteristics'!$C:$C,0)))</f>
        <v>early-retirement-of-power-plants.html</v>
      </c>
    </row>
    <row r="361" spans="1:19">
      <c r="A361" s="22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226" t="str">
        <f t="shared" si="22"/>
        <v>Annual Additional Capacity Retired due to Early Retirement Policy</v>
      </c>
      <c r="D361" s="6" t="s">
        <v>804</v>
      </c>
      <c r="E361" s="45"/>
      <c r="F361" s="6" t="s">
        <v>805</v>
      </c>
      <c r="G361" s="45"/>
      <c r="H361" s="43">
        <v>622</v>
      </c>
      <c r="I361" s="261" t="s">
        <v>738</v>
      </c>
      <c r="J361" s="227" t="str">
        <f>IF(ISBLANK(INDEX('Policy Characteristics'!D:D,MATCH($C361,'Policy Characteristics'!$C:$C,0))),"",INDEX('Policy Characteristics'!D:D,MATCH($C361,'Policy Characteristics'!$C:$C,0)))</f>
        <v>Early Retirement of Power Plants</v>
      </c>
      <c r="K361" s="226" t="str">
        <f>IF(ISBLANK(INDEX('Policy Characteristics'!E:E,MATCH($C361,'Policy Characteristics'!$C:$C,0))),"",INDEX('Policy Characteristics'!E:E,MATCH($C361,'Policy Characteristics'!$C:$C,0)))</f>
        <v>elec early retirement</v>
      </c>
      <c r="L361" s="226">
        <f>IF(ISBLANK(INDEX('Policy Characteristics'!F:F,MATCH($C361,'Policy Characteristics'!$C:$C,0))),"",INDEX('Policy Characteristics'!F:F,MATCH($C361,'Policy Characteristics'!$C:$C,0)))</f>
        <v>0</v>
      </c>
      <c r="M361" s="226">
        <f>IF(ISBLANK(INDEX('Policy Characteristics'!G:G,MATCH($C361,'Policy Characteristics'!$C:$C,0))),"",INDEX('Policy Characteristics'!G:G,MATCH($C361,'Policy Characteristics'!$C:$C,0)))</f>
        <v>25000</v>
      </c>
      <c r="N361" s="226">
        <f>IF(ISBLANK(INDEX('Policy Characteristics'!H:H,MATCH($C361,'Policy Characteristics'!$C:$C,0))),"",INDEX('Policy Characteristics'!H:H,MATCH($C361,'Policy Characteristics'!$C:$C,0)))</f>
        <v>500</v>
      </c>
      <c r="O361" s="226" t="str">
        <f>IF(ISBLANK(INDEX('Policy Characteristics'!I:I,MATCH($C361,'Policy Characteristics'!$C:$C,0))),"",INDEX('Policy Characteristics'!I:I,MATCH($C361,'Policy Characteristics'!$C:$C,0)))</f>
        <v>MW/year</v>
      </c>
      <c r="P361" s="22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26" t="str">
        <f>IF(ISBLANK(INDEX('Policy Characteristics'!K:K,MATCH($C361,'Policy Characteristics'!$C:$C,0))),"",INDEX('Policy Characteristics'!K:K,MATCH($C361,'Policy Characteristics'!$C:$C,0)))</f>
        <v>electricity-sector-main.html#early-ret</v>
      </c>
      <c r="R361" s="226" t="str">
        <f>IF(ISBLANK(INDEX('Policy Characteristics'!L:L,MATCH($C361,'Policy Characteristics'!$C:$C,0))),"",INDEX('Policy Characteristics'!L:L,MATCH($C361,'Policy Characteristics'!$C:$C,0)))</f>
        <v>early-retirement-of-power-plants.html</v>
      </c>
    </row>
    <row r="362" spans="1:19">
      <c r="A362" s="22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226" t="str">
        <f t="shared" si="22"/>
        <v>Annual Additional Capacity Retired due to Early Retirement Policy</v>
      </c>
      <c r="D362" s="6" t="s">
        <v>806</v>
      </c>
      <c r="E362" s="45"/>
      <c r="F362" s="6" t="s">
        <v>807</v>
      </c>
      <c r="G362" s="45"/>
      <c r="H362" s="43">
        <v>623</v>
      </c>
      <c r="I362" s="261" t="s">
        <v>738</v>
      </c>
      <c r="J362" s="227" t="str">
        <f>IF(ISBLANK(INDEX('Policy Characteristics'!D:D,MATCH($C362,'Policy Characteristics'!$C:$C,0))),"",INDEX('Policy Characteristics'!D:D,MATCH($C362,'Policy Characteristics'!$C:$C,0)))</f>
        <v>Early Retirement of Power Plants</v>
      </c>
      <c r="K362" s="226" t="str">
        <f>IF(ISBLANK(INDEX('Policy Characteristics'!E:E,MATCH($C362,'Policy Characteristics'!$C:$C,0))),"",INDEX('Policy Characteristics'!E:E,MATCH($C362,'Policy Characteristics'!$C:$C,0)))</f>
        <v>elec early retirement</v>
      </c>
      <c r="L362" s="226">
        <f>IF(ISBLANK(INDEX('Policy Characteristics'!F:F,MATCH($C362,'Policy Characteristics'!$C:$C,0))),"",INDEX('Policy Characteristics'!F:F,MATCH($C362,'Policy Characteristics'!$C:$C,0)))</f>
        <v>0</v>
      </c>
      <c r="M362" s="226">
        <f>IF(ISBLANK(INDEX('Policy Characteristics'!G:G,MATCH($C362,'Policy Characteristics'!$C:$C,0))),"",INDEX('Policy Characteristics'!G:G,MATCH($C362,'Policy Characteristics'!$C:$C,0)))</f>
        <v>25000</v>
      </c>
      <c r="N362" s="226">
        <f>IF(ISBLANK(INDEX('Policy Characteristics'!H:H,MATCH($C362,'Policy Characteristics'!$C:$C,0))),"",INDEX('Policy Characteristics'!H:H,MATCH($C362,'Policy Characteristics'!$C:$C,0)))</f>
        <v>500</v>
      </c>
      <c r="O362" s="226" t="str">
        <f>IF(ISBLANK(INDEX('Policy Characteristics'!I:I,MATCH($C362,'Policy Characteristics'!$C:$C,0))),"",INDEX('Policy Characteristics'!I:I,MATCH($C362,'Policy Characteristics'!$C:$C,0)))</f>
        <v>MW/year</v>
      </c>
      <c r="P362" s="22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26" t="str">
        <f>IF(ISBLANK(INDEX('Policy Characteristics'!K:K,MATCH($C362,'Policy Characteristics'!$C:$C,0))),"",INDEX('Policy Characteristics'!K:K,MATCH($C362,'Policy Characteristics'!$C:$C,0)))</f>
        <v>electricity-sector-main.html#early-ret</v>
      </c>
      <c r="R362" s="226" t="str">
        <f>IF(ISBLANK(INDEX('Policy Characteristics'!L:L,MATCH($C362,'Policy Characteristics'!$C:$C,0))),"",INDEX('Policy Characteristics'!L:L,MATCH($C362,'Policy Characteristics'!$C:$C,0)))</f>
        <v>early-retirement-of-power-plants.html</v>
      </c>
    </row>
    <row r="363" spans="1:19">
      <c r="A363" s="22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226" t="str">
        <f t="shared" si="22"/>
        <v>Annual Additional Capacity Retired due to Early Retirement Policy</v>
      </c>
      <c r="D363" s="6" t="s">
        <v>808</v>
      </c>
      <c r="E363" s="45"/>
      <c r="F363" s="6" t="s">
        <v>809</v>
      </c>
      <c r="G363" s="45"/>
      <c r="H363" s="43">
        <v>624</v>
      </c>
      <c r="I363" s="261" t="s">
        <v>738</v>
      </c>
      <c r="J363" s="227" t="str">
        <f>IF(ISBLANK(INDEX('Policy Characteristics'!D:D,MATCH($C363,'Policy Characteristics'!$C:$C,0))),"",INDEX('Policy Characteristics'!D:D,MATCH($C363,'Policy Characteristics'!$C:$C,0)))</f>
        <v>Early Retirement of Power Plants</v>
      </c>
      <c r="K363" s="226" t="str">
        <f>IF(ISBLANK(INDEX('Policy Characteristics'!E:E,MATCH($C363,'Policy Characteristics'!$C:$C,0))),"",INDEX('Policy Characteristics'!E:E,MATCH($C363,'Policy Characteristics'!$C:$C,0)))</f>
        <v>elec early retirement</v>
      </c>
      <c r="L363" s="226">
        <f>IF(ISBLANK(INDEX('Policy Characteristics'!F:F,MATCH($C363,'Policy Characteristics'!$C:$C,0))),"",INDEX('Policy Characteristics'!F:F,MATCH($C363,'Policy Characteristics'!$C:$C,0)))</f>
        <v>0</v>
      </c>
      <c r="M363" s="226">
        <f>IF(ISBLANK(INDEX('Policy Characteristics'!G:G,MATCH($C363,'Policy Characteristics'!$C:$C,0))),"",INDEX('Policy Characteristics'!G:G,MATCH($C363,'Policy Characteristics'!$C:$C,0)))</f>
        <v>25000</v>
      </c>
      <c r="N363" s="226">
        <f>IF(ISBLANK(INDEX('Policy Characteristics'!H:H,MATCH($C363,'Policy Characteristics'!$C:$C,0))),"",INDEX('Policy Characteristics'!H:H,MATCH($C363,'Policy Characteristics'!$C:$C,0)))</f>
        <v>500</v>
      </c>
      <c r="O363" s="226" t="str">
        <f>IF(ISBLANK(INDEX('Policy Characteristics'!I:I,MATCH($C363,'Policy Characteristics'!$C:$C,0))),"",INDEX('Policy Characteristics'!I:I,MATCH($C363,'Policy Characteristics'!$C:$C,0)))</f>
        <v>MW/year</v>
      </c>
      <c r="P363" s="22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26" t="str">
        <f>IF(ISBLANK(INDEX('Policy Characteristics'!K:K,MATCH($C363,'Policy Characteristics'!$C:$C,0))),"",INDEX('Policy Characteristics'!K:K,MATCH($C363,'Policy Characteristics'!$C:$C,0)))</f>
        <v>electricity-sector-main.html#early-ret</v>
      </c>
      <c r="R363" s="226" t="str">
        <f>IF(ISBLANK(INDEX('Policy Characteristics'!L:L,MATCH($C363,'Policy Characteristics'!$C:$C,0))),"",INDEX('Policy Characteristics'!L:L,MATCH($C363,'Policy Characteristics'!$C:$C,0)))</f>
        <v>early-retirement-of-power-plants.html</v>
      </c>
    </row>
    <row r="364" spans="1:19">
      <c r="A364" s="22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226" t="str">
        <f t="shared" si="22"/>
        <v>Annual Additional Capacity Retired due to Early Retirement Policy</v>
      </c>
      <c r="D364" s="6" t="s">
        <v>810</v>
      </c>
      <c r="E364" s="45"/>
      <c r="F364" s="6" t="s">
        <v>811</v>
      </c>
      <c r="G364" s="45"/>
      <c r="H364" s="43">
        <v>625</v>
      </c>
      <c r="I364" s="261" t="s">
        <v>738</v>
      </c>
      <c r="J364" s="227" t="str">
        <f>IF(ISBLANK(INDEX('Policy Characteristics'!D:D,MATCH($C364,'Policy Characteristics'!$C:$C,0))),"",INDEX('Policy Characteristics'!D:D,MATCH($C364,'Policy Characteristics'!$C:$C,0)))</f>
        <v>Early Retirement of Power Plants</v>
      </c>
      <c r="K364" s="226" t="str">
        <f>IF(ISBLANK(INDEX('Policy Characteristics'!E:E,MATCH($C364,'Policy Characteristics'!$C:$C,0))),"",INDEX('Policy Characteristics'!E:E,MATCH($C364,'Policy Characteristics'!$C:$C,0)))</f>
        <v>elec early retirement</v>
      </c>
      <c r="L364" s="226">
        <f>IF(ISBLANK(INDEX('Policy Characteristics'!F:F,MATCH($C364,'Policy Characteristics'!$C:$C,0))),"",INDEX('Policy Characteristics'!F:F,MATCH($C364,'Policy Characteristics'!$C:$C,0)))</f>
        <v>0</v>
      </c>
      <c r="M364" s="226">
        <f>IF(ISBLANK(INDEX('Policy Characteristics'!G:G,MATCH($C364,'Policy Characteristics'!$C:$C,0))),"",INDEX('Policy Characteristics'!G:G,MATCH($C364,'Policy Characteristics'!$C:$C,0)))</f>
        <v>25000</v>
      </c>
      <c r="N364" s="226">
        <f>IF(ISBLANK(INDEX('Policy Characteristics'!H:H,MATCH($C364,'Policy Characteristics'!$C:$C,0))),"",INDEX('Policy Characteristics'!H:H,MATCH($C364,'Policy Characteristics'!$C:$C,0)))</f>
        <v>500</v>
      </c>
      <c r="O364" s="226" t="str">
        <f>IF(ISBLANK(INDEX('Policy Characteristics'!I:I,MATCH($C364,'Policy Characteristics'!$C:$C,0))),"",INDEX('Policy Characteristics'!I:I,MATCH($C364,'Policy Characteristics'!$C:$C,0)))</f>
        <v>MW/year</v>
      </c>
      <c r="P364" s="22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26" t="str">
        <f>IF(ISBLANK(INDEX('Policy Characteristics'!K:K,MATCH($C364,'Policy Characteristics'!$C:$C,0))),"",INDEX('Policy Characteristics'!K:K,MATCH($C364,'Policy Characteristics'!$C:$C,0)))</f>
        <v>electricity-sector-main.html#early-ret</v>
      </c>
      <c r="R364" s="226" t="str">
        <f>IF(ISBLANK(INDEX('Policy Characteristics'!L:L,MATCH($C364,'Policy Characteristics'!$C:$C,0))),"",INDEX('Policy Characteristics'!L:L,MATCH($C364,'Policy Characteristics'!$C:$C,0)))</f>
        <v>early-retirement-of-power-plants.html</v>
      </c>
    </row>
    <row r="365" spans="1:19">
      <c r="A365" s="22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226" t="str">
        <f t="shared" si="22"/>
        <v>Annual Additional Capacity Retired due to Early Retirement Policy</v>
      </c>
      <c r="D365" s="6" t="s">
        <v>812</v>
      </c>
      <c r="E365" s="45"/>
      <c r="F365" s="6" t="s">
        <v>813</v>
      </c>
      <c r="G365" s="45"/>
      <c r="H365" s="43">
        <v>626</v>
      </c>
      <c r="I365" s="261" t="s">
        <v>738</v>
      </c>
      <c r="J365" s="227" t="str">
        <f>IF(ISBLANK(INDEX('Policy Characteristics'!D:D,MATCH($C365,'Policy Characteristics'!$C:$C,0))),"",INDEX('Policy Characteristics'!D:D,MATCH($C365,'Policy Characteristics'!$C:$C,0)))</f>
        <v>Early Retirement of Power Plants</v>
      </c>
      <c r="K365" s="226" t="str">
        <f>IF(ISBLANK(INDEX('Policy Characteristics'!E:E,MATCH($C365,'Policy Characteristics'!$C:$C,0))),"",INDEX('Policy Characteristics'!E:E,MATCH($C365,'Policy Characteristics'!$C:$C,0)))</f>
        <v>elec early retirement</v>
      </c>
      <c r="L365" s="226">
        <f>IF(ISBLANK(INDEX('Policy Characteristics'!F:F,MATCH($C365,'Policy Characteristics'!$C:$C,0))),"",INDEX('Policy Characteristics'!F:F,MATCH($C365,'Policy Characteristics'!$C:$C,0)))</f>
        <v>0</v>
      </c>
      <c r="M365" s="226">
        <f>IF(ISBLANK(INDEX('Policy Characteristics'!G:G,MATCH($C365,'Policy Characteristics'!$C:$C,0))),"",INDEX('Policy Characteristics'!G:G,MATCH($C365,'Policy Characteristics'!$C:$C,0)))</f>
        <v>25000</v>
      </c>
      <c r="N365" s="226">
        <f>IF(ISBLANK(INDEX('Policy Characteristics'!H:H,MATCH($C365,'Policy Characteristics'!$C:$C,0))),"",INDEX('Policy Characteristics'!H:H,MATCH($C365,'Policy Characteristics'!$C:$C,0)))</f>
        <v>500</v>
      </c>
      <c r="O365" s="226" t="str">
        <f>IF(ISBLANK(INDEX('Policy Characteristics'!I:I,MATCH($C365,'Policy Characteristics'!$C:$C,0))),"",INDEX('Policy Characteristics'!I:I,MATCH($C365,'Policy Characteristics'!$C:$C,0)))</f>
        <v>MW/year</v>
      </c>
      <c r="P365" s="22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26" t="str">
        <f>IF(ISBLANK(INDEX('Policy Characteristics'!K:K,MATCH($C365,'Policy Characteristics'!$C:$C,0))),"",INDEX('Policy Characteristics'!K:K,MATCH($C365,'Policy Characteristics'!$C:$C,0)))</f>
        <v>electricity-sector-main.html#early-ret</v>
      </c>
      <c r="R365" s="226" t="str">
        <f>IF(ISBLANK(INDEX('Policy Characteristics'!L:L,MATCH($C365,'Policy Characteristics'!$C:$C,0))),"",INDEX('Policy Characteristics'!L:L,MATCH($C365,'Policy Characteristics'!$C:$C,0)))</f>
        <v>early-retirement-of-power-plants.html</v>
      </c>
    </row>
    <row r="366" spans="1:19">
      <c r="A366" s="22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226" t="str">
        <f t="shared" si="22"/>
        <v>Annual Additional Capacity Retired due to Early Retirement Policy</v>
      </c>
      <c r="D366" s="6" t="s">
        <v>814</v>
      </c>
      <c r="E366" s="45"/>
      <c r="F366" s="6" t="s">
        <v>815</v>
      </c>
      <c r="G366" s="45"/>
      <c r="H366" s="43">
        <v>627</v>
      </c>
      <c r="I366" s="261" t="s">
        <v>738</v>
      </c>
      <c r="J366" s="227" t="str">
        <f>IF(ISBLANK(INDEX('Policy Characteristics'!D:D,MATCH($C366,'Policy Characteristics'!$C:$C,0))),"",INDEX('Policy Characteristics'!D:D,MATCH($C366,'Policy Characteristics'!$C:$C,0)))</f>
        <v>Early Retirement of Power Plants</v>
      </c>
      <c r="K366" s="226" t="str">
        <f>IF(ISBLANK(INDEX('Policy Characteristics'!E:E,MATCH($C366,'Policy Characteristics'!$C:$C,0))),"",INDEX('Policy Characteristics'!E:E,MATCH($C366,'Policy Characteristics'!$C:$C,0)))</f>
        <v>elec early retirement</v>
      </c>
      <c r="L366" s="226">
        <f>IF(ISBLANK(INDEX('Policy Characteristics'!F:F,MATCH($C366,'Policy Characteristics'!$C:$C,0))),"",INDEX('Policy Characteristics'!F:F,MATCH($C366,'Policy Characteristics'!$C:$C,0)))</f>
        <v>0</v>
      </c>
      <c r="M366" s="226">
        <f>IF(ISBLANK(INDEX('Policy Characteristics'!G:G,MATCH($C366,'Policy Characteristics'!$C:$C,0))),"",INDEX('Policy Characteristics'!G:G,MATCH($C366,'Policy Characteristics'!$C:$C,0)))</f>
        <v>25000</v>
      </c>
      <c r="N366" s="226">
        <f>IF(ISBLANK(INDEX('Policy Characteristics'!H:H,MATCH($C366,'Policy Characteristics'!$C:$C,0))),"",INDEX('Policy Characteristics'!H:H,MATCH($C366,'Policy Characteristics'!$C:$C,0)))</f>
        <v>500</v>
      </c>
      <c r="O366" s="226" t="str">
        <f>IF(ISBLANK(INDEX('Policy Characteristics'!I:I,MATCH($C366,'Policy Characteristics'!$C:$C,0))),"",INDEX('Policy Characteristics'!I:I,MATCH($C366,'Policy Characteristics'!$C:$C,0)))</f>
        <v>MW/year</v>
      </c>
      <c r="P366" s="22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26" t="str">
        <f>IF(ISBLANK(INDEX('Policy Characteristics'!K:K,MATCH($C366,'Policy Characteristics'!$C:$C,0))),"",INDEX('Policy Characteristics'!K:K,MATCH($C366,'Policy Characteristics'!$C:$C,0)))</f>
        <v>electricity-sector-main.html#early-ret</v>
      </c>
      <c r="R366" s="226" t="str">
        <f>IF(ISBLANK(INDEX('Policy Characteristics'!L:L,MATCH($C366,'Policy Characteristics'!$C:$C,0))),"",INDEX('Policy Characteristics'!L:L,MATCH($C366,'Policy Characteristics'!$C:$C,0)))</f>
        <v>early-retirement-of-power-plants.html</v>
      </c>
    </row>
    <row r="367" spans="1:19">
      <c r="A367" s="22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226" t="str">
        <f t="shared" si="22"/>
        <v>Annual Additional Capacity Retired due to Early Retirement Policy</v>
      </c>
      <c r="D367" s="6" t="s">
        <v>816</v>
      </c>
      <c r="E367" s="45"/>
      <c r="F367" s="6" t="s">
        <v>817</v>
      </c>
      <c r="G367" s="45"/>
      <c r="H367" s="43">
        <v>628</v>
      </c>
      <c r="I367" s="261" t="s">
        <v>728</v>
      </c>
      <c r="J367" s="227" t="str">
        <f>IF(ISBLANK(INDEX('Policy Characteristics'!D:D,MATCH($C367,'Policy Characteristics'!$C:$C,0))),"",INDEX('Policy Characteristics'!D:D,MATCH($C367,'Policy Characteristics'!$C:$C,0)))</f>
        <v>Early Retirement of Power Plants</v>
      </c>
      <c r="K367" s="226" t="str">
        <f>IF(ISBLANK(INDEX('Policy Characteristics'!E:E,MATCH($C367,'Policy Characteristics'!$C:$C,0))),"",INDEX('Policy Characteristics'!E:E,MATCH($C367,'Policy Characteristics'!$C:$C,0)))</f>
        <v>elec early retirement</v>
      </c>
      <c r="L367" s="226">
        <f>IF(ISBLANK(INDEX('Policy Characteristics'!F:F,MATCH($C367,'Policy Characteristics'!$C:$C,0))),"",INDEX('Policy Characteristics'!F:F,MATCH($C367,'Policy Characteristics'!$C:$C,0)))</f>
        <v>0</v>
      </c>
      <c r="M367" s="226">
        <f>IF(ISBLANK(INDEX('Policy Characteristics'!G:G,MATCH($C367,'Policy Characteristics'!$C:$C,0))),"",INDEX('Policy Characteristics'!G:G,MATCH($C367,'Policy Characteristics'!$C:$C,0)))</f>
        <v>25000</v>
      </c>
      <c r="N367" s="226">
        <f>IF(ISBLANK(INDEX('Policy Characteristics'!H:H,MATCH($C367,'Policy Characteristics'!$C:$C,0))),"",INDEX('Policy Characteristics'!H:H,MATCH($C367,'Policy Characteristics'!$C:$C,0)))</f>
        <v>500</v>
      </c>
      <c r="O367" s="226" t="str">
        <f>IF(ISBLANK(INDEX('Policy Characteristics'!I:I,MATCH($C367,'Policy Characteristics'!$C:$C,0))),"",INDEX('Policy Characteristics'!I:I,MATCH($C367,'Policy Characteristics'!$C:$C,0)))</f>
        <v>MW/year</v>
      </c>
      <c r="P367" s="22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26" t="str">
        <f>IF(ISBLANK(INDEX('Policy Characteristics'!K:K,MATCH($C367,'Policy Characteristics'!$C:$C,0))),"",INDEX('Policy Characteristics'!K:K,MATCH($C367,'Policy Characteristics'!$C:$C,0)))</f>
        <v>electricity-sector-main.html#early-ret</v>
      </c>
      <c r="R367" s="226" t="str">
        <f>IF(ISBLANK(INDEX('Policy Characteristics'!L:L,MATCH($C367,'Policy Characteristics'!$C:$C,0))),"",INDEX('Policy Characteristics'!L:L,MATCH($C367,'Policy Characteristics'!$C:$C,0)))</f>
        <v>early-retirement-of-power-plants.html</v>
      </c>
    </row>
    <row r="368" spans="1:19">
      <c r="A368" s="22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226" t="str">
        <f t="shared" si="22"/>
        <v>Annual Additional Capacity Retired due to Early Retirement Policy</v>
      </c>
      <c r="D368" s="6" t="s">
        <v>818</v>
      </c>
      <c r="E368" s="45"/>
      <c r="F368" s="6" t="s">
        <v>819</v>
      </c>
      <c r="G368" s="45"/>
      <c r="H368" s="43">
        <v>590</v>
      </c>
      <c r="I368" s="261" t="s">
        <v>728</v>
      </c>
      <c r="J368" s="227" t="str">
        <f>IF(ISBLANK(INDEX('Policy Characteristics'!D:D,MATCH($C368,'Policy Characteristics'!$C:$C,0))),"",INDEX('Policy Characteristics'!D:D,MATCH($C368,'Policy Characteristics'!$C:$C,0)))</f>
        <v>Early Retirement of Power Plants</v>
      </c>
      <c r="K368" s="226" t="str">
        <f>IF(ISBLANK(INDEX('Policy Characteristics'!E:E,MATCH($C368,'Policy Characteristics'!$C:$C,0))),"",INDEX('Policy Characteristics'!E:E,MATCH($C368,'Policy Characteristics'!$C:$C,0)))</f>
        <v>elec early retirement</v>
      </c>
      <c r="L368" s="226">
        <f>IF(ISBLANK(INDEX('Policy Characteristics'!F:F,MATCH($C368,'Policy Characteristics'!$C:$C,0))),"",INDEX('Policy Characteristics'!F:F,MATCH($C368,'Policy Characteristics'!$C:$C,0)))</f>
        <v>0</v>
      </c>
      <c r="M368" s="226">
        <f>IF(ISBLANK(INDEX('Policy Characteristics'!G:G,MATCH($C368,'Policy Characteristics'!$C:$C,0))),"",INDEX('Policy Characteristics'!G:G,MATCH($C368,'Policy Characteristics'!$C:$C,0)))</f>
        <v>25000</v>
      </c>
      <c r="N368" s="226">
        <f>IF(ISBLANK(INDEX('Policy Characteristics'!H:H,MATCH($C368,'Policy Characteristics'!$C:$C,0))),"",INDEX('Policy Characteristics'!H:H,MATCH($C368,'Policy Characteristics'!$C:$C,0)))</f>
        <v>500</v>
      </c>
      <c r="O368" s="226" t="str">
        <f>IF(ISBLANK(INDEX('Policy Characteristics'!I:I,MATCH($C368,'Policy Characteristics'!$C:$C,0))),"",INDEX('Policy Characteristics'!I:I,MATCH($C368,'Policy Characteristics'!$C:$C,0)))</f>
        <v>MW/year</v>
      </c>
      <c r="P368" s="22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26" t="str">
        <f>IF(ISBLANK(INDEX('Policy Characteristics'!K:K,MATCH($C368,'Policy Characteristics'!$C:$C,0))),"",INDEX('Policy Characteristics'!K:K,MATCH($C368,'Policy Characteristics'!$C:$C,0)))</f>
        <v>electricity-sector-main.html#early-ret</v>
      </c>
      <c r="R368" s="226" t="str">
        <f>IF(ISBLANK(INDEX('Policy Characteristics'!L:L,MATCH($C368,'Policy Characteristics'!$C:$C,0))),"",INDEX('Policy Characteristics'!L:L,MATCH($C368,'Policy Characteristics'!$C:$C,0)))</f>
        <v>early-retirement-of-power-plants.html</v>
      </c>
    </row>
    <row r="369" spans="1:18">
      <c r="A369" s="22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226" t="str">
        <f t="shared" si="22"/>
        <v>Annual Additional Capacity Retired due to Early Retirement Policy</v>
      </c>
      <c r="D369" s="6" t="s">
        <v>820</v>
      </c>
      <c r="E369" s="45"/>
      <c r="F369" s="6" t="s">
        <v>821</v>
      </c>
      <c r="G369" s="45"/>
      <c r="H369" s="43">
        <v>629</v>
      </c>
      <c r="I369" s="261" t="s">
        <v>738</v>
      </c>
      <c r="J369" s="227" t="str">
        <f>IF(ISBLANK(INDEX('Policy Characteristics'!D:D,MATCH($C369,'Policy Characteristics'!$C:$C,0))),"",INDEX('Policy Characteristics'!D:D,MATCH($C369,'Policy Characteristics'!$C:$C,0)))</f>
        <v>Early Retirement of Power Plants</v>
      </c>
      <c r="K369" s="226" t="str">
        <f>IF(ISBLANK(INDEX('Policy Characteristics'!E:E,MATCH($C369,'Policy Characteristics'!$C:$C,0))),"",INDEX('Policy Characteristics'!E:E,MATCH($C369,'Policy Characteristics'!$C:$C,0)))</f>
        <v>elec early retirement</v>
      </c>
      <c r="L369" s="226">
        <f>IF(ISBLANK(INDEX('Policy Characteristics'!F:F,MATCH($C369,'Policy Characteristics'!$C:$C,0))),"",INDEX('Policy Characteristics'!F:F,MATCH($C369,'Policy Characteristics'!$C:$C,0)))</f>
        <v>0</v>
      </c>
      <c r="M369" s="226">
        <f>IF(ISBLANK(INDEX('Policy Characteristics'!G:G,MATCH($C369,'Policy Characteristics'!$C:$C,0))),"",INDEX('Policy Characteristics'!G:G,MATCH($C369,'Policy Characteristics'!$C:$C,0)))</f>
        <v>25000</v>
      </c>
      <c r="N369" s="226">
        <f>IF(ISBLANK(INDEX('Policy Characteristics'!H:H,MATCH($C369,'Policy Characteristics'!$C:$C,0))),"",INDEX('Policy Characteristics'!H:H,MATCH($C369,'Policy Characteristics'!$C:$C,0)))</f>
        <v>500</v>
      </c>
      <c r="O369" s="226" t="str">
        <f>IF(ISBLANK(INDEX('Policy Characteristics'!I:I,MATCH($C369,'Policy Characteristics'!$C:$C,0))),"",INDEX('Policy Characteristics'!I:I,MATCH($C369,'Policy Characteristics'!$C:$C,0)))</f>
        <v>MW/year</v>
      </c>
      <c r="P369" s="22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26" t="str">
        <f>IF(ISBLANK(INDEX('Policy Characteristics'!K:K,MATCH($C369,'Policy Characteristics'!$C:$C,0))),"",INDEX('Policy Characteristics'!K:K,MATCH($C369,'Policy Characteristics'!$C:$C,0)))</f>
        <v>electricity-sector-main.html#early-ret</v>
      </c>
      <c r="R369" s="226" t="str">
        <f>IF(ISBLANK(INDEX('Policy Characteristics'!L:L,MATCH($C369,'Policy Characteristics'!$C:$C,0))),"",INDEX('Policy Characteristics'!L:L,MATCH($C369,'Policy Characteristics'!$C:$C,0)))</f>
        <v>early-retirement-of-power-plants.html</v>
      </c>
    </row>
    <row r="370" spans="1:18">
      <c r="A370" s="22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226" t="str">
        <f t="shared" si="22"/>
        <v>Annual Additional Capacity Retired due to Early Retirement Policy</v>
      </c>
      <c r="D370" s="6" t="s">
        <v>822</v>
      </c>
      <c r="E370" s="45"/>
      <c r="F370" s="6" t="s">
        <v>823</v>
      </c>
      <c r="G370" s="45"/>
      <c r="H370" s="43">
        <v>630</v>
      </c>
      <c r="I370" s="261" t="s">
        <v>738</v>
      </c>
      <c r="J370" s="227" t="str">
        <f>IF(ISBLANK(INDEX('Policy Characteristics'!D:D,MATCH($C370,'Policy Characteristics'!$C:$C,0))),"",INDEX('Policy Characteristics'!D:D,MATCH($C370,'Policy Characteristics'!$C:$C,0)))</f>
        <v>Early Retirement of Power Plants</v>
      </c>
      <c r="K370" s="226" t="str">
        <f>IF(ISBLANK(INDEX('Policy Characteristics'!E:E,MATCH($C370,'Policy Characteristics'!$C:$C,0))),"",INDEX('Policy Characteristics'!E:E,MATCH($C370,'Policy Characteristics'!$C:$C,0)))</f>
        <v>elec early retirement</v>
      </c>
      <c r="L370" s="226">
        <f>IF(ISBLANK(INDEX('Policy Characteristics'!F:F,MATCH($C370,'Policy Characteristics'!$C:$C,0))),"",INDEX('Policy Characteristics'!F:F,MATCH($C370,'Policy Characteristics'!$C:$C,0)))</f>
        <v>0</v>
      </c>
      <c r="M370" s="226">
        <f>IF(ISBLANK(INDEX('Policy Characteristics'!G:G,MATCH($C370,'Policy Characteristics'!$C:$C,0))),"",INDEX('Policy Characteristics'!G:G,MATCH($C370,'Policy Characteristics'!$C:$C,0)))</f>
        <v>25000</v>
      </c>
      <c r="N370" s="226">
        <f>IF(ISBLANK(INDEX('Policy Characteristics'!H:H,MATCH($C370,'Policy Characteristics'!$C:$C,0))),"",INDEX('Policy Characteristics'!H:H,MATCH($C370,'Policy Characteristics'!$C:$C,0)))</f>
        <v>500</v>
      </c>
      <c r="O370" s="226" t="str">
        <f>IF(ISBLANK(INDEX('Policy Characteristics'!I:I,MATCH($C370,'Policy Characteristics'!$C:$C,0))),"",INDEX('Policy Characteristics'!I:I,MATCH($C370,'Policy Characteristics'!$C:$C,0)))</f>
        <v>MW/year</v>
      </c>
      <c r="P370" s="22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26" t="str">
        <f>IF(ISBLANK(INDEX('Policy Characteristics'!K:K,MATCH($C370,'Policy Characteristics'!$C:$C,0))),"",INDEX('Policy Characteristics'!K:K,MATCH($C370,'Policy Characteristics'!$C:$C,0)))</f>
        <v>electricity-sector-main.html#early-ret</v>
      </c>
      <c r="R370" s="226" t="str">
        <f>IF(ISBLANK(INDEX('Policy Characteristics'!L:L,MATCH($C370,'Policy Characteristics'!$C:$C,0))),"",INDEX('Policy Characteristics'!L:L,MATCH($C370,'Policy Characteristics'!$C:$C,0)))</f>
        <v>early-retirement-of-power-plants.html</v>
      </c>
    </row>
    <row r="371" spans="1:18">
      <c r="A371" s="22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226" t="str">
        <f t="shared" si="22"/>
        <v>Annual Additional Capacity Retired due to Early Retirement Policy</v>
      </c>
      <c r="D371" s="6" t="s">
        <v>824</v>
      </c>
      <c r="E371" s="45"/>
      <c r="F371" s="6" t="s">
        <v>825</v>
      </c>
      <c r="G371" s="45"/>
      <c r="H371" s="43">
        <v>631</v>
      </c>
      <c r="I371" s="261" t="s">
        <v>738</v>
      </c>
      <c r="J371" s="227" t="str">
        <f>IF(ISBLANK(INDEX('Policy Characteristics'!D:D,MATCH($C371,'Policy Characteristics'!$C:$C,0))),"",INDEX('Policy Characteristics'!D:D,MATCH($C371,'Policy Characteristics'!$C:$C,0)))</f>
        <v>Early Retirement of Power Plants</v>
      </c>
      <c r="K371" s="226" t="str">
        <f>IF(ISBLANK(INDEX('Policy Characteristics'!E:E,MATCH($C371,'Policy Characteristics'!$C:$C,0))),"",INDEX('Policy Characteristics'!E:E,MATCH($C371,'Policy Characteristics'!$C:$C,0)))</f>
        <v>elec early retirement</v>
      </c>
      <c r="L371" s="226">
        <f>IF(ISBLANK(INDEX('Policy Characteristics'!F:F,MATCH($C371,'Policy Characteristics'!$C:$C,0))),"",INDEX('Policy Characteristics'!F:F,MATCH($C371,'Policy Characteristics'!$C:$C,0)))</f>
        <v>0</v>
      </c>
      <c r="M371" s="226">
        <f>IF(ISBLANK(INDEX('Policy Characteristics'!G:G,MATCH($C371,'Policy Characteristics'!$C:$C,0))),"",INDEX('Policy Characteristics'!G:G,MATCH($C371,'Policy Characteristics'!$C:$C,0)))</f>
        <v>25000</v>
      </c>
      <c r="N371" s="226">
        <f>IF(ISBLANK(INDEX('Policy Characteristics'!H:H,MATCH($C371,'Policy Characteristics'!$C:$C,0))),"",INDEX('Policy Characteristics'!H:H,MATCH($C371,'Policy Characteristics'!$C:$C,0)))</f>
        <v>500</v>
      </c>
      <c r="O371" s="226" t="str">
        <f>IF(ISBLANK(INDEX('Policy Characteristics'!I:I,MATCH($C371,'Policy Characteristics'!$C:$C,0))),"",INDEX('Policy Characteristics'!I:I,MATCH($C371,'Policy Characteristics'!$C:$C,0)))</f>
        <v>MW/year</v>
      </c>
      <c r="P371" s="22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26" t="str">
        <f>IF(ISBLANK(INDEX('Policy Characteristics'!K:K,MATCH($C371,'Policy Characteristics'!$C:$C,0))),"",INDEX('Policy Characteristics'!K:K,MATCH($C371,'Policy Characteristics'!$C:$C,0)))</f>
        <v>electricity-sector-main.html#early-ret</v>
      </c>
      <c r="R371" s="226" t="str">
        <f>IF(ISBLANK(INDEX('Policy Characteristics'!L:L,MATCH($C371,'Policy Characteristics'!$C:$C,0))),"",INDEX('Policy Characteristics'!L:L,MATCH($C371,'Policy Characteristics'!$C:$C,0)))</f>
        <v>early-retirement-of-power-plants.html</v>
      </c>
    </row>
    <row r="372" spans="1:18">
      <c r="A372" s="22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226" t="str">
        <f t="shared" si="22"/>
        <v>Annual Additional Capacity Retired due to Early Retirement Policy</v>
      </c>
      <c r="D372" s="6" t="s">
        <v>826</v>
      </c>
      <c r="E372" s="45"/>
      <c r="F372" s="6" t="s">
        <v>827</v>
      </c>
      <c r="G372" s="45"/>
      <c r="H372" s="43">
        <v>632</v>
      </c>
      <c r="I372" s="261" t="s">
        <v>738</v>
      </c>
      <c r="J372" s="227" t="str">
        <f>IF(ISBLANK(INDEX('Policy Characteristics'!D:D,MATCH($C372,'Policy Characteristics'!$C:$C,0))),"",INDEX('Policy Characteristics'!D:D,MATCH($C372,'Policy Characteristics'!$C:$C,0)))</f>
        <v>Early Retirement of Power Plants</v>
      </c>
      <c r="K372" s="226" t="str">
        <f>IF(ISBLANK(INDEX('Policy Characteristics'!E:E,MATCH($C372,'Policy Characteristics'!$C:$C,0))),"",INDEX('Policy Characteristics'!E:E,MATCH($C372,'Policy Characteristics'!$C:$C,0)))</f>
        <v>elec early retirement</v>
      </c>
      <c r="L372" s="226">
        <f>IF(ISBLANK(INDEX('Policy Characteristics'!F:F,MATCH($C372,'Policy Characteristics'!$C:$C,0))),"",INDEX('Policy Characteristics'!F:F,MATCH($C372,'Policy Characteristics'!$C:$C,0)))</f>
        <v>0</v>
      </c>
      <c r="M372" s="226">
        <f>IF(ISBLANK(INDEX('Policy Characteristics'!G:G,MATCH($C372,'Policy Characteristics'!$C:$C,0))),"",INDEX('Policy Characteristics'!G:G,MATCH($C372,'Policy Characteristics'!$C:$C,0)))</f>
        <v>25000</v>
      </c>
      <c r="N372" s="226">
        <f>IF(ISBLANK(INDEX('Policy Characteristics'!H:H,MATCH($C372,'Policy Characteristics'!$C:$C,0))),"",INDEX('Policy Characteristics'!H:H,MATCH($C372,'Policy Characteristics'!$C:$C,0)))</f>
        <v>500</v>
      </c>
      <c r="O372" s="226" t="str">
        <f>IF(ISBLANK(INDEX('Policy Characteristics'!I:I,MATCH($C372,'Policy Characteristics'!$C:$C,0))),"",INDEX('Policy Characteristics'!I:I,MATCH($C372,'Policy Characteristics'!$C:$C,0)))</f>
        <v>MW/year</v>
      </c>
      <c r="P372" s="22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26" t="str">
        <f>IF(ISBLANK(INDEX('Policy Characteristics'!K:K,MATCH($C372,'Policy Characteristics'!$C:$C,0))),"",INDEX('Policy Characteristics'!K:K,MATCH($C372,'Policy Characteristics'!$C:$C,0)))</f>
        <v>electricity-sector-main.html#early-ret</v>
      </c>
      <c r="R372" s="226" t="str">
        <f>IF(ISBLANK(INDEX('Policy Characteristics'!L:L,MATCH($C372,'Policy Characteristics'!$C:$C,0))),"",INDEX('Policy Characteristics'!L:L,MATCH($C372,'Policy Characteristics'!$C:$C,0)))</f>
        <v>early-retirement-of-power-plants.html</v>
      </c>
    </row>
    <row r="373" spans="1:18">
      <c r="A373" s="22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226" t="str">
        <f t="shared" si="22"/>
        <v>Annual Additional Capacity Retired due to Early Retirement Policy</v>
      </c>
      <c r="D373" s="6" t="s">
        <v>828</v>
      </c>
      <c r="E373" s="45"/>
      <c r="F373" s="6" t="s">
        <v>829</v>
      </c>
      <c r="G373" s="45"/>
      <c r="H373" s="43">
        <v>1761</v>
      </c>
      <c r="I373" s="261" t="s">
        <v>738</v>
      </c>
      <c r="J373" s="227" t="str">
        <f>IF(ISBLANK(INDEX('Policy Characteristics'!D:D,MATCH($C373,'Policy Characteristics'!$C:$C,0))),"",INDEX('Policy Characteristics'!D:D,MATCH($C373,'Policy Characteristics'!$C:$C,0)))</f>
        <v>Early Retirement of Power Plants</v>
      </c>
      <c r="K373" s="226" t="str">
        <f>IF(ISBLANK(INDEX('Policy Characteristics'!E:E,MATCH($C373,'Policy Characteristics'!$C:$C,0))),"",INDEX('Policy Characteristics'!E:E,MATCH($C373,'Policy Characteristics'!$C:$C,0)))</f>
        <v>elec early retirement</v>
      </c>
      <c r="L373" s="226">
        <f>IF(ISBLANK(INDEX('Policy Characteristics'!F:F,MATCH($C373,'Policy Characteristics'!$C:$C,0))),"",INDEX('Policy Characteristics'!F:F,MATCH($C373,'Policy Characteristics'!$C:$C,0)))</f>
        <v>0</v>
      </c>
      <c r="M373" s="226">
        <f>IF(ISBLANK(INDEX('Policy Characteristics'!G:G,MATCH($C373,'Policy Characteristics'!$C:$C,0))),"",INDEX('Policy Characteristics'!G:G,MATCH($C373,'Policy Characteristics'!$C:$C,0)))</f>
        <v>25000</v>
      </c>
      <c r="N373" s="226">
        <f>IF(ISBLANK(INDEX('Policy Characteristics'!H:H,MATCH($C373,'Policy Characteristics'!$C:$C,0))),"",INDEX('Policy Characteristics'!H:H,MATCH($C373,'Policy Characteristics'!$C:$C,0)))</f>
        <v>500</v>
      </c>
      <c r="O373" s="226" t="str">
        <f>IF(ISBLANK(INDEX('Policy Characteristics'!I:I,MATCH($C373,'Policy Characteristics'!$C:$C,0))),"",INDEX('Policy Characteristics'!I:I,MATCH($C373,'Policy Characteristics'!$C:$C,0)))</f>
        <v>MW/year</v>
      </c>
      <c r="P373" s="22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26" t="str">
        <f>IF(ISBLANK(INDEX('Policy Characteristics'!K:K,MATCH($C373,'Policy Characteristics'!$C:$C,0))),"",INDEX('Policy Characteristics'!K:K,MATCH($C373,'Policy Characteristics'!$C:$C,0)))</f>
        <v>electricity-sector-main.html#early-ret</v>
      </c>
      <c r="R373" s="226" t="str">
        <f>IF(ISBLANK(INDEX('Policy Characteristics'!L:L,MATCH($C373,'Policy Characteristics'!$C:$C,0))),"",INDEX('Policy Characteristics'!L:L,MATCH($C373,'Policy Characteristics'!$C:$C,0)))</f>
        <v>early-retirement-of-power-plants.html</v>
      </c>
    </row>
    <row r="374" spans="1:18">
      <c r="A374" s="22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226" t="str">
        <f t="shared" si="22"/>
        <v>Annual Additional Capacity Retired due to Early Retirement Policy</v>
      </c>
      <c r="D374" s="6" t="s">
        <v>830</v>
      </c>
      <c r="E374" s="45"/>
      <c r="F374" s="6" t="s">
        <v>831</v>
      </c>
      <c r="G374" s="45"/>
      <c r="H374" s="43">
        <v>1762</v>
      </c>
      <c r="I374" s="261" t="s">
        <v>738</v>
      </c>
      <c r="J374" s="227" t="str">
        <f>IF(ISBLANK(INDEX('Policy Characteristics'!D:D,MATCH($C374,'Policy Characteristics'!$C:$C,0))),"",INDEX('Policy Characteristics'!D:D,MATCH($C374,'Policy Characteristics'!$C:$C,0)))</f>
        <v>Early Retirement of Power Plants</v>
      </c>
      <c r="K374" s="226" t="str">
        <f>IF(ISBLANK(INDEX('Policy Characteristics'!E:E,MATCH($C374,'Policy Characteristics'!$C:$C,0))),"",INDEX('Policy Characteristics'!E:E,MATCH($C374,'Policy Characteristics'!$C:$C,0)))</f>
        <v>elec early retirement</v>
      </c>
      <c r="L374" s="226">
        <f>IF(ISBLANK(INDEX('Policy Characteristics'!F:F,MATCH($C374,'Policy Characteristics'!$C:$C,0))),"",INDEX('Policy Characteristics'!F:F,MATCH($C374,'Policy Characteristics'!$C:$C,0)))</f>
        <v>0</v>
      </c>
      <c r="M374" s="226">
        <f>IF(ISBLANK(INDEX('Policy Characteristics'!G:G,MATCH($C374,'Policy Characteristics'!$C:$C,0))),"",INDEX('Policy Characteristics'!G:G,MATCH($C374,'Policy Characteristics'!$C:$C,0)))</f>
        <v>25000</v>
      </c>
      <c r="N374" s="226">
        <f>IF(ISBLANK(INDEX('Policy Characteristics'!H:H,MATCH($C374,'Policy Characteristics'!$C:$C,0))),"",INDEX('Policy Characteristics'!H:H,MATCH($C374,'Policy Characteristics'!$C:$C,0)))</f>
        <v>500</v>
      </c>
      <c r="O374" s="226" t="str">
        <f>IF(ISBLANK(INDEX('Policy Characteristics'!I:I,MATCH($C374,'Policy Characteristics'!$C:$C,0))),"",INDEX('Policy Characteristics'!I:I,MATCH($C374,'Policy Characteristics'!$C:$C,0)))</f>
        <v>MW/year</v>
      </c>
      <c r="P374" s="22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26" t="str">
        <f>IF(ISBLANK(INDEX('Policy Characteristics'!K:K,MATCH($C374,'Policy Characteristics'!$C:$C,0))),"",INDEX('Policy Characteristics'!K:K,MATCH($C374,'Policy Characteristics'!$C:$C,0)))</f>
        <v>electricity-sector-main.html#early-ret</v>
      </c>
      <c r="R374" s="226" t="str">
        <f>IF(ISBLANK(INDEX('Policy Characteristics'!L:L,MATCH($C374,'Policy Characteristics'!$C:$C,0))),"",INDEX('Policy Characteristics'!L:L,MATCH($C374,'Policy Characteristics'!$C:$C,0)))</f>
        <v>early-retirement-of-power-plants.html</v>
      </c>
    </row>
    <row r="375" spans="1:18">
      <c r="A375" s="22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226" t="str">
        <f t="shared" si="22"/>
        <v>Annual Additional Capacity Retired due to Early Retirement Policy</v>
      </c>
      <c r="D375" s="6" t="s">
        <v>832</v>
      </c>
      <c r="E375" s="45"/>
      <c r="F375" s="6" t="s">
        <v>833</v>
      </c>
      <c r="G375" s="45"/>
      <c r="H375" s="43">
        <v>1763</v>
      </c>
      <c r="I375" s="261" t="s">
        <v>738</v>
      </c>
      <c r="J375" s="227" t="str">
        <f>IF(ISBLANK(INDEX('Policy Characteristics'!D:D,MATCH($C375,'Policy Characteristics'!$C:$C,0))),"",INDEX('Policy Characteristics'!D:D,MATCH($C375,'Policy Characteristics'!$C:$C,0)))</f>
        <v>Early Retirement of Power Plants</v>
      </c>
      <c r="K375" s="226" t="str">
        <f>IF(ISBLANK(INDEX('Policy Characteristics'!E:E,MATCH($C375,'Policy Characteristics'!$C:$C,0))),"",INDEX('Policy Characteristics'!E:E,MATCH($C375,'Policy Characteristics'!$C:$C,0)))</f>
        <v>elec early retirement</v>
      </c>
      <c r="L375" s="226">
        <f>IF(ISBLANK(INDEX('Policy Characteristics'!F:F,MATCH($C375,'Policy Characteristics'!$C:$C,0))),"",INDEX('Policy Characteristics'!F:F,MATCH($C375,'Policy Characteristics'!$C:$C,0)))</f>
        <v>0</v>
      </c>
      <c r="M375" s="226">
        <f>IF(ISBLANK(INDEX('Policy Characteristics'!G:G,MATCH($C375,'Policy Characteristics'!$C:$C,0))),"",INDEX('Policy Characteristics'!G:G,MATCH($C375,'Policy Characteristics'!$C:$C,0)))</f>
        <v>25000</v>
      </c>
      <c r="N375" s="226">
        <f>IF(ISBLANK(INDEX('Policy Characteristics'!H:H,MATCH($C375,'Policy Characteristics'!$C:$C,0))),"",INDEX('Policy Characteristics'!H:H,MATCH($C375,'Policy Characteristics'!$C:$C,0)))</f>
        <v>500</v>
      </c>
      <c r="O375" s="226" t="str">
        <f>IF(ISBLANK(INDEX('Policy Characteristics'!I:I,MATCH($C375,'Policy Characteristics'!$C:$C,0))),"",INDEX('Policy Characteristics'!I:I,MATCH($C375,'Policy Characteristics'!$C:$C,0)))</f>
        <v>MW/year</v>
      </c>
      <c r="P375" s="22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26" t="str">
        <f>IF(ISBLANK(INDEX('Policy Characteristics'!K:K,MATCH($C375,'Policy Characteristics'!$C:$C,0))),"",INDEX('Policy Characteristics'!K:K,MATCH($C375,'Policy Characteristics'!$C:$C,0)))</f>
        <v>electricity-sector-main.html#early-ret</v>
      </c>
      <c r="R375" s="226" t="str">
        <f>IF(ISBLANK(INDEX('Policy Characteristics'!L:L,MATCH($C375,'Policy Characteristics'!$C:$C,0))),"",INDEX('Policy Characteristics'!L:L,MATCH($C375,'Policy Characteristics'!$C:$C,0)))</f>
        <v>early-retirement-of-power-plants.html</v>
      </c>
    </row>
    <row r="376" spans="1:18">
      <c r="A376" s="22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226" t="str">
        <f t="shared" si="22"/>
        <v>Annual Additional Capacity Retired due to Early Retirement Policy</v>
      </c>
      <c r="D376" s="6" t="s">
        <v>834</v>
      </c>
      <c r="E376" s="45"/>
      <c r="F376" s="6" t="s">
        <v>835</v>
      </c>
      <c r="G376" s="45"/>
      <c r="H376" s="43">
        <v>1764</v>
      </c>
      <c r="I376" s="261" t="s">
        <v>738</v>
      </c>
      <c r="J376" s="227" t="str">
        <f>IF(ISBLANK(INDEX('Policy Characteristics'!D:D,MATCH($C376,'Policy Characteristics'!$C:$C,0))),"",INDEX('Policy Characteristics'!D:D,MATCH($C376,'Policy Characteristics'!$C:$C,0)))</f>
        <v>Early Retirement of Power Plants</v>
      </c>
      <c r="K376" s="226" t="str">
        <f>IF(ISBLANK(INDEX('Policy Characteristics'!E:E,MATCH($C376,'Policy Characteristics'!$C:$C,0))),"",INDEX('Policy Characteristics'!E:E,MATCH($C376,'Policy Characteristics'!$C:$C,0)))</f>
        <v>elec early retirement</v>
      </c>
      <c r="L376" s="226">
        <f>IF(ISBLANK(INDEX('Policy Characteristics'!F:F,MATCH($C376,'Policy Characteristics'!$C:$C,0))),"",INDEX('Policy Characteristics'!F:F,MATCH($C376,'Policy Characteristics'!$C:$C,0)))</f>
        <v>0</v>
      </c>
      <c r="M376" s="226">
        <f>IF(ISBLANK(INDEX('Policy Characteristics'!G:G,MATCH($C376,'Policy Characteristics'!$C:$C,0))),"",INDEX('Policy Characteristics'!G:G,MATCH($C376,'Policy Characteristics'!$C:$C,0)))</f>
        <v>25000</v>
      </c>
      <c r="N376" s="226">
        <f>IF(ISBLANK(INDEX('Policy Characteristics'!H:H,MATCH($C376,'Policy Characteristics'!$C:$C,0))),"",INDEX('Policy Characteristics'!H:H,MATCH($C376,'Policy Characteristics'!$C:$C,0)))</f>
        <v>500</v>
      </c>
      <c r="O376" s="226" t="str">
        <f>IF(ISBLANK(INDEX('Policy Characteristics'!I:I,MATCH($C376,'Policy Characteristics'!$C:$C,0))),"",INDEX('Policy Characteristics'!I:I,MATCH($C376,'Policy Characteristics'!$C:$C,0)))</f>
        <v>MW/year</v>
      </c>
      <c r="P376" s="22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26" t="str">
        <f>IF(ISBLANK(INDEX('Policy Characteristics'!K:K,MATCH($C376,'Policy Characteristics'!$C:$C,0))),"",INDEX('Policy Characteristics'!K:K,MATCH($C376,'Policy Characteristics'!$C:$C,0)))</f>
        <v>electricity-sector-main.html#early-ret</v>
      </c>
      <c r="R376" s="226" t="str">
        <f>IF(ISBLANK(INDEX('Policy Characteristics'!L:L,MATCH($C376,'Policy Characteristics'!$C:$C,0))),"",INDEX('Policy Characteristics'!L:L,MATCH($C376,'Policy Characteristics'!$C:$C,0)))</f>
        <v>early-retirement-of-power-plants.html</v>
      </c>
    </row>
    <row r="377" spans="1:18">
      <c r="A377" s="22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226" t="str">
        <f t="shared" si="22"/>
        <v>Annual Additional Capacity Retired due to Early Retirement Policy</v>
      </c>
      <c r="D377" s="6" t="s">
        <v>836</v>
      </c>
      <c r="E377" s="45"/>
      <c r="F377" s="6" t="s">
        <v>837</v>
      </c>
      <c r="G377" s="45"/>
      <c r="H377" s="43">
        <v>1765</v>
      </c>
      <c r="I377" s="261" t="s">
        <v>738</v>
      </c>
      <c r="J377" s="227" t="str">
        <f>IF(ISBLANK(INDEX('Policy Characteristics'!D:D,MATCH($C377,'Policy Characteristics'!$C:$C,0))),"",INDEX('Policy Characteristics'!D:D,MATCH($C377,'Policy Characteristics'!$C:$C,0)))</f>
        <v>Early Retirement of Power Plants</v>
      </c>
      <c r="K377" s="226" t="str">
        <f>IF(ISBLANK(INDEX('Policy Characteristics'!E:E,MATCH($C377,'Policy Characteristics'!$C:$C,0))),"",INDEX('Policy Characteristics'!E:E,MATCH($C377,'Policy Characteristics'!$C:$C,0)))</f>
        <v>elec early retirement</v>
      </c>
      <c r="L377" s="226">
        <f>IF(ISBLANK(INDEX('Policy Characteristics'!F:F,MATCH($C377,'Policy Characteristics'!$C:$C,0))),"",INDEX('Policy Characteristics'!F:F,MATCH($C377,'Policy Characteristics'!$C:$C,0)))</f>
        <v>0</v>
      </c>
      <c r="M377" s="226">
        <f>IF(ISBLANK(INDEX('Policy Characteristics'!G:G,MATCH($C377,'Policy Characteristics'!$C:$C,0))),"",INDEX('Policy Characteristics'!G:G,MATCH($C377,'Policy Characteristics'!$C:$C,0)))</f>
        <v>25000</v>
      </c>
      <c r="N377" s="226">
        <f>IF(ISBLANK(INDEX('Policy Characteristics'!H:H,MATCH($C377,'Policy Characteristics'!$C:$C,0))),"",INDEX('Policy Characteristics'!H:H,MATCH($C377,'Policy Characteristics'!$C:$C,0)))</f>
        <v>500</v>
      </c>
      <c r="O377" s="226" t="str">
        <f>IF(ISBLANK(INDEX('Policy Characteristics'!I:I,MATCH($C377,'Policy Characteristics'!$C:$C,0))),"",INDEX('Policy Characteristics'!I:I,MATCH($C377,'Policy Characteristics'!$C:$C,0)))</f>
        <v>MW/year</v>
      </c>
      <c r="P377" s="22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26" t="str">
        <f>IF(ISBLANK(INDEX('Policy Characteristics'!K:K,MATCH($C377,'Policy Characteristics'!$C:$C,0))),"",INDEX('Policy Characteristics'!K:K,MATCH($C377,'Policy Characteristics'!$C:$C,0)))</f>
        <v>electricity-sector-main.html#early-ret</v>
      </c>
      <c r="R377" s="226" t="str">
        <f>IF(ISBLANK(INDEX('Policy Characteristics'!L:L,MATCH($C377,'Policy Characteristics'!$C:$C,0))),"",INDEX('Policy Characteristics'!L:L,MATCH($C377,'Policy Characteristics'!$C:$C,0)))</f>
        <v>early-retirement-of-power-plants.html</v>
      </c>
    </row>
    <row r="378" spans="1:18">
      <c r="A378" s="22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226" t="str">
        <f t="shared" si="22"/>
        <v>Annual Additional Capacity Retired due to Early Retirement Policy</v>
      </c>
      <c r="D378" s="6" t="s">
        <v>838</v>
      </c>
      <c r="E378" s="45"/>
      <c r="F378" s="6" t="s">
        <v>839</v>
      </c>
      <c r="G378" s="45"/>
      <c r="H378" s="43">
        <v>1766</v>
      </c>
      <c r="I378" s="261" t="s">
        <v>738</v>
      </c>
      <c r="J378" s="227" t="str">
        <f>IF(ISBLANK(INDEX('Policy Characteristics'!D:D,MATCH($C378,'Policy Characteristics'!$C:$C,0))),"",INDEX('Policy Characteristics'!D:D,MATCH($C378,'Policy Characteristics'!$C:$C,0)))</f>
        <v>Early Retirement of Power Plants</v>
      </c>
      <c r="K378" s="226" t="str">
        <f>IF(ISBLANK(INDEX('Policy Characteristics'!E:E,MATCH($C378,'Policy Characteristics'!$C:$C,0))),"",INDEX('Policy Characteristics'!E:E,MATCH($C378,'Policy Characteristics'!$C:$C,0)))</f>
        <v>elec early retirement</v>
      </c>
      <c r="L378" s="226">
        <f>IF(ISBLANK(INDEX('Policy Characteristics'!F:F,MATCH($C378,'Policy Characteristics'!$C:$C,0))),"",INDEX('Policy Characteristics'!F:F,MATCH($C378,'Policy Characteristics'!$C:$C,0)))</f>
        <v>0</v>
      </c>
      <c r="M378" s="226">
        <f>IF(ISBLANK(INDEX('Policy Characteristics'!G:G,MATCH($C378,'Policy Characteristics'!$C:$C,0))),"",INDEX('Policy Characteristics'!G:G,MATCH($C378,'Policy Characteristics'!$C:$C,0)))</f>
        <v>25000</v>
      </c>
      <c r="N378" s="226">
        <f>IF(ISBLANK(INDEX('Policy Characteristics'!H:H,MATCH($C378,'Policy Characteristics'!$C:$C,0))),"",INDEX('Policy Characteristics'!H:H,MATCH($C378,'Policy Characteristics'!$C:$C,0)))</f>
        <v>500</v>
      </c>
      <c r="O378" s="226" t="str">
        <f>IF(ISBLANK(INDEX('Policy Characteristics'!I:I,MATCH($C378,'Policy Characteristics'!$C:$C,0))),"",INDEX('Policy Characteristics'!I:I,MATCH($C378,'Policy Characteristics'!$C:$C,0)))</f>
        <v>MW/year</v>
      </c>
      <c r="P378" s="22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26" t="str">
        <f>IF(ISBLANK(INDEX('Policy Characteristics'!K:K,MATCH($C378,'Policy Characteristics'!$C:$C,0))),"",INDEX('Policy Characteristics'!K:K,MATCH($C378,'Policy Characteristics'!$C:$C,0)))</f>
        <v>electricity-sector-main.html#early-ret</v>
      </c>
      <c r="R378" s="226" t="str">
        <f>IF(ISBLANK(INDEX('Policy Characteristics'!L:L,MATCH($C378,'Policy Characteristics'!$C:$C,0))),"",INDEX('Policy Characteristics'!L:L,MATCH($C378,'Policy Characteristics'!$C:$C,0)))</f>
        <v>early-retirement-of-power-plants.html</v>
      </c>
    </row>
    <row r="379" spans="1:18">
      <c r="A379" s="22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226" t="str">
        <f t="shared" si="22"/>
        <v>Annual Additional Capacity Retired due to Early Retirement Policy</v>
      </c>
      <c r="D379" s="6" t="s">
        <v>840</v>
      </c>
      <c r="E379" s="45"/>
      <c r="F379" s="6" t="s">
        <v>841</v>
      </c>
      <c r="G379" s="45"/>
      <c r="H379" s="43">
        <v>2239</v>
      </c>
      <c r="I379" s="261" t="s">
        <v>738</v>
      </c>
      <c r="J379" s="227" t="str">
        <f>IF(ISBLANK(INDEX('Policy Characteristics'!D:D,MATCH($C379,'Policy Characteristics'!$C:$C,0))),"",INDEX('Policy Characteristics'!D:D,MATCH($C379,'Policy Characteristics'!$C:$C,0)))</f>
        <v>Early Retirement of Power Plants</v>
      </c>
      <c r="K379" s="226" t="str">
        <f>IF(ISBLANK(INDEX('Policy Characteristics'!E:E,MATCH($C379,'Policy Characteristics'!$C:$C,0))),"",INDEX('Policy Characteristics'!E:E,MATCH($C379,'Policy Characteristics'!$C:$C,0)))</f>
        <v>elec early retirement</v>
      </c>
      <c r="L379" s="226">
        <f>IF(ISBLANK(INDEX('Policy Characteristics'!F:F,MATCH($C379,'Policy Characteristics'!$C:$C,0))),"",INDEX('Policy Characteristics'!F:F,MATCH($C379,'Policy Characteristics'!$C:$C,0)))</f>
        <v>0</v>
      </c>
      <c r="M379" s="226">
        <f>IF(ISBLANK(INDEX('Policy Characteristics'!G:G,MATCH($C379,'Policy Characteristics'!$C:$C,0))),"",INDEX('Policy Characteristics'!G:G,MATCH($C379,'Policy Characteristics'!$C:$C,0)))</f>
        <v>25000</v>
      </c>
      <c r="N379" s="226">
        <f>IF(ISBLANK(INDEX('Policy Characteristics'!H:H,MATCH($C379,'Policy Characteristics'!$C:$C,0))),"",INDEX('Policy Characteristics'!H:H,MATCH($C379,'Policy Characteristics'!$C:$C,0)))</f>
        <v>500</v>
      </c>
      <c r="O379" s="226" t="str">
        <f>IF(ISBLANK(INDEX('Policy Characteristics'!I:I,MATCH($C379,'Policy Characteristics'!$C:$C,0))),"",INDEX('Policy Characteristics'!I:I,MATCH($C379,'Policy Characteristics'!$C:$C,0)))</f>
        <v>MW/year</v>
      </c>
      <c r="P379" s="22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26" t="str">
        <f>IF(ISBLANK(INDEX('Policy Characteristics'!K:K,MATCH($C379,'Policy Characteristics'!$C:$C,0))),"",INDEX('Policy Characteristics'!K:K,MATCH($C379,'Policy Characteristics'!$C:$C,0)))</f>
        <v>electricity-sector-main.html#early-ret</v>
      </c>
      <c r="R379" s="226" t="str">
        <f>IF(ISBLANK(INDEX('Policy Characteristics'!L:L,MATCH($C379,'Policy Characteristics'!$C:$C,0))),"",INDEX('Policy Characteristics'!L:L,MATCH($C379,'Policy Characteristics'!$C:$C,0)))</f>
        <v>early-retirement-of-power-plants.html</v>
      </c>
    </row>
    <row r="380" spans="1:18">
      <c r="A380" s="22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298</v>
      </c>
      <c r="D380" s="45" t="s">
        <v>794</v>
      </c>
      <c r="E380" s="45"/>
      <c r="F380" s="45" t="s">
        <v>795</v>
      </c>
      <c r="G380" s="45"/>
      <c r="H380" s="43">
        <v>860</v>
      </c>
      <c r="I380" s="261" t="s">
        <v>728</v>
      </c>
      <c r="J380" s="227" t="str">
        <f>IF(ISBLANK(INDEX('Policy Characteristics'!D:D,MATCH($C380,'Policy Characteristics'!$C:$C,0))),"",INDEX('Policy Characteristics'!D:D,MATCH($C380,'Policy Characteristics'!$C:$C,0)))</f>
        <v>Non BAU Capacity Retirement Schedule</v>
      </c>
      <c r="K380" s="226" t="str">
        <f>IF(ISBLANK(INDEX('Policy Characteristics'!E:E,MATCH($C380,'Policy Characteristics'!$C:$C,0))),"",INDEX('Policy Characteristics'!E:E,MATCH($C380,'Policy Characteristics'!$C:$C,0)))</f>
        <v/>
      </c>
      <c r="L380" s="226">
        <f>IF(ISBLANK(INDEX('Policy Characteristics'!F:F,MATCH($C380,'Policy Characteristics'!$C:$C,0))),"",INDEX('Policy Characteristics'!F:F,MATCH($C380,'Policy Characteristics'!$C:$C,0)))</f>
        <v>0</v>
      </c>
      <c r="M380" s="226">
        <f>IF(ISBLANK(INDEX('Policy Characteristics'!G:G,MATCH($C380,'Policy Characteristics'!$C:$C,0))),"",INDEX('Policy Characteristics'!G:G,MATCH($C380,'Policy Characteristics'!$C:$C,0)))</f>
        <v>1</v>
      </c>
      <c r="N380" s="226">
        <f>IF(ISBLANK(INDEX('Policy Characteristics'!H:H,MATCH($C380,'Policy Characteristics'!$C:$C,0))),"",INDEX('Policy Characteristics'!H:H,MATCH($C380,'Policy Characteristics'!$C:$C,0)))</f>
        <v>1</v>
      </c>
      <c r="O380" s="226" t="str">
        <f>IF(ISBLANK(INDEX('Policy Characteristics'!I:I,MATCH($C380,'Policy Characteristics'!$C:$C,0))),"",INDEX('Policy Characteristics'!I:I,MATCH($C380,'Policy Characteristics'!$C:$C,0)))</f>
        <v>on/off</v>
      </c>
      <c r="P380" s="22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226" t="str">
        <f>IF(ISBLANK(INDEX('Policy Characteristics'!K:K,MATCH($C380,'Policy Characteristics'!$C:$C,0))),"",INDEX('Policy Characteristics'!K:K,MATCH($C380,'Policy Characteristics'!$C:$C,0)))</f>
        <v/>
      </c>
      <c r="R380" s="226" t="str">
        <f>IF(ISBLANK(INDEX('Policy Characteristics'!L:L,MATCH($C380,'Policy Characteristics'!$C:$C,0))),"",INDEX('Policy Characteristics'!L:L,MATCH($C380,'Policy Characteristics'!$C:$C,0)))</f>
        <v/>
      </c>
    </row>
    <row r="381" spans="1:18">
      <c r="A381" s="22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226" t="str">
        <f t="shared" ref="C381:C403" si="23">C$380</f>
        <v>Boolean Use Non BAU Capacity Retirement Schedule</v>
      </c>
      <c r="D381" s="6" t="s">
        <v>796</v>
      </c>
      <c r="E381" s="45"/>
      <c r="F381" s="6" t="s">
        <v>797</v>
      </c>
      <c r="G381" s="45"/>
      <c r="H381" s="43">
        <v>861</v>
      </c>
      <c r="I381" s="261" t="s">
        <v>738</v>
      </c>
      <c r="J381" s="227" t="str">
        <f>IF(ISBLANK(INDEX('Policy Characteristics'!D:D,MATCH($C381,'Policy Characteristics'!$C:$C,0))),"",INDEX('Policy Characteristics'!D:D,MATCH($C381,'Policy Characteristics'!$C:$C,0)))</f>
        <v>Non BAU Capacity Retirement Schedule</v>
      </c>
      <c r="K381" s="226" t="str">
        <f>IF(ISBLANK(INDEX('Policy Characteristics'!E:E,MATCH($C381,'Policy Characteristics'!$C:$C,0))),"",INDEX('Policy Characteristics'!E:E,MATCH($C381,'Policy Characteristics'!$C:$C,0)))</f>
        <v/>
      </c>
      <c r="L381" s="226">
        <f>IF(ISBLANK(INDEX('Policy Characteristics'!F:F,MATCH($C381,'Policy Characteristics'!$C:$C,0))),"",INDEX('Policy Characteristics'!F:F,MATCH($C381,'Policy Characteristics'!$C:$C,0)))</f>
        <v>0</v>
      </c>
      <c r="M381" s="226">
        <f>IF(ISBLANK(INDEX('Policy Characteristics'!G:G,MATCH($C381,'Policy Characteristics'!$C:$C,0))),"",INDEX('Policy Characteristics'!G:G,MATCH($C381,'Policy Characteristics'!$C:$C,0)))</f>
        <v>1</v>
      </c>
      <c r="N381" s="226">
        <f>IF(ISBLANK(INDEX('Policy Characteristics'!H:H,MATCH($C381,'Policy Characteristics'!$C:$C,0))),"",INDEX('Policy Characteristics'!H:H,MATCH($C381,'Policy Characteristics'!$C:$C,0)))</f>
        <v>1</v>
      </c>
      <c r="O381" s="226" t="str">
        <f>IF(ISBLANK(INDEX('Policy Characteristics'!I:I,MATCH($C381,'Policy Characteristics'!$C:$C,0))),"",INDEX('Policy Characteristics'!I:I,MATCH($C381,'Policy Characteristics'!$C:$C,0)))</f>
        <v>on/off</v>
      </c>
      <c r="P381" s="22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226" t="str">
        <f>IF(ISBLANK(INDEX('Policy Characteristics'!K:K,MATCH($C381,'Policy Characteristics'!$C:$C,0))),"",INDEX('Policy Characteristics'!K:K,MATCH($C381,'Policy Characteristics'!$C:$C,0)))</f>
        <v/>
      </c>
      <c r="R381" s="226" t="str">
        <f>IF(ISBLANK(INDEX('Policy Characteristics'!L:L,MATCH($C381,'Policy Characteristics'!$C:$C,0))),"",INDEX('Policy Characteristics'!L:L,MATCH($C381,'Policy Characteristics'!$C:$C,0)))</f>
        <v/>
      </c>
    </row>
    <row r="382" spans="1:18">
      <c r="A382" s="22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226" t="str">
        <f t="shared" si="23"/>
        <v>Boolean Use Non BAU Capacity Retirement Schedule</v>
      </c>
      <c r="D382" s="6" t="s">
        <v>798</v>
      </c>
      <c r="E382" s="45"/>
      <c r="F382" s="6" t="s">
        <v>799</v>
      </c>
      <c r="G382" s="45"/>
      <c r="H382" s="43">
        <v>1767</v>
      </c>
      <c r="I382" s="261" t="s">
        <v>738</v>
      </c>
      <c r="J382" s="227" t="str">
        <f>IF(ISBLANK(INDEX('Policy Characteristics'!D:D,MATCH($C382,'Policy Characteristics'!$C:$C,0))),"",INDEX('Policy Characteristics'!D:D,MATCH($C382,'Policy Characteristics'!$C:$C,0)))</f>
        <v>Non BAU Capacity Retirement Schedule</v>
      </c>
      <c r="K382" s="226" t="str">
        <f>IF(ISBLANK(INDEX('Policy Characteristics'!E:E,MATCH($C382,'Policy Characteristics'!$C:$C,0))),"",INDEX('Policy Characteristics'!E:E,MATCH($C382,'Policy Characteristics'!$C:$C,0)))</f>
        <v/>
      </c>
      <c r="L382" s="226">
        <f>IF(ISBLANK(INDEX('Policy Characteristics'!F:F,MATCH($C382,'Policy Characteristics'!$C:$C,0))),"",INDEX('Policy Characteristics'!F:F,MATCH($C382,'Policy Characteristics'!$C:$C,0)))</f>
        <v>0</v>
      </c>
      <c r="M382" s="226">
        <f>IF(ISBLANK(INDEX('Policy Characteristics'!G:G,MATCH($C382,'Policy Characteristics'!$C:$C,0))),"",INDEX('Policy Characteristics'!G:G,MATCH($C382,'Policy Characteristics'!$C:$C,0)))</f>
        <v>1</v>
      </c>
      <c r="N382" s="226">
        <f>IF(ISBLANK(INDEX('Policy Characteristics'!H:H,MATCH($C382,'Policy Characteristics'!$C:$C,0))),"",INDEX('Policy Characteristics'!H:H,MATCH($C382,'Policy Characteristics'!$C:$C,0)))</f>
        <v>1</v>
      </c>
      <c r="O382" s="226" t="str">
        <f>IF(ISBLANK(INDEX('Policy Characteristics'!I:I,MATCH($C382,'Policy Characteristics'!$C:$C,0))),"",INDEX('Policy Characteristics'!I:I,MATCH($C382,'Policy Characteristics'!$C:$C,0)))</f>
        <v>on/off</v>
      </c>
      <c r="P382" s="22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226" t="str">
        <f>IF(ISBLANK(INDEX('Policy Characteristics'!K:K,MATCH($C382,'Policy Characteristics'!$C:$C,0))),"",INDEX('Policy Characteristics'!K:K,MATCH($C382,'Policy Characteristics'!$C:$C,0)))</f>
        <v/>
      </c>
      <c r="R382" s="226" t="str">
        <f>IF(ISBLANK(INDEX('Policy Characteristics'!L:L,MATCH($C382,'Policy Characteristics'!$C:$C,0))),"",INDEX('Policy Characteristics'!L:L,MATCH($C382,'Policy Characteristics'!$C:$C,0)))</f>
        <v/>
      </c>
    </row>
    <row r="383" spans="1:18">
      <c r="A383" s="22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226" t="str">
        <f t="shared" si="23"/>
        <v>Boolean Use Non BAU Capacity Retirement Schedule</v>
      </c>
      <c r="D383" s="6" t="s">
        <v>800</v>
      </c>
      <c r="E383" s="45"/>
      <c r="F383" s="6" t="s">
        <v>801</v>
      </c>
      <c r="G383" s="45"/>
      <c r="H383" s="43">
        <v>862</v>
      </c>
      <c r="I383" s="261" t="s">
        <v>738</v>
      </c>
      <c r="J383" s="227" t="str">
        <f>IF(ISBLANK(INDEX('Policy Characteristics'!D:D,MATCH($C383,'Policy Characteristics'!$C:$C,0))),"",INDEX('Policy Characteristics'!D:D,MATCH($C383,'Policy Characteristics'!$C:$C,0)))</f>
        <v>Non BAU Capacity Retirement Schedule</v>
      </c>
      <c r="K383" s="226" t="str">
        <f>IF(ISBLANK(INDEX('Policy Characteristics'!E:E,MATCH($C383,'Policy Characteristics'!$C:$C,0))),"",INDEX('Policy Characteristics'!E:E,MATCH($C383,'Policy Characteristics'!$C:$C,0)))</f>
        <v/>
      </c>
      <c r="L383" s="226">
        <f>IF(ISBLANK(INDEX('Policy Characteristics'!F:F,MATCH($C383,'Policy Characteristics'!$C:$C,0))),"",INDEX('Policy Characteristics'!F:F,MATCH($C383,'Policy Characteristics'!$C:$C,0)))</f>
        <v>0</v>
      </c>
      <c r="M383" s="226">
        <f>IF(ISBLANK(INDEX('Policy Characteristics'!G:G,MATCH($C383,'Policy Characteristics'!$C:$C,0))),"",INDEX('Policy Characteristics'!G:G,MATCH($C383,'Policy Characteristics'!$C:$C,0)))</f>
        <v>1</v>
      </c>
      <c r="N383" s="226">
        <f>IF(ISBLANK(INDEX('Policy Characteristics'!H:H,MATCH($C383,'Policy Characteristics'!$C:$C,0))),"",INDEX('Policy Characteristics'!H:H,MATCH($C383,'Policy Characteristics'!$C:$C,0)))</f>
        <v>1</v>
      </c>
      <c r="O383" s="226" t="str">
        <f>IF(ISBLANK(INDEX('Policy Characteristics'!I:I,MATCH($C383,'Policy Characteristics'!$C:$C,0))),"",INDEX('Policy Characteristics'!I:I,MATCH($C383,'Policy Characteristics'!$C:$C,0)))</f>
        <v>on/off</v>
      </c>
      <c r="P383" s="22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226" t="str">
        <f>IF(ISBLANK(INDEX('Policy Characteristics'!K:K,MATCH($C383,'Policy Characteristics'!$C:$C,0))),"",INDEX('Policy Characteristics'!K:K,MATCH($C383,'Policy Characteristics'!$C:$C,0)))</f>
        <v/>
      </c>
      <c r="R383" s="226" t="str">
        <f>IF(ISBLANK(INDEX('Policy Characteristics'!L:L,MATCH($C383,'Policy Characteristics'!$C:$C,0))),"",INDEX('Policy Characteristics'!L:L,MATCH($C383,'Policy Characteristics'!$C:$C,0)))</f>
        <v/>
      </c>
    </row>
    <row r="384" spans="1:18">
      <c r="A384" s="22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226" t="str">
        <f t="shared" si="23"/>
        <v>Boolean Use Non BAU Capacity Retirement Schedule</v>
      </c>
      <c r="D384" s="6" t="s">
        <v>802</v>
      </c>
      <c r="E384" s="45"/>
      <c r="F384" s="6" t="s">
        <v>803</v>
      </c>
      <c r="G384" s="45"/>
      <c r="H384" s="43">
        <v>863</v>
      </c>
      <c r="I384" s="261" t="s">
        <v>738</v>
      </c>
      <c r="J384" s="227" t="str">
        <f>IF(ISBLANK(INDEX('Policy Characteristics'!D:D,MATCH($C384,'Policy Characteristics'!$C:$C,0))),"",INDEX('Policy Characteristics'!D:D,MATCH($C384,'Policy Characteristics'!$C:$C,0)))</f>
        <v>Non BAU Capacity Retirement Schedule</v>
      </c>
      <c r="K384" s="226" t="str">
        <f>IF(ISBLANK(INDEX('Policy Characteristics'!E:E,MATCH($C384,'Policy Characteristics'!$C:$C,0))),"",INDEX('Policy Characteristics'!E:E,MATCH($C384,'Policy Characteristics'!$C:$C,0)))</f>
        <v/>
      </c>
      <c r="L384" s="226">
        <f>IF(ISBLANK(INDEX('Policy Characteristics'!F:F,MATCH($C384,'Policy Characteristics'!$C:$C,0))),"",INDEX('Policy Characteristics'!F:F,MATCH($C384,'Policy Characteristics'!$C:$C,0)))</f>
        <v>0</v>
      </c>
      <c r="M384" s="226">
        <f>IF(ISBLANK(INDEX('Policy Characteristics'!G:G,MATCH($C384,'Policy Characteristics'!$C:$C,0))),"",INDEX('Policy Characteristics'!G:G,MATCH($C384,'Policy Characteristics'!$C:$C,0)))</f>
        <v>1</v>
      </c>
      <c r="N384" s="226">
        <f>IF(ISBLANK(INDEX('Policy Characteristics'!H:H,MATCH($C384,'Policy Characteristics'!$C:$C,0))),"",INDEX('Policy Characteristics'!H:H,MATCH($C384,'Policy Characteristics'!$C:$C,0)))</f>
        <v>1</v>
      </c>
      <c r="O384" s="226" t="str">
        <f>IF(ISBLANK(INDEX('Policy Characteristics'!I:I,MATCH($C384,'Policy Characteristics'!$C:$C,0))),"",INDEX('Policy Characteristics'!I:I,MATCH($C384,'Policy Characteristics'!$C:$C,0)))</f>
        <v>on/off</v>
      </c>
      <c r="P384" s="22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226" t="str">
        <f>IF(ISBLANK(INDEX('Policy Characteristics'!K:K,MATCH($C384,'Policy Characteristics'!$C:$C,0))),"",INDEX('Policy Characteristics'!K:K,MATCH($C384,'Policy Characteristics'!$C:$C,0)))</f>
        <v/>
      </c>
      <c r="R384" s="226" t="str">
        <f>IF(ISBLANK(INDEX('Policy Characteristics'!L:L,MATCH($C384,'Policy Characteristics'!$C:$C,0))),"",INDEX('Policy Characteristics'!L:L,MATCH($C384,'Policy Characteristics'!$C:$C,0)))</f>
        <v/>
      </c>
    </row>
    <row r="385" spans="1:18">
      <c r="A385" s="22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226" t="str">
        <f t="shared" si="23"/>
        <v>Boolean Use Non BAU Capacity Retirement Schedule</v>
      </c>
      <c r="D385" s="6" t="s">
        <v>804</v>
      </c>
      <c r="E385" s="45"/>
      <c r="F385" s="6" t="s">
        <v>805</v>
      </c>
      <c r="G385" s="45"/>
      <c r="H385" s="43">
        <v>864</v>
      </c>
      <c r="I385" s="261" t="s">
        <v>738</v>
      </c>
      <c r="J385" s="227" t="str">
        <f>IF(ISBLANK(INDEX('Policy Characteristics'!D:D,MATCH($C385,'Policy Characteristics'!$C:$C,0))),"",INDEX('Policy Characteristics'!D:D,MATCH($C385,'Policy Characteristics'!$C:$C,0)))</f>
        <v>Non BAU Capacity Retirement Schedule</v>
      </c>
      <c r="K385" s="226" t="str">
        <f>IF(ISBLANK(INDEX('Policy Characteristics'!E:E,MATCH($C385,'Policy Characteristics'!$C:$C,0))),"",INDEX('Policy Characteristics'!E:E,MATCH($C385,'Policy Characteristics'!$C:$C,0)))</f>
        <v/>
      </c>
      <c r="L385" s="226">
        <f>IF(ISBLANK(INDEX('Policy Characteristics'!F:F,MATCH($C385,'Policy Characteristics'!$C:$C,0))),"",INDEX('Policy Characteristics'!F:F,MATCH($C385,'Policy Characteristics'!$C:$C,0)))</f>
        <v>0</v>
      </c>
      <c r="M385" s="226">
        <f>IF(ISBLANK(INDEX('Policy Characteristics'!G:G,MATCH($C385,'Policy Characteristics'!$C:$C,0))),"",INDEX('Policy Characteristics'!G:G,MATCH($C385,'Policy Characteristics'!$C:$C,0)))</f>
        <v>1</v>
      </c>
      <c r="N385" s="226">
        <f>IF(ISBLANK(INDEX('Policy Characteristics'!H:H,MATCH($C385,'Policy Characteristics'!$C:$C,0))),"",INDEX('Policy Characteristics'!H:H,MATCH($C385,'Policy Characteristics'!$C:$C,0)))</f>
        <v>1</v>
      </c>
      <c r="O385" s="226" t="str">
        <f>IF(ISBLANK(INDEX('Policy Characteristics'!I:I,MATCH($C385,'Policy Characteristics'!$C:$C,0))),"",INDEX('Policy Characteristics'!I:I,MATCH($C385,'Policy Characteristics'!$C:$C,0)))</f>
        <v>on/off</v>
      </c>
      <c r="P385" s="22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226" t="str">
        <f>IF(ISBLANK(INDEX('Policy Characteristics'!K:K,MATCH($C385,'Policy Characteristics'!$C:$C,0))),"",INDEX('Policy Characteristics'!K:K,MATCH($C385,'Policy Characteristics'!$C:$C,0)))</f>
        <v/>
      </c>
      <c r="R385" s="226" t="str">
        <f>IF(ISBLANK(INDEX('Policy Characteristics'!L:L,MATCH($C385,'Policy Characteristics'!$C:$C,0))),"",INDEX('Policy Characteristics'!L:L,MATCH($C385,'Policy Characteristics'!$C:$C,0)))</f>
        <v/>
      </c>
    </row>
    <row r="386" spans="1:18">
      <c r="A386" s="22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226" t="str">
        <f t="shared" si="23"/>
        <v>Boolean Use Non BAU Capacity Retirement Schedule</v>
      </c>
      <c r="D386" s="6" t="s">
        <v>806</v>
      </c>
      <c r="E386" s="45"/>
      <c r="F386" s="6" t="s">
        <v>807</v>
      </c>
      <c r="G386" s="45"/>
      <c r="H386" s="43">
        <v>865</v>
      </c>
      <c r="I386" s="261" t="s">
        <v>738</v>
      </c>
      <c r="J386" s="227" t="str">
        <f>IF(ISBLANK(INDEX('Policy Characteristics'!D:D,MATCH($C386,'Policy Characteristics'!$C:$C,0))),"",INDEX('Policy Characteristics'!D:D,MATCH($C386,'Policy Characteristics'!$C:$C,0)))</f>
        <v>Non BAU Capacity Retirement Schedule</v>
      </c>
      <c r="K386" s="226" t="str">
        <f>IF(ISBLANK(INDEX('Policy Characteristics'!E:E,MATCH($C386,'Policy Characteristics'!$C:$C,0))),"",INDEX('Policy Characteristics'!E:E,MATCH($C386,'Policy Characteristics'!$C:$C,0)))</f>
        <v/>
      </c>
      <c r="L386" s="226">
        <f>IF(ISBLANK(INDEX('Policy Characteristics'!F:F,MATCH($C386,'Policy Characteristics'!$C:$C,0))),"",INDEX('Policy Characteristics'!F:F,MATCH($C386,'Policy Characteristics'!$C:$C,0)))</f>
        <v>0</v>
      </c>
      <c r="M386" s="226">
        <f>IF(ISBLANK(INDEX('Policy Characteristics'!G:G,MATCH($C386,'Policy Characteristics'!$C:$C,0))),"",INDEX('Policy Characteristics'!G:G,MATCH($C386,'Policy Characteristics'!$C:$C,0)))</f>
        <v>1</v>
      </c>
      <c r="N386" s="226">
        <f>IF(ISBLANK(INDEX('Policy Characteristics'!H:H,MATCH($C386,'Policy Characteristics'!$C:$C,0))),"",INDEX('Policy Characteristics'!H:H,MATCH($C386,'Policy Characteristics'!$C:$C,0)))</f>
        <v>1</v>
      </c>
      <c r="O386" s="226" t="str">
        <f>IF(ISBLANK(INDEX('Policy Characteristics'!I:I,MATCH($C386,'Policy Characteristics'!$C:$C,0))),"",INDEX('Policy Characteristics'!I:I,MATCH($C386,'Policy Characteristics'!$C:$C,0)))</f>
        <v>on/off</v>
      </c>
      <c r="P386" s="22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226" t="str">
        <f>IF(ISBLANK(INDEX('Policy Characteristics'!K:K,MATCH($C386,'Policy Characteristics'!$C:$C,0))),"",INDEX('Policy Characteristics'!K:K,MATCH($C386,'Policy Characteristics'!$C:$C,0)))</f>
        <v/>
      </c>
      <c r="R386" s="226" t="str">
        <f>IF(ISBLANK(INDEX('Policy Characteristics'!L:L,MATCH($C386,'Policy Characteristics'!$C:$C,0))),"",INDEX('Policy Characteristics'!L:L,MATCH($C386,'Policy Characteristics'!$C:$C,0)))</f>
        <v/>
      </c>
    </row>
    <row r="387" spans="1:18">
      <c r="A387" s="22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226" t="str">
        <f t="shared" si="23"/>
        <v>Boolean Use Non BAU Capacity Retirement Schedule</v>
      </c>
      <c r="D387" s="6" t="s">
        <v>808</v>
      </c>
      <c r="E387" s="45"/>
      <c r="F387" s="6" t="s">
        <v>809</v>
      </c>
      <c r="G387" s="45"/>
      <c r="H387" s="43">
        <v>866</v>
      </c>
      <c r="I387" s="261" t="s">
        <v>738</v>
      </c>
      <c r="J387" s="227" t="str">
        <f>IF(ISBLANK(INDEX('Policy Characteristics'!D:D,MATCH($C387,'Policy Characteristics'!$C:$C,0))),"",INDEX('Policy Characteristics'!D:D,MATCH($C387,'Policy Characteristics'!$C:$C,0)))</f>
        <v>Non BAU Capacity Retirement Schedule</v>
      </c>
      <c r="K387" s="226" t="str">
        <f>IF(ISBLANK(INDEX('Policy Characteristics'!E:E,MATCH($C387,'Policy Characteristics'!$C:$C,0))),"",INDEX('Policy Characteristics'!E:E,MATCH($C387,'Policy Characteristics'!$C:$C,0)))</f>
        <v/>
      </c>
      <c r="L387" s="226">
        <f>IF(ISBLANK(INDEX('Policy Characteristics'!F:F,MATCH($C387,'Policy Characteristics'!$C:$C,0))),"",INDEX('Policy Characteristics'!F:F,MATCH($C387,'Policy Characteristics'!$C:$C,0)))</f>
        <v>0</v>
      </c>
      <c r="M387" s="226">
        <f>IF(ISBLANK(INDEX('Policy Characteristics'!G:G,MATCH($C387,'Policy Characteristics'!$C:$C,0))),"",INDEX('Policy Characteristics'!G:G,MATCH($C387,'Policy Characteristics'!$C:$C,0)))</f>
        <v>1</v>
      </c>
      <c r="N387" s="226">
        <f>IF(ISBLANK(INDEX('Policy Characteristics'!H:H,MATCH($C387,'Policy Characteristics'!$C:$C,0))),"",INDEX('Policy Characteristics'!H:H,MATCH($C387,'Policy Characteristics'!$C:$C,0)))</f>
        <v>1</v>
      </c>
      <c r="O387" s="226" t="str">
        <f>IF(ISBLANK(INDEX('Policy Characteristics'!I:I,MATCH($C387,'Policy Characteristics'!$C:$C,0))),"",INDEX('Policy Characteristics'!I:I,MATCH($C387,'Policy Characteristics'!$C:$C,0)))</f>
        <v>on/off</v>
      </c>
      <c r="P387" s="22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226" t="str">
        <f>IF(ISBLANK(INDEX('Policy Characteristics'!K:K,MATCH($C387,'Policy Characteristics'!$C:$C,0))),"",INDEX('Policy Characteristics'!K:K,MATCH($C387,'Policy Characteristics'!$C:$C,0)))</f>
        <v/>
      </c>
      <c r="R387" s="226" t="str">
        <f>IF(ISBLANK(INDEX('Policy Characteristics'!L:L,MATCH($C387,'Policy Characteristics'!$C:$C,0))),"",INDEX('Policy Characteristics'!L:L,MATCH($C387,'Policy Characteristics'!$C:$C,0)))</f>
        <v/>
      </c>
    </row>
    <row r="388" spans="1:18">
      <c r="A388" s="22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226" t="str">
        <f t="shared" si="23"/>
        <v>Boolean Use Non BAU Capacity Retirement Schedule</v>
      </c>
      <c r="D388" s="6" t="s">
        <v>810</v>
      </c>
      <c r="E388" s="45"/>
      <c r="F388" s="6" t="s">
        <v>811</v>
      </c>
      <c r="G388" s="45"/>
      <c r="H388" s="43">
        <v>867</v>
      </c>
      <c r="I388" s="261" t="s">
        <v>738</v>
      </c>
      <c r="J388" s="227" t="str">
        <f>IF(ISBLANK(INDEX('Policy Characteristics'!D:D,MATCH($C388,'Policy Characteristics'!$C:$C,0))),"",INDEX('Policy Characteristics'!D:D,MATCH($C388,'Policy Characteristics'!$C:$C,0)))</f>
        <v>Non BAU Capacity Retirement Schedule</v>
      </c>
      <c r="K388" s="226" t="str">
        <f>IF(ISBLANK(INDEX('Policy Characteristics'!E:E,MATCH($C388,'Policy Characteristics'!$C:$C,0))),"",INDEX('Policy Characteristics'!E:E,MATCH($C388,'Policy Characteristics'!$C:$C,0)))</f>
        <v/>
      </c>
      <c r="L388" s="226">
        <f>IF(ISBLANK(INDEX('Policy Characteristics'!F:F,MATCH($C388,'Policy Characteristics'!$C:$C,0))),"",INDEX('Policy Characteristics'!F:F,MATCH($C388,'Policy Characteristics'!$C:$C,0)))</f>
        <v>0</v>
      </c>
      <c r="M388" s="226">
        <f>IF(ISBLANK(INDEX('Policy Characteristics'!G:G,MATCH($C388,'Policy Characteristics'!$C:$C,0))),"",INDEX('Policy Characteristics'!G:G,MATCH($C388,'Policy Characteristics'!$C:$C,0)))</f>
        <v>1</v>
      </c>
      <c r="N388" s="226">
        <f>IF(ISBLANK(INDEX('Policy Characteristics'!H:H,MATCH($C388,'Policy Characteristics'!$C:$C,0))),"",INDEX('Policy Characteristics'!H:H,MATCH($C388,'Policy Characteristics'!$C:$C,0)))</f>
        <v>1</v>
      </c>
      <c r="O388" s="226" t="str">
        <f>IF(ISBLANK(INDEX('Policy Characteristics'!I:I,MATCH($C388,'Policy Characteristics'!$C:$C,0))),"",INDEX('Policy Characteristics'!I:I,MATCH($C388,'Policy Characteristics'!$C:$C,0)))</f>
        <v>on/off</v>
      </c>
      <c r="P388" s="22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226" t="str">
        <f>IF(ISBLANK(INDEX('Policy Characteristics'!K:K,MATCH($C388,'Policy Characteristics'!$C:$C,0))),"",INDEX('Policy Characteristics'!K:K,MATCH($C388,'Policy Characteristics'!$C:$C,0)))</f>
        <v/>
      </c>
      <c r="R388" s="226" t="str">
        <f>IF(ISBLANK(INDEX('Policy Characteristics'!L:L,MATCH($C388,'Policy Characteristics'!$C:$C,0))),"",INDEX('Policy Characteristics'!L:L,MATCH($C388,'Policy Characteristics'!$C:$C,0)))</f>
        <v/>
      </c>
    </row>
    <row r="389" spans="1:18">
      <c r="A389" s="22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226" t="str">
        <f t="shared" si="23"/>
        <v>Boolean Use Non BAU Capacity Retirement Schedule</v>
      </c>
      <c r="D389" s="6" t="s">
        <v>812</v>
      </c>
      <c r="E389" s="45"/>
      <c r="F389" s="6" t="s">
        <v>813</v>
      </c>
      <c r="G389" s="45"/>
      <c r="H389" s="43">
        <v>868</v>
      </c>
      <c r="I389" s="261" t="s">
        <v>738</v>
      </c>
      <c r="J389" s="227" t="str">
        <f>IF(ISBLANK(INDEX('Policy Characteristics'!D:D,MATCH($C389,'Policy Characteristics'!$C:$C,0))),"",INDEX('Policy Characteristics'!D:D,MATCH($C389,'Policy Characteristics'!$C:$C,0)))</f>
        <v>Non BAU Capacity Retirement Schedule</v>
      </c>
      <c r="K389" s="226" t="str">
        <f>IF(ISBLANK(INDEX('Policy Characteristics'!E:E,MATCH($C389,'Policy Characteristics'!$C:$C,0))),"",INDEX('Policy Characteristics'!E:E,MATCH($C389,'Policy Characteristics'!$C:$C,0)))</f>
        <v/>
      </c>
      <c r="L389" s="226">
        <f>IF(ISBLANK(INDEX('Policy Characteristics'!F:F,MATCH($C389,'Policy Characteristics'!$C:$C,0))),"",INDEX('Policy Characteristics'!F:F,MATCH($C389,'Policy Characteristics'!$C:$C,0)))</f>
        <v>0</v>
      </c>
      <c r="M389" s="226">
        <f>IF(ISBLANK(INDEX('Policy Characteristics'!G:G,MATCH($C389,'Policy Characteristics'!$C:$C,0))),"",INDEX('Policy Characteristics'!G:G,MATCH($C389,'Policy Characteristics'!$C:$C,0)))</f>
        <v>1</v>
      </c>
      <c r="N389" s="226">
        <f>IF(ISBLANK(INDEX('Policy Characteristics'!H:H,MATCH($C389,'Policy Characteristics'!$C:$C,0))),"",INDEX('Policy Characteristics'!H:H,MATCH($C389,'Policy Characteristics'!$C:$C,0)))</f>
        <v>1</v>
      </c>
      <c r="O389" s="226" t="str">
        <f>IF(ISBLANK(INDEX('Policy Characteristics'!I:I,MATCH($C389,'Policy Characteristics'!$C:$C,0))),"",INDEX('Policy Characteristics'!I:I,MATCH($C389,'Policy Characteristics'!$C:$C,0)))</f>
        <v>on/off</v>
      </c>
      <c r="P389" s="22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226" t="str">
        <f>IF(ISBLANK(INDEX('Policy Characteristics'!K:K,MATCH($C389,'Policy Characteristics'!$C:$C,0))),"",INDEX('Policy Characteristics'!K:K,MATCH($C389,'Policy Characteristics'!$C:$C,0)))</f>
        <v/>
      </c>
      <c r="R389" s="226" t="str">
        <f>IF(ISBLANK(INDEX('Policy Characteristics'!L:L,MATCH($C389,'Policy Characteristics'!$C:$C,0))),"",INDEX('Policy Characteristics'!L:L,MATCH($C389,'Policy Characteristics'!$C:$C,0)))</f>
        <v/>
      </c>
    </row>
    <row r="390" spans="1:18">
      <c r="A390" s="22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226" t="str">
        <f t="shared" si="23"/>
        <v>Boolean Use Non BAU Capacity Retirement Schedule</v>
      </c>
      <c r="D390" s="6" t="s">
        <v>814</v>
      </c>
      <c r="E390" s="45"/>
      <c r="F390" s="6" t="s">
        <v>815</v>
      </c>
      <c r="G390" s="45"/>
      <c r="H390" s="43">
        <v>869</v>
      </c>
      <c r="I390" s="261" t="s">
        <v>738</v>
      </c>
      <c r="J390" s="227" t="str">
        <f>IF(ISBLANK(INDEX('Policy Characteristics'!D:D,MATCH($C390,'Policy Characteristics'!$C:$C,0))),"",INDEX('Policy Characteristics'!D:D,MATCH($C390,'Policy Characteristics'!$C:$C,0)))</f>
        <v>Non BAU Capacity Retirement Schedule</v>
      </c>
      <c r="K390" s="226" t="str">
        <f>IF(ISBLANK(INDEX('Policy Characteristics'!E:E,MATCH($C390,'Policy Characteristics'!$C:$C,0))),"",INDEX('Policy Characteristics'!E:E,MATCH($C390,'Policy Characteristics'!$C:$C,0)))</f>
        <v/>
      </c>
      <c r="L390" s="226">
        <f>IF(ISBLANK(INDEX('Policy Characteristics'!F:F,MATCH($C390,'Policy Characteristics'!$C:$C,0))),"",INDEX('Policy Characteristics'!F:F,MATCH($C390,'Policy Characteristics'!$C:$C,0)))</f>
        <v>0</v>
      </c>
      <c r="M390" s="226">
        <f>IF(ISBLANK(INDEX('Policy Characteristics'!G:G,MATCH($C390,'Policy Characteristics'!$C:$C,0))),"",INDEX('Policy Characteristics'!G:G,MATCH($C390,'Policy Characteristics'!$C:$C,0)))</f>
        <v>1</v>
      </c>
      <c r="N390" s="226">
        <f>IF(ISBLANK(INDEX('Policy Characteristics'!H:H,MATCH($C390,'Policy Characteristics'!$C:$C,0))),"",INDEX('Policy Characteristics'!H:H,MATCH($C390,'Policy Characteristics'!$C:$C,0)))</f>
        <v>1</v>
      </c>
      <c r="O390" s="226" t="str">
        <f>IF(ISBLANK(INDEX('Policy Characteristics'!I:I,MATCH($C390,'Policy Characteristics'!$C:$C,0))),"",INDEX('Policy Characteristics'!I:I,MATCH($C390,'Policy Characteristics'!$C:$C,0)))</f>
        <v>on/off</v>
      </c>
      <c r="P390" s="22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226" t="str">
        <f>IF(ISBLANK(INDEX('Policy Characteristics'!K:K,MATCH($C390,'Policy Characteristics'!$C:$C,0))),"",INDEX('Policy Characteristics'!K:K,MATCH($C390,'Policy Characteristics'!$C:$C,0)))</f>
        <v/>
      </c>
      <c r="R390" s="226" t="str">
        <f>IF(ISBLANK(INDEX('Policy Characteristics'!L:L,MATCH($C390,'Policy Characteristics'!$C:$C,0))),"",INDEX('Policy Characteristics'!L:L,MATCH($C390,'Policy Characteristics'!$C:$C,0)))</f>
        <v/>
      </c>
    </row>
    <row r="391" spans="1:18">
      <c r="A391" s="22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226" t="str">
        <f t="shared" si="23"/>
        <v>Boolean Use Non BAU Capacity Retirement Schedule</v>
      </c>
      <c r="D391" s="6" t="s">
        <v>816</v>
      </c>
      <c r="E391" s="45"/>
      <c r="F391" s="6" t="s">
        <v>817</v>
      </c>
      <c r="G391" s="45"/>
      <c r="H391" s="43">
        <v>870</v>
      </c>
      <c r="I391" s="261" t="s">
        <v>738</v>
      </c>
      <c r="J391" s="227" t="str">
        <f>IF(ISBLANK(INDEX('Policy Characteristics'!D:D,MATCH($C391,'Policy Characteristics'!$C:$C,0))),"",INDEX('Policy Characteristics'!D:D,MATCH($C391,'Policy Characteristics'!$C:$C,0)))</f>
        <v>Non BAU Capacity Retirement Schedule</v>
      </c>
      <c r="K391" s="226" t="str">
        <f>IF(ISBLANK(INDEX('Policy Characteristics'!E:E,MATCH($C391,'Policy Characteristics'!$C:$C,0))),"",INDEX('Policy Characteristics'!E:E,MATCH($C391,'Policy Characteristics'!$C:$C,0)))</f>
        <v/>
      </c>
      <c r="L391" s="226">
        <f>IF(ISBLANK(INDEX('Policy Characteristics'!F:F,MATCH($C391,'Policy Characteristics'!$C:$C,0))),"",INDEX('Policy Characteristics'!F:F,MATCH($C391,'Policy Characteristics'!$C:$C,0)))</f>
        <v>0</v>
      </c>
      <c r="M391" s="226">
        <f>IF(ISBLANK(INDEX('Policy Characteristics'!G:G,MATCH($C391,'Policy Characteristics'!$C:$C,0))),"",INDEX('Policy Characteristics'!G:G,MATCH($C391,'Policy Characteristics'!$C:$C,0)))</f>
        <v>1</v>
      </c>
      <c r="N391" s="226">
        <f>IF(ISBLANK(INDEX('Policy Characteristics'!H:H,MATCH($C391,'Policy Characteristics'!$C:$C,0))),"",INDEX('Policy Characteristics'!H:H,MATCH($C391,'Policy Characteristics'!$C:$C,0)))</f>
        <v>1</v>
      </c>
      <c r="O391" s="226" t="str">
        <f>IF(ISBLANK(INDEX('Policy Characteristics'!I:I,MATCH($C391,'Policy Characteristics'!$C:$C,0))),"",INDEX('Policy Characteristics'!I:I,MATCH($C391,'Policy Characteristics'!$C:$C,0)))</f>
        <v>on/off</v>
      </c>
      <c r="P391" s="22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226" t="str">
        <f>IF(ISBLANK(INDEX('Policy Characteristics'!K:K,MATCH($C391,'Policy Characteristics'!$C:$C,0))),"",INDEX('Policy Characteristics'!K:K,MATCH($C391,'Policy Characteristics'!$C:$C,0)))</f>
        <v/>
      </c>
      <c r="R391" s="226" t="str">
        <f>IF(ISBLANK(INDEX('Policy Characteristics'!L:L,MATCH($C391,'Policy Characteristics'!$C:$C,0))),"",INDEX('Policy Characteristics'!L:L,MATCH($C391,'Policy Characteristics'!$C:$C,0)))</f>
        <v/>
      </c>
    </row>
    <row r="392" spans="1:18">
      <c r="A392" s="22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226" t="str">
        <f t="shared" si="23"/>
        <v>Boolean Use Non BAU Capacity Retirement Schedule</v>
      </c>
      <c r="D392" s="6" t="s">
        <v>818</v>
      </c>
      <c r="E392" s="45"/>
      <c r="F392" s="6" t="s">
        <v>819</v>
      </c>
      <c r="G392" s="45"/>
      <c r="H392" s="43">
        <v>871</v>
      </c>
      <c r="I392" s="261" t="s">
        <v>728</v>
      </c>
      <c r="J392" s="227" t="str">
        <f>IF(ISBLANK(INDEX('Policy Characteristics'!D:D,MATCH($C392,'Policy Characteristics'!$C:$C,0))),"",INDEX('Policy Characteristics'!D:D,MATCH($C392,'Policy Characteristics'!$C:$C,0)))</f>
        <v>Non BAU Capacity Retirement Schedule</v>
      </c>
      <c r="K392" s="226" t="str">
        <f>IF(ISBLANK(INDEX('Policy Characteristics'!E:E,MATCH($C392,'Policy Characteristics'!$C:$C,0))),"",INDEX('Policy Characteristics'!E:E,MATCH($C392,'Policy Characteristics'!$C:$C,0)))</f>
        <v/>
      </c>
      <c r="L392" s="226">
        <f>IF(ISBLANK(INDEX('Policy Characteristics'!F:F,MATCH($C392,'Policy Characteristics'!$C:$C,0))),"",INDEX('Policy Characteristics'!F:F,MATCH($C392,'Policy Characteristics'!$C:$C,0)))</f>
        <v>0</v>
      </c>
      <c r="M392" s="226">
        <f>IF(ISBLANK(INDEX('Policy Characteristics'!G:G,MATCH($C392,'Policy Characteristics'!$C:$C,0))),"",INDEX('Policy Characteristics'!G:G,MATCH($C392,'Policy Characteristics'!$C:$C,0)))</f>
        <v>1</v>
      </c>
      <c r="N392" s="226">
        <f>IF(ISBLANK(INDEX('Policy Characteristics'!H:H,MATCH($C392,'Policy Characteristics'!$C:$C,0))),"",INDEX('Policy Characteristics'!H:H,MATCH($C392,'Policy Characteristics'!$C:$C,0)))</f>
        <v>1</v>
      </c>
      <c r="O392" s="226" t="str">
        <f>IF(ISBLANK(INDEX('Policy Characteristics'!I:I,MATCH($C392,'Policy Characteristics'!$C:$C,0))),"",INDEX('Policy Characteristics'!I:I,MATCH($C392,'Policy Characteristics'!$C:$C,0)))</f>
        <v>on/off</v>
      </c>
      <c r="P392" s="22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226" t="str">
        <f>IF(ISBLANK(INDEX('Policy Characteristics'!K:K,MATCH($C392,'Policy Characteristics'!$C:$C,0))),"",INDEX('Policy Characteristics'!K:K,MATCH($C392,'Policy Characteristics'!$C:$C,0)))</f>
        <v/>
      </c>
      <c r="R392" s="226" t="str">
        <f>IF(ISBLANK(INDEX('Policy Characteristics'!L:L,MATCH($C392,'Policy Characteristics'!$C:$C,0))),"",INDEX('Policy Characteristics'!L:L,MATCH($C392,'Policy Characteristics'!$C:$C,0)))</f>
        <v/>
      </c>
    </row>
    <row r="393" spans="1:18">
      <c r="A393" s="22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226" t="str">
        <f t="shared" si="23"/>
        <v>Boolean Use Non BAU Capacity Retirement Schedule</v>
      </c>
      <c r="D393" s="6" t="s">
        <v>820</v>
      </c>
      <c r="E393" s="45"/>
      <c r="F393" s="6" t="s">
        <v>821</v>
      </c>
      <c r="G393" s="45"/>
      <c r="H393" s="43">
        <v>872</v>
      </c>
      <c r="I393" s="261" t="s">
        <v>738</v>
      </c>
      <c r="J393" s="227" t="str">
        <f>IF(ISBLANK(INDEX('Policy Characteristics'!D:D,MATCH($C393,'Policy Characteristics'!$C:$C,0))),"",INDEX('Policy Characteristics'!D:D,MATCH($C393,'Policy Characteristics'!$C:$C,0)))</f>
        <v>Non BAU Capacity Retirement Schedule</v>
      </c>
      <c r="K393" s="226" t="str">
        <f>IF(ISBLANK(INDEX('Policy Characteristics'!E:E,MATCH($C393,'Policy Characteristics'!$C:$C,0))),"",INDEX('Policy Characteristics'!E:E,MATCH($C393,'Policy Characteristics'!$C:$C,0)))</f>
        <v/>
      </c>
      <c r="L393" s="226">
        <f>IF(ISBLANK(INDEX('Policy Characteristics'!F:F,MATCH($C393,'Policy Characteristics'!$C:$C,0))),"",INDEX('Policy Characteristics'!F:F,MATCH($C393,'Policy Characteristics'!$C:$C,0)))</f>
        <v>0</v>
      </c>
      <c r="M393" s="226">
        <f>IF(ISBLANK(INDEX('Policy Characteristics'!G:G,MATCH($C393,'Policy Characteristics'!$C:$C,0))),"",INDEX('Policy Characteristics'!G:G,MATCH($C393,'Policy Characteristics'!$C:$C,0)))</f>
        <v>1</v>
      </c>
      <c r="N393" s="226">
        <f>IF(ISBLANK(INDEX('Policy Characteristics'!H:H,MATCH($C393,'Policy Characteristics'!$C:$C,0))),"",INDEX('Policy Characteristics'!H:H,MATCH($C393,'Policy Characteristics'!$C:$C,0)))</f>
        <v>1</v>
      </c>
      <c r="O393" s="226" t="str">
        <f>IF(ISBLANK(INDEX('Policy Characteristics'!I:I,MATCH($C393,'Policy Characteristics'!$C:$C,0))),"",INDEX('Policy Characteristics'!I:I,MATCH($C393,'Policy Characteristics'!$C:$C,0)))</f>
        <v>on/off</v>
      </c>
      <c r="P393" s="22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226" t="str">
        <f>IF(ISBLANK(INDEX('Policy Characteristics'!K:K,MATCH($C393,'Policy Characteristics'!$C:$C,0))),"",INDEX('Policy Characteristics'!K:K,MATCH($C393,'Policy Characteristics'!$C:$C,0)))</f>
        <v/>
      </c>
      <c r="R393" s="226" t="str">
        <f>IF(ISBLANK(INDEX('Policy Characteristics'!L:L,MATCH($C393,'Policy Characteristics'!$C:$C,0))),"",INDEX('Policy Characteristics'!L:L,MATCH($C393,'Policy Characteristics'!$C:$C,0)))</f>
        <v/>
      </c>
    </row>
    <row r="394" spans="1:18">
      <c r="A394" s="22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226" t="str">
        <f t="shared" si="23"/>
        <v>Boolean Use Non BAU Capacity Retirement Schedule</v>
      </c>
      <c r="D394" s="6" t="s">
        <v>822</v>
      </c>
      <c r="E394" s="45"/>
      <c r="F394" s="6" t="s">
        <v>823</v>
      </c>
      <c r="G394" s="45"/>
      <c r="H394" s="43">
        <v>873</v>
      </c>
      <c r="I394" s="261" t="s">
        <v>738</v>
      </c>
      <c r="J394" s="227" t="str">
        <f>IF(ISBLANK(INDEX('Policy Characteristics'!D:D,MATCH($C394,'Policy Characteristics'!$C:$C,0))),"",INDEX('Policy Characteristics'!D:D,MATCH($C394,'Policy Characteristics'!$C:$C,0)))</f>
        <v>Non BAU Capacity Retirement Schedule</v>
      </c>
      <c r="K394" s="226" t="str">
        <f>IF(ISBLANK(INDEX('Policy Characteristics'!E:E,MATCH($C394,'Policy Characteristics'!$C:$C,0))),"",INDEX('Policy Characteristics'!E:E,MATCH($C394,'Policy Characteristics'!$C:$C,0)))</f>
        <v/>
      </c>
      <c r="L394" s="226">
        <f>IF(ISBLANK(INDEX('Policy Characteristics'!F:F,MATCH($C394,'Policy Characteristics'!$C:$C,0))),"",INDEX('Policy Characteristics'!F:F,MATCH($C394,'Policy Characteristics'!$C:$C,0)))</f>
        <v>0</v>
      </c>
      <c r="M394" s="226">
        <f>IF(ISBLANK(INDEX('Policy Characteristics'!G:G,MATCH($C394,'Policy Characteristics'!$C:$C,0))),"",INDEX('Policy Characteristics'!G:G,MATCH($C394,'Policy Characteristics'!$C:$C,0)))</f>
        <v>1</v>
      </c>
      <c r="N394" s="226">
        <f>IF(ISBLANK(INDEX('Policy Characteristics'!H:H,MATCH($C394,'Policy Characteristics'!$C:$C,0))),"",INDEX('Policy Characteristics'!H:H,MATCH($C394,'Policy Characteristics'!$C:$C,0)))</f>
        <v>1</v>
      </c>
      <c r="O394" s="226" t="str">
        <f>IF(ISBLANK(INDEX('Policy Characteristics'!I:I,MATCH($C394,'Policy Characteristics'!$C:$C,0))),"",INDEX('Policy Characteristics'!I:I,MATCH($C394,'Policy Characteristics'!$C:$C,0)))</f>
        <v>on/off</v>
      </c>
      <c r="P394" s="22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226" t="str">
        <f>IF(ISBLANK(INDEX('Policy Characteristics'!K:K,MATCH($C394,'Policy Characteristics'!$C:$C,0))),"",INDEX('Policy Characteristics'!K:K,MATCH($C394,'Policy Characteristics'!$C:$C,0)))</f>
        <v/>
      </c>
      <c r="R394" s="226" t="str">
        <f>IF(ISBLANK(INDEX('Policy Characteristics'!L:L,MATCH($C394,'Policy Characteristics'!$C:$C,0))),"",INDEX('Policy Characteristics'!L:L,MATCH($C394,'Policy Characteristics'!$C:$C,0)))</f>
        <v/>
      </c>
    </row>
    <row r="395" spans="1:18">
      <c r="A395" s="22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226" t="str">
        <f t="shared" si="23"/>
        <v>Boolean Use Non BAU Capacity Retirement Schedule</v>
      </c>
      <c r="D395" s="6" t="s">
        <v>824</v>
      </c>
      <c r="E395" s="45"/>
      <c r="F395" s="6" t="s">
        <v>825</v>
      </c>
      <c r="G395" s="45"/>
      <c r="H395" s="43">
        <v>874</v>
      </c>
      <c r="I395" s="261" t="s">
        <v>738</v>
      </c>
      <c r="J395" s="227" t="str">
        <f>IF(ISBLANK(INDEX('Policy Characteristics'!D:D,MATCH($C395,'Policy Characteristics'!$C:$C,0))),"",INDEX('Policy Characteristics'!D:D,MATCH($C395,'Policy Characteristics'!$C:$C,0)))</f>
        <v>Non BAU Capacity Retirement Schedule</v>
      </c>
      <c r="K395" s="226" t="str">
        <f>IF(ISBLANK(INDEX('Policy Characteristics'!E:E,MATCH($C395,'Policy Characteristics'!$C:$C,0))),"",INDEX('Policy Characteristics'!E:E,MATCH($C395,'Policy Characteristics'!$C:$C,0)))</f>
        <v/>
      </c>
      <c r="L395" s="226">
        <f>IF(ISBLANK(INDEX('Policy Characteristics'!F:F,MATCH($C395,'Policy Characteristics'!$C:$C,0))),"",INDEX('Policy Characteristics'!F:F,MATCH($C395,'Policy Characteristics'!$C:$C,0)))</f>
        <v>0</v>
      </c>
      <c r="M395" s="226">
        <f>IF(ISBLANK(INDEX('Policy Characteristics'!G:G,MATCH($C395,'Policy Characteristics'!$C:$C,0))),"",INDEX('Policy Characteristics'!G:G,MATCH($C395,'Policy Characteristics'!$C:$C,0)))</f>
        <v>1</v>
      </c>
      <c r="N395" s="226">
        <f>IF(ISBLANK(INDEX('Policy Characteristics'!H:H,MATCH($C395,'Policy Characteristics'!$C:$C,0))),"",INDEX('Policy Characteristics'!H:H,MATCH($C395,'Policy Characteristics'!$C:$C,0)))</f>
        <v>1</v>
      </c>
      <c r="O395" s="226" t="str">
        <f>IF(ISBLANK(INDEX('Policy Characteristics'!I:I,MATCH($C395,'Policy Characteristics'!$C:$C,0))),"",INDEX('Policy Characteristics'!I:I,MATCH($C395,'Policy Characteristics'!$C:$C,0)))</f>
        <v>on/off</v>
      </c>
      <c r="P395" s="22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226" t="str">
        <f>IF(ISBLANK(INDEX('Policy Characteristics'!K:K,MATCH($C395,'Policy Characteristics'!$C:$C,0))),"",INDEX('Policy Characteristics'!K:K,MATCH($C395,'Policy Characteristics'!$C:$C,0)))</f>
        <v/>
      </c>
      <c r="R395" s="226" t="str">
        <f>IF(ISBLANK(INDEX('Policy Characteristics'!L:L,MATCH($C395,'Policy Characteristics'!$C:$C,0))),"",INDEX('Policy Characteristics'!L:L,MATCH($C395,'Policy Characteristics'!$C:$C,0)))</f>
        <v/>
      </c>
    </row>
    <row r="396" spans="1:18">
      <c r="A396" s="22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226" t="str">
        <f t="shared" si="23"/>
        <v>Boolean Use Non BAU Capacity Retirement Schedule</v>
      </c>
      <c r="D396" s="6" t="s">
        <v>826</v>
      </c>
      <c r="E396" s="45"/>
      <c r="F396" s="6" t="s">
        <v>827</v>
      </c>
      <c r="G396" s="45"/>
      <c r="H396" s="43">
        <v>875</v>
      </c>
      <c r="I396" s="261" t="s">
        <v>738</v>
      </c>
      <c r="J396" s="227" t="str">
        <f>IF(ISBLANK(INDEX('Policy Characteristics'!D:D,MATCH($C396,'Policy Characteristics'!$C:$C,0))),"",INDEX('Policy Characteristics'!D:D,MATCH($C396,'Policy Characteristics'!$C:$C,0)))</f>
        <v>Non BAU Capacity Retirement Schedule</v>
      </c>
      <c r="K396" s="226" t="str">
        <f>IF(ISBLANK(INDEX('Policy Characteristics'!E:E,MATCH($C396,'Policy Characteristics'!$C:$C,0))),"",INDEX('Policy Characteristics'!E:E,MATCH($C396,'Policy Characteristics'!$C:$C,0)))</f>
        <v/>
      </c>
      <c r="L396" s="226">
        <f>IF(ISBLANK(INDEX('Policy Characteristics'!F:F,MATCH($C396,'Policy Characteristics'!$C:$C,0))),"",INDEX('Policy Characteristics'!F:F,MATCH($C396,'Policy Characteristics'!$C:$C,0)))</f>
        <v>0</v>
      </c>
      <c r="M396" s="226">
        <f>IF(ISBLANK(INDEX('Policy Characteristics'!G:G,MATCH($C396,'Policy Characteristics'!$C:$C,0))),"",INDEX('Policy Characteristics'!G:G,MATCH($C396,'Policy Characteristics'!$C:$C,0)))</f>
        <v>1</v>
      </c>
      <c r="N396" s="226">
        <f>IF(ISBLANK(INDEX('Policy Characteristics'!H:H,MATCH($C396,'Policy Characteristics'!$C:$C,0))),"",INDEX('Policy Characteristics'!H:H,MATCH($C396,'Policy Characteristics'!$C:$C,0)))</f>
        <v>1</v>
      </c>
      <c r="O396" s="226" t="str">
        <f>IF(ISBLANK(INDEX('Policy Characteristics'!I:I,MATCH($C396,'Policy Characteristics'!$C:$C,0))),"",INDEX('Policy Characteristics'!I:I,MATCH($C396,'Policy Characteristics'!$C:$C,0)))</f>
        <v>on/off</v>
      </c>
      <c r="P396" s="22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226" t="str">
        <f>IF(ISBLANK(INDEX('Policy Characteristics'!K:K,MATCH($C396,'Policy Characteristics'!$C:$C,0))),"",INDEX('Policy Characteristics'!K:K,MATCH($C396,'Policy Characteristics'!$C:$C,0)))</f>
        <v/>
      </c>
      <c r="R396" s="226" t="str">
        <f>IF(ISBLANK(INDEX('Policy Characteristics'!L:L,MATCH($C396,'Policy Characteristics'!$C:$C,0))),"",INDEX('Policy Characteristics'!L:L,MATCH($C396,'Policy Characteristics'!$C:$C,0)))</f>
        <v/>
      </c>
    </row>
    <row r="397" spans="1:18">
      <c r="A397" s="22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226" t="str">
        <f t="shared" si="23"/>
        <v>Boolean Use Non BAU Capacity Retirement Schedule</v>
      </c>
      <c r="D397" s="6" t="s">
        <v>828</v>
      </c>
      <c r="E397" s="45"/>
      <c r="F397" s="6" t="s">
        <v>829</v>
      </c>
      <c r="G397" s="45"/>
      <c r="H397" s="43">
        <v>1768</v>
      </c>
      <c r="I397" s="261" t="s">
        <v>728</v>
      </c>
      <c r="J397" s="227" t="str">
        <f>IF(ISBLANK(INDEX('Policy Characteristics'!D:D,MATCH($C397,'Policy Characteristics'!$C:$C,0))),"",INDEX('Policy Characteristics'!D:D,MATCH($C397,'Policy Characteristics'!$C:$C,0)))</f>
        <v>Non BAU Capacity Retirement Schedule</v>
      </c>
      <c r="K397" s="226" t="str">
        <f>IF(ISBLANK(INDEX('Policy Characteristics'!E:E,MATCH($C397,'Policy Characteristics'!$C:$C,0))),"",INDEX('Policy Characteristics'!E:E,MATCH($C397,'Policy Characteristics'!$C:$C,0)))</f>
        <v/>
      </c>
      <c r="L397" s="226">
        <f>IF(ISBLANK(INDEX('Policy Characteristics'!F:F,MATCH($C397,'Policy Characteristics'!$C:$C,0))),"",INDEX('Policy Characteristics'!F:F,MATCH($C397,'Policy Characteristics'!$C:$C,0)))</f>
        <v>0</v>
      </c>
      <c r="M397" s="226">
        <f>IF(ISBLANK(INDEX('Policy Characteristics'!G:G,MATCH($C397,'Policy Characteristics'!$C:$C,0))),"",INDEX('Policy Characteristics'!G:G,MATCH($C397,'Policy Characteristics'!$C:$C,0)))</f>
        <v>1</v>
      </c>
      <c r="N397" s="226">
        <f>IF(ISBLANK(INDEX('Policy Characteristics'!H:H,MATCH($C397,'Policy Characteristics'!$C:$C,0))),"",INDEX('Policy Characteristics'!H:H,MATCH($C397,'Policy Characteristics'!$C:$C,0)))</f>
        <v>1</v>
      </c>
      <c r="O397" s="226" t="str">
        <f>IF(ISBLANK(INDEX('Policy Characteristics'!I:I,MATCH($C397,'Policy Characteristics'!$C:$C,0))),"",INDEX('Policy Characteristics'!I:I,MATCH($C397,'Policy Characteristics'!$C:$C,0)))</f>
        <v>on/off</v>
      </c>
      <c r="P397" s="22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226" t="str">
        <f>IF(ISBLANK(INDEX('Policy Characteristics'!K:K,MATCH($C397,'Policy Characteristics'!$C:$C,0))),"",INDEX('Policy Characteristics'!K:K,MATCH($C397,'Policy Characteristics'!$C:$C,0)))</f>
        <v/>
      </c>
      <c r="R397" s="226" t="str">
        <f>IF(ISBLANK(INDEX('Policy Characteristics'!L:L,MATCH($C397,'Policy Characteristics'!$C:$C,0))),"",INDEX('Policy Characteristics'!L:L,MATCH($C397,'Policy Characteristics'!$C:$C,0)))</f>
        <v/>
      </c>
    </row>
    <row r="398" spans="1:18">
      <c r="A398" s="22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226" t="str">
        <f t="shared" si="23"/>
        <v>Boolean Use Non BAU Capacity Retirement Schedule</v>
      </c>
      <c r="D398" s="6" t="s">
        <v>830</v>
      </c>
      <c r="E398" s="45"/>
      <c r="F398" s="6" t="s">
        <v>831</v>
      </c>
      <c r="G398" s="45"/>
      <c r="H398" s="43">
        <v>1769</v>
      </c>
      <c r="I398" s="261" t="s">
        <v>738</v>
      </c>
      <c r="J398" s="227" t="str">
        <f>IF(ISBLANK(INDEX('Policy Characteristics'!D:D,MATCH($C398,'Policy Characteristics'!$C:$C,0))),"",INDEX('Policy Characteristics'!D:D,MATCH($C398,'Policy Characteristics'!$C:$C,0)))</f>
        <v>Non BAU Capacity Retirement Schedule</v>
      </c>
      <c r="K398" s="226" t="str">
        <f>IF(ISBLANK(INDEX('Policy Characteristics'!E:E,MATCH($C398,'Policy Characteristics'!$C:$C,0))),"",INDEX('Policy Characteristics'!E:E,MATCH($C398,'Policy Characteristics'!$C:$C,0)))</f>
        <v/>
      </c>
      <c r="L398" s="226">
        <f>IF(ISBLANK(INDEX('Policy Characteristics'!F:F,MATCH($C398,'Policy Characteristics'!$C:$C,0))),"",INDEX('Policy Characteristics'!F:F,MATCH($C398,'Policy Characteristics'!$C:$C,0)))</f>
        <v>0</v>
      </c>
      <c r="M398" s="226">
        <f>IF(ISBLANK(INDEX('Policy Characteristics'!G:G,MATCH($C398,'Policy Characteristics'!$C:$C,0))),"",INDEX('Policy Characteristics'!G:G,MATCH($C398,'Policy Characteristics'!$C:$C,0)))</f>
        <v>1</v>
      </c>
      <c r="N398" s="226">
        <f>IF(ISBLANK(INDEX('Policy Characteristics'!H:H,MATCH($C398,'Policy Characteristics'!$C:$C,0))),"",INDEX('Policy Characteristics'!H:H,MATCH($C398,'Policy Characteristics'!$C:$C,0)))</f>
        <v>1</v>
      </c>
      <c r="O398" s="226" t="str">
        <f>IF(ISBLANK(INDEX('Policy Characteristics'!I:I,MATCH($C398,'Policy Characteristics'!$C:$C,0))),"",INDEX('Policy Characteristics'!I:I,MATCH($C398,'Policy Characteristics'!$C:$C,0)))</f>
        <v>on/off</v>
      </c>
      <c r="P398" s="22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226" t="str">
        <f>IF(ISBLANK(INDEX('Policy Characteristics'!K:K,MATCH($C398,'Policy Characteristics'!$C:$C,0))),"",INDEX('Policy Characteristics'!K:K,MATCH($C398,'Policy Characteristics'!$C:$C,0)))</f>
        <v/>
      </c>
      <c r="R398" s="226" t="str">
        <f>IF(ISBLANK(INDEX('Policy Characteristics'!L:L,MATCH($C398,'Policy Characteristics'!$C:$C,0))),"",INDEX('Policy Characteristics'!L:L,MATCH($C398,'Policy Characteristics'!$C:$C,0)))</f>
        <v/>
      </c>
    </row>
    <row r="399" spans="1:18">
      <c r="A399" s="22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226" t="str">
        <f t="shared" si="23"/>
        <v>Boolean Use Non BAU Capacity Retirement Schedule</v>
      </c>
      <c r="D399" s="6" t="s">
        <v>832</v>
      </c>
      <c r="E399" s="45"/>
      <c r="F399" s="6" t="s">
        <v>833</v>
      </c>
      <c r="G399" s="45"/>
      <c r="H399" s="43">
        <v>1770</v>
      </c>
      <c r="I399" s="261" t="s">
        <v>738</v>
      </c>
      <c r="J399" s="227" t="str">
        <f>IF(ISBLANK(INDEX('Policy Characteristics'!D:D,MATCH($C399,'Policy Characteristics'!$C:$C,0))),"",INDEX('Policy Characteristics'!D:D,MATCH($C399,'Policy Characteristics'!$C:$C,0)))</f>
        <v>Non BAU Capacity Retirement Schedule</v>
      </c>
      <c r="K399" s="226" t="str">
        <f>IF(ISBLANK(INDEX('Policy Characteristics'!E:E,MATCH($C399,'Policy Characteristics'!$C:$C,0))),"",INDEX('Policy Characteristics'!E:E,MATCH($C399,'Policy Characteristics'!$C:$C,0)))</f>
        <v/>
      </c>
      <c r="L399" s="226">
        <f>IF(ISBLANK(INDEX('Policy Characteristics'!F:F,MATCH($C399,'Policy Characteristics'!$C:$C,0))),"",INDEX('Policy Characteristics'!F:F,MATCH($C399,'Policy Characteristics'!$C:$C,0)))</f>
        <v>0</v>
      </c>
      <c r="M399" s="226">
        <f>IF(ISBLANK(INDEX('Policy Characteristics'!G:G,MATCH($C399,'Policy Characteristics'!$C:$C,0))),"",INDEX('Policy Characteristics'!G:G,MATCH($C399,'Policy Characteristics'!$C:$C,0)))</f>
        <v>1</v>
      </c>
      <c r="N399" s="226">
        <f>IF(ISBLANK(INDEX('Policy Characteristics'!H:H,MATCH($C399,'Policy Characteristics'!$C:$C,0))),"",INDEX('Policy Characteristics'!H:H,MATCH($C399,'Policy Characteristics'!$C:$C,0)))</f>
        <v>1</v>
      </c>
      <c r="O399" s="226" t="str">
        <f>IF(ISBLANK(INDEX('Policy Characteristics'!I:I,MATCH($C399,'Policy Characteristics'!$C:$C,0))),"",INDEX('Policy Characteristics'!I:I,MATCH($C399,'Policy Characteristics'!$C:$C,0)))</f>
        <v>on/off</v>
      </c>
      <c r="P399" s="22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226" t="str">
        <f>IF(ISBLANK(INDEX('Policy Characteristics'!K:K,MATCH($C399,'Policy Characteristics'!$C:$C,0))),"",INDEX('Policy Characteristics'!K:K,MATCH($C399,'Policy Characteristics'!$C:$C,0)))</f>
        <v/>
      </c>
      <c r="R399" s="226" t="str">
        <f>IF(ISBLANK(INDEX('Policy Characteristics'!L:L,MATCH($C399,'Policy Characteristics'!$C:$C,0))),"",INDEX('Policy Characteristics'!L:L,MATCH($C399,'Policy Characteristics'!$C:$C,0)))</f>
        <v/>
      </c>
    </row>
    <row r="400" spans="1:18">
      <c r="A400" s="22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226" t="str">
        <f t="shared" si="23"/>
        <v>Boolean Use Non BAU Capacity Retirement Schedule</v>
      </c>
      <c r="D400" s="6" t="s">
        <v>834</v>
      </c>
      <c r="E400" s="45"/>
      <c r="F400" s="6" t="s">
        <v>835</v>
      </c>
      <c r="G400" s="45"/>
      <c r="H400" s="43">
        <v>1771</v>
      </c>
      <c r="I400" s="261" t="s">
        <v>738</v>
      </c>
      <c r="J400" s="227" t="str">
        <f>IF(ISBLANK(INDEX('Policy Characteristics'!D:D,MATCH($C400,'Policy Characteristics'!$C:$C,0))),"",INDEX('Policy Characteristics'!D:D,MATCH($C400,'Policy Characteristics'!$C:$C,0)))</f>
        <v>Non BAU Capacity Retirement Schedule</v>
      </c>
      <c r="K400" s="226" t="str">
        <f>IF(ISBLANK(INDEX('Policy Characteristics'!E:E,MATCH($C400,'Policy Characteristics'!$C:$C,0))),"",INDEX('Policy Characteristics'!E:E,MATCH($C400,'Policy Characteristics'!$C:$C,0)))</f>
        <v/>
      </c>
      <c r="L400" s="226">
        <f>IF(ISBLANK(INDEX('Policy Characteristics'!F:F,MATCH($C400,'Policy Characteristics'!$C:$C,0))),"",INDEX('Policy Characteristics'!F:F,MATCH($C400,'Policy Characteristics'!$C:$C,0)))</f>
        <v>0</v>
      </c>
      <c r="M400" s="226">
        <f>IF(ISBLANK(INDEX('Policy Characteristics'!G:G,MATCH($C400,'Policy Characteristics'!$C:$C,0))),"",INDEX('Policy Characteristics'!G:G,MATCH($C400,'Policy Characteristics'!$C:$C,0)))</f>
        <v>1</v>
      </c>
      <c r="N400" s="226">
        <f>IF(ISBLANK(INDEX('Policy Characteristics'!H:H,MATCH($C400,'Policy Characteristics'!$C:$C,0))),"",INDEX('Policy Characteristics'!H:H,MATCH($C400,'Policy Characteristics'!$C:$C,0)))</f>
        <v>1</v>
      </c>
      <c r="O400" s="226" t="str">
        <f>IF(ISBLANK(INDEX('Policy Characteristics'!I:I,MATCH($C400,'Policy Characteristics'!$C:$C,0))),"",INDEX('Policy Characteristics'!I:I,MATCH($C400,'Policy Characteristics'!$C:$C,0)))</f>
        <v>on/off</v>
      </c>
      <c r="P400" s="22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226" t="str">
        <f>IF(ISBLANK(INDEX('Policy Characteristics'!K:K,MATCH($C400,'Policy Characteristics'!$C:$C,0))),"",INDEX('Policy Characteristics'!K:K,MATCH($C400,'Policy Characteristics'!$C:$C,0)))</f>
        <v/>
      </c>
      <c r="R400" s="226" t="str">
        <f>IF(ISBLANK(INDEX('Policy Characteristics'!L:L,MATCH($C400,'Policy Characteristics'!$C:$C,0))),"",INDEX('Policy Characteristics'!L:L,MATCH($C400,'Policy Characteristics'!$C:$C,0)))</f>
        <v/>
      </c>
    </row>
    <row r="401" spans="1:18">
      <c r="A401" s="22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226" t="str">
        <f t="shared" si="23"/>
        <v>Boolean Use Non BAU Capacity Retirement Schedule</v>
      </c>
      <c r="D401" s="6" t="s">
        <v>836</v>
      </c>
      <c r="E401" s="45"/>
      <c r="F401" s="6" t="s">
        <v>837</v>
      </c>
      <c r="G401" s="45"/>
      <c r="H401" s="43">
        <v>1772</v>
      </c>
      <c r="I401" s="261" t="s">
        <v>738</v>
      </c>
      <c r="J401" s="227" t="str">
        <f>IF(ISBLANK(INDEX('Policy Characteristics'!D:D,MATCH($C401,'Policy Characteristics'!$C:$C,0))),"",INDEX('Policy Characteristics'!D:D,MATCH($C401,'Policy Characteristics'!$C:$C,0)))</f>
        <v>Non BAU Capacity Retirement Schedule</v>
      </c>
      <c r="K401" s="226" t="str">
        <f>IF(ISBLANK(INDEX('Policy Characteristics'!E:E,MATCH($C401,'Policy Characteristics'!$C:$C,0))),"",INDEX('Policy Characteristics'!E:E,MATCH($C401,'Policy Characteristics'!$C:$C,0)))</f>
        <v/>
      </c>
      <c r="L401" s="226">
        <f>IF(ISBLANK(INDEX('Policy Characteristics'!F:F,MATCH($C401,'Policy Characteristics'!$C:$C,0))),"",INDEX('Policy Characteristics'!F:F,MATCH($C401,'Policy Characteristics'!$C:$C,0)))</f>
        <v>0</v>
      </c>
      <c r="M401" s="226">
        <f>IF(ISBLANK(INDEX('Policy Characteristics'!G:G,MATCH($C401,'Policy Characteristics'!$C:$C,0))),"",INDEX('Policy Characteristics'!G:G,MATCH($C401,'Policy Characteristics'!$C:$C,0)))</f>
        <v>1</v>
      </c>
      <c r="N401" s="226">
        <f>IF(ISBLANK(INDEX('Policy Characteristics'!H:H,MATCH($C401,'Policy Characteristics'!$C:$C,0))),"",INDEX('Policy Characteristics'!H:H,MATCH($C401,'Policy Characteristics'!$C:$C,0)))</f>
        <v>1</v>
      </c>
      <c r="O401" s="226" t="str">
        <f>IF(ISBLANK(INDEX('Policy Characteristics'!I:I,MATCH($C401,'Policy Characteristics'!$C:$C,0))),"",INDEX('Policy Characteristics'!I:I,MATCH($C401,'Policy Characteristics'!$C:$C,0)))</f>
        <v>on/off</v>
      </c>
      <c r="P401" s="22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226" t="str">
        <f>IF(ISBLANK(INDEX('Policy Characteristics'!K:K,MATCH($C401,'Policy Characteristics'!$C:$C,0))),"",INDEX('Policy Characteristics'!K:K,MATCH($C401,'Policy Characteristics'!$C:$C,0)))</f>
        <v/>
      </c>
      <c r="R401" s="226" t="str">
        <f>IF(ISBLANK(INDEX('Policy Characteristics'!L:L,MATCH($C401,'Policy Characteristics'!$C:$C,0))),"",INDEX('Policy Characteristics'!L:L,MATCH($C401,'Policy Characteristics'!$C:$C,0)))</f>
        <v/>
      </c>
    </row>
    <row r="402" spans="1:18">
      <c r="A402" s="22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226" t="str">
        <f t="shared" si="23"/>
        <v>Boolean Use Non BAU Capacity Retirement Schedule</v>
      </c>
      <c r="D402" s="6" t="s">
        <v>838</v>
      </c>
      <c r="E402" s="45"/>
      <c r="F402" s="6" t="s">
        <v>839</v>
      </c>
      <c r="G402" s="45"/>
      <c r="H402" s="43">
        <v>1773</v>
      </c>
      <c r="I402" s="261" t="s">
        <v>738</v>
      </c>
      <c r="J402" s="227" t="str">
        <f>IF(ISBLANK(INDEX('Policy Characteristics'!D:D,MATCH($C402,'Policy Characteristics'!$C:$C,0))),"",INDEX('Policy Characteristics'!D:D,MATCH($C402,'Policy Characteristics'!$C:$C,0)))</f>
        <v>Non BAU Capacity Retirement Schedule</v>
      </c>
      <c r="K402" s="226" t="str">
        <f>IF(ISBLANK(INDEX('Policy Characteristics'!E:E,MATCH($C402,'Policy Characteristics'!$C:$C,0))),"",INDEX('Policy Characteristics'!E:E,MATCH($C402,'Policy Characteristics'!$C:$C,0)))</f>
        <v/>
      </c>
      <c r="L402" s="226">
        <f>IF(ISBLANK(INDEX('Policy Characteristics'!F:F,MATCH($C402,'Policy Characteristics'!$C:$C,0))),"",INDEX('Policy Characteristics'!F:F,MATCH($C402,'Policy Characteristics'!$C:$C,0)))</f>
        <v>0</v>
      </c>
      <c r="M402" s="226">
        <f>IF(ISBLANK(INDEX('Policy Characteristics'!G:G,MATCH($C402,'Policy Characteristics'!$C:$C,0))),"",INDEX('Policy Characteristics'!G:G,MATCH($C402,'Policy Characteristics'!$C:$C,0)))</f>
        <v>1</v>
      </c>
      <c r="N402" s="226">
        <f>IF(ISBLANK(INDEX('Policy Characteristics'!H:H,MATCH($C402,'Policy Characteristics'!$C:$C,0))),"",INDEX('Policy Characteristics'!H:H,MATCH($C402,'Policy Characteristics'!$C:$C,0)))</f>
        <v>1</v>
      </c>
      <c r="O402" s="226" t="str">
        <f>IF(ISBLANK(INDEX('Policy Characteristics'!I:I,MATCH($C402,'Policy Characteristics'!$C:$C,0))),"",INDEX('Policy Characteristics'!I:I,MATCH($C402,'Policy Characteristics'!$C:$C,0)))</f>
        <v>on/off</v>
      </c>
      <c r="P402" s="22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226" t="str">
        <f>IF(ISBLANK(INDEX('Policy Characteristics'!K:K,MATCH($C402,'Policy Characteristics'!$C:$C,0))),"",INDEX('Policy Characteristics'!K:K,MATCH($C402,'Policy Characteristics'!$C:$C,0)))</f>
        <v/>
      </c>
      <c r="R402" s="226" t="str">
        <f>IF(ISBLANK(INDEX('Policy Characteristics'!L:L,MATCH($C402,'Policy Characteristics'!$C:$C,0))),"",INDEX('Policy Characteristics'!L:L,MATCH($C402,'Policy Characteristics'!$C:$C,0)))</f>
        <v/>
      </c>
    </row>
    <row r="403" spans="1:18">
      <c r="A403" s="22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226" t="str">
        <f t="shared" si="23"/>
        <v>Boolean Use Non BAU Capacity Retirement Schedule</v>
      </c>
      <c r="D403" s="6" t="s">
        <v>840</v>
      </c>
      <c r="E403" s="45"/>
      <c r="F403" s="6" t="s">
        <v>841</v>
      </c>
      <c r="G403" s="45"/>
      <c r="H403" s="43">
        <v>2240</v>
      </c>
      <c r="I403" s="261" t="s">
        <v>738</v>
      </c>
      <c r="J403" s="227" t="str">
        <f>IF(ISBLANK(INDEX('Policy Characteristics'!D:D,MATCH($C403,'Policy Characteristics'!$C:$C,0))),"",INDEX('Policy Characteristics'!D:D,MATCH($C403,'Policy Characteristics'!$C:$C,0)))</f>
        <v>Non BAU Capacity Retirement Schedule</v>
      </c>
      <c r="K403" s="226" t="str">
        <f>IF(ISBLANK(INDEX('Policy Characteristics'!E:E,MATCH($C403,'Policy Characteristics'!$C:$C,0))),"",INDEX('Policy Characteristics'!E:E,MATCH($C403,'Policy Characteristics'!$C:$C,0)))</f>
        <v/>
      </c>
      <c r="L403" s="226">
        <f>IF(ISBLANK(INDEX('Policy Characteristics'!F:F,MATCH($C403,'Policy Characteristics'!$C:$C,0))),"",INDEX('Policy Characteristics'!F:F,MATCH($C403,'Policy Characteristics'!$C:$C,0)))</f>
        <v>0</v>
      </c>
      <c r="M403" s="226">
        <f>IF(ISBLANK(INDEX('Policy Characteristics'!G:G,MATCH($C403,'Policy Characteristics'!$C:$C,0))),"",INDEX('Policy Characteristics'!G:G,MATCH($C403,'Policy Characteristics'!$C:$C,0)))</f>
        <v>1</v>
      </c>
      <c r="N403" s="226">
        <f>IF(ISBLANK(INDEX('Policy Characteristics'!H:H,MATCH($C403,'Policy Characteristics'!$C:$C,0))),"",INDEX('Policy Characteristics'!H:H,MATCH($C403,'Policy Characteristics'!$C:$C,0)))</f>
        <v>1</v>
      </c>
      <c r="O403" s="226" t="str">
        <f>IF(ISBLANK(INDEX('Policy Characteristics'!I:I,MATCH($C403,'Policy Characteristics'!$C:$C,0))),"",INDEX('Policy Characteristics'!I:I,MATCH($C403,'Policy Characteristics'!$C:$C,0)))</f>
        <v>on/off</v>
      </c>
      <c r="P403" s="22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226"/>
      <c r="R403" s="226"/>
    </row>
    <row r="404" spans="1:18" s="4" customFormat="1">
      <c r="A404" s="22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301</v>
      </c>
      <c r="D404" s="45" t="s">
        <v>794</v>
      </c>
      <c r="E404" s="45"/>
      <c r="F404" s="45" t="s">
        <v>795</v>
      </c>
      <c r="G404" s="45"/>
      <c r="H404" s="43">
        <v>633</v>
      </c>
      <c r="I404" s="261" t="s">
        <v>738</v>
      </c>
      <c r="J404" s="227" t="str">
        <f>IF(ISBLANK(INDEX('Policy Characteristics'!D:D,MATCH($C404,'Policy Characteristics'!$C:$C,0))),"",INDEX('Policy Characteristics'!D:D,MATCH($C404,'Policy Characteristics'!$C:$C,0)))</f>
        <v>Non BAU Mandated Capacity Construction</v>
      </c>
      <c r="K404" s="226" t="str">
        <f>IF(ISBLANK(INDEX('Policy Characteristics'!E:E,MATCH($C404,'Policy Characteristics'!$C:$C,0))),"",INDEX('Policy Characteristics'!E:E,MATCH($C404,'Policy Characteristics'!$C:$C,0)))</f>
        <v/>
      </c>
      <c r="L404" s="226">
        <f>IF(ISBLANK(INDEX('Policy Characteristics'!F:F,MATCH($C404,'Policy Characteristics'!$C:$C,0))),"",INDEX('Policy Characteristics'!F:F,MATCH($C404,'Policy Characteristics'!$C:$C,0)))</f>
        <v>0</v>
      </c>
      <c r="M404" s="226">
        <f>IF(ISBLANK(INDEX('Policy Characteristics'!G:G,MATCH($C404,'Policy Characteristics'!$C:$C,0))),"",INDEX('Policy Characteristics'!G:G,MATCH($C404,'Policy Characteristics'!$C:$C,0)))</f>
        <v>1</v>
      </c>
      <c r="N404" s="226">
        <f>IF(ISBLANK(INDEX('Policy Characteristics'!H:H,MATCH($C404,'Policy Characteristics'!$C:$C,0))),"",INDEX('Policy Characteristics'!H:H,MATCH($C404,'Policy Characteristics'!$C:$C,0)))</f>
        <v>1</v>
      </c>
      <c r="O404" s="226" t="str">
        <f>IF(ISBLANK(INDEX('Policy Characteristics'!I:I,MATCH($C404,'Policy Characteristics'!$C:$C,0))),"",INDEX('Policy Characteristics'!I:I,MATCH($C404,'Policy Characteristics'!$C:$C,0)))</f>
        <v>on/off</v>
      </c>
      <c r="P404" s="226"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4" s="226" t="str">
        <f>IF(ISBLANK(INDEX('Policy Characteristics'!K:K,MATCH($C404,'Policy Characteristics'!$C:$C,0))),"",INDEX('Policy Characteristics'!K:K,MATCH($C404,'Policy Characteristics'!$C:$C,0)))</f>
        <v/>
      </c>
      <c r="R404" s="226" t="str">
        <f>IF(ISBLANK(INDEX('Policy Characteristics'!L:L,MATCH($C404,'Policy Characteristics'!$C:$C,0))),"",INDEX('Policy Characteristics'!L:L,MATCH($C404,'Policy Characteristics'!$C:$C,0)))</f>
        <v/>
      </c>
    </row>
    <row r="405" spans="1:18" s="4" customFormat="1">
      <c r="A405" s="22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226" t="str">
        <f t="shared" ref="C405:C427" si="24">C$404</f>
        <v>Boolean Use Non BAU Mandated Capacity Construction Schedule</v>
      </c>
      <c r="D405" s="6" t="s">
        <v>796</v>
      </c>
      <c r="E405" s="45"/>
      <c r="F405" s="6" t="s">
        <v>797</v>
      </c>
      <c r="G405" s="45"/>
      <c r="H405" s="43">
        <v>634</v>
      </c>
      <c r="I405" s="261" t="s">
        <v>738</v>
      </c>
      <c r="J405" s="227" t="str">
        <f>IF(ISBLANK(INDEX('Policy Characteristics'!D:D,MATCH($C405,'Policy Characteristics'!$C:$C,0))),"",INDEX('Policy Characteristics'!D:D,MATCH($C405,'Policy Characteristics'!$C:$C,0)))</f>
        <v>Non BAU Mandated Capacity Construction</v>
      </c>
      <c r="K405" s="226" t="str">
        <f>IF(ISBLANK(INDEX('Policy Characteristics'!E:E,MATCH($C405,'Policy Characteristics'!$C:$C,0))),"",INDEX('Policy Characteristics'!E:E,MATCH($C405,'Policy Characteristics'!$C:$C,0)))</f>
        <v/>
      </c>
      <c r="L405" s="226">
        <f>IF(ISBLANK(INDEX('Policy Characteristics'!F:F,MATCH($C405,'Policy Characteristics'!$C:$C,0))),"",INDEX('Policy Characteristics'!F:F,MATCH($C405,'Policy Characteristics'!$C:$C,0)))</f>
        <v>0</v>
      </c>
      <c r="M405" s="226">
        <f>IF(ISBLANK(INDEX('Policy Characteristics'!G:G,MATCH($C405,'Policy Characteristics'!$C:$C,0))),"",INDEX('Policy Characteristics'!G:G,MATCH($C405,'Policy Characteristics'!$C:$C,0)))</f>
        <v>1</v>
      </c>
      <c r="N405" s="226">
        <f>IF(ISBLANK(INDEX('Policy Characteristics'!H:H,MATCH($C405,'Policy Characteristics'!$C:$C,0))),"",INDEX('Policy Characteristics'!H:H,MATCH($C405,'Policy Characteristics'!$C:$C,0)))</f>
        <v>1</v>
      </c>
      <c r="O405" s="226" t="str">
        <f>IF(ISBLANK(INDEX('Policy Characteristics'!I:I,MATCH($C405,'Policy Characteristics'!$C:$C,0))),"",INDEX('Policy Characteristics'!I:I,MATCH($C405,'Policy Characteristics'!$C:$C,0)))</f>
        <v>on/off</v>
      </c>
      <c r="P405" s="226"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5" s="226" t="str">
        <f>IF(ISBLANK(INDEX('Policy Characteristics'!K:K,MATCH($C405,'Policy Characteristics'!$C:$C,0))),"",INDEX('Policy Characteristics'!K:K,MATCH($C405,'Policy Characteristics'!$C:$C,0)))</f>
        <v/>
      </c>
      <c r="R405" s="226" t="str">
        <f>IF(ISBLANK(INDEX('Policy Characteristics'!L:L,MATCH($C405,'Policy Characteristics'!$C:$C,0))),"",INDEX('Policy Characteristics'!L:L,MATCH($C405,'Policy Characteristics'!$C:$C,0)))</f>
        <v/>
      </c>
    </row>
    <row r="406" spans="1:18" s="4" customFormat="1">
      <c r="A406" s="22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226" t="str">
        <f t="shared" si="24"/>
        <v>Boolean Use Non BAU Mandated Capacity Construction Schedule</v>
      </c>
      <c r="D406" s="6" t="s">
        <v>798</v>
      </c>
      <c r="E406" s="45"/>
      <c r="F406" s="6" t="s">
        <v>799</v>
      </c>
      <c r="G406" s="45"/>
      <c r="H406" s="43">
        <v>1774</v>
      </c>
      <c r="I406" s="261" t="s">
        <v>738</v>
      </c>
      <c r="J406" s="227" t="str">
        <f>IF(ISBLANK(INDEX('Policy Characteristics'!D:D,MATCH($C406,'Policy Characteristics'!$C:$C,0))),"",INDEX('Policy Characteristics'!D:D,MATCH($C406,'Policy Characteristics'!$C:$C,0)))</f>
        <v>Non BAU Mandated Capacity Construction</v>
      </c>
      <c r="K406" s="226" t="str">
        <f>IF(ISBLANK(INDEX('Policy Characteristics'!E:E,MATCH($C406,'Policy Characteristics'!$C:$C,0))),"",INDEX('Policy Characteristics'!E:E,MATCH($C406,'Policy Characteristics'!$C:$C,0)))</f>
        <v/>
      </c>
      <c r="L406" s="226">
        <f>IF(ISBLANK(INDEX('Policy Characteristics'!F:F,MATCH($C406,'Policy Characteristics'!$C:$C,0))),"",INDEX('Policy Characteristics'!F:F,MATCH($C406,'Policy Characteristics'!$C:$C,0)))</f>
        <v>0</v>
      </c>
      <c r="M406" s="226">
        <f>IF(ISBLANK(INDEX('Policy Characteristics'!G:G,MATCH($C406,'Policy Characteristics'!$C:$C,0))),"",INDEX('Policy Characteristics'!G:G,MATCH($C406,'Policy Characteristics'!$C:$C,0)))</f>
        <v>1</v>
      </c>
      <c r="N406" s="226">
        <f>IF(ISBLANK(INDEX('Policy Characteristics'!H:H,MATCH($C406,'Policy Characteristics'!$C:$C,0))),"",INDEX('Policy Characteristics'!H:H,MATCH($C406,'Policy Characteristics'!$C:$C,0)))</f>
        <v>1</v>
      </c>
      <c r="O406" s="226" t="str">
        <f>IF(ISBLANK(INDEX('Policy Characteristics'!I:I,MATCH($C406,'Policy Characteristics'!$C:$C,0))),"",INDEX('Policy Characteristics'!I:I,MATCH($C406,'Policy Characteristics'!$C:$C,0)))</f>
        <v>on/off</v>
      </c>
      <c r="P406" s="226"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6" s="226" t="str">
        <f>IF(ISBLANK(INDEX('Policy Characteristics'!K:K,MATCH($C406,'Policy Characteristics'!$C:$C,0))),"",INDEX('Policy Characteristics'!K:K,MATCH($C406,'Policy Characteristics'!$C:$C,0)))</f>
        <v/>
      </c>
      <c r="R406" s="226" t="str">
        <f>IF(ISBLANK(INDEX('Policy Characteristics'!L:L,MATCH($C406,'Policy Characteristics'!$C:$C,0))),"",INDEX('Policy Characteristics'!L:L,MATCH($C406,'Policy Characteristics'!$C:$C,0)))</f>
        <v/>
      </c>
    </row>
    <row r="407" spans="1:18" s="4" customFormat="1">
      <c r="A407" s="22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226" t="str">
        <f t="shared" si="24"/>
        <v>Boolean Use Non BAU Mandated Capacity Construction Schedule</v>
      </c>
      <c r="D407" s="6" t="s">
        <v>800</v>
      </c>
      <c r="E407" s="45"/>
      <c r="F407" s="6" t="s">
        <v>801</v>
      </c>
      <c r="G407" s="45"/>
      <c r="H407" s="43">
        <v>635</v>
      </c>
      <c r="I407" s="261" t="s">
        <v>738</v>
      </c>
      <c r="J407" s="227" t="str">
        <f>IF(ISBLANK(INDEX('Policy Characteristics'!D:D,MATCH($C407,'Policy Characteristics'!$C:$C,0))),"",INDEX('Policy Characteristics'!D:D,MATCH($C407,'Policy Characteristics'!$C:$C,0)))</f>
        <v>Non BAU Mandated Capacity Construction</v>
      </c>
      <c r="K407" s="226" t="str">
        <f>IF(ISBLANK(INDEX('Policy Characteristics'!E:E,MATCH($C407,'Policy Characteristics'!$C:$C,0))),"",INDEX('Policy Characteristics'!E:E,MATCH($C407,'Policy Characteristics'!$C:$C,0)))</f>
        <v/>
      </c>
      <c r="L407" s="226">
        <f>IF(ISBLANK(INDEX('Policy Characteristics'!F:F,MATCH($C407,'Policy Characteristics'!$C:$C,0))),"",INDEX('Policy Characteristics'!F:F,MATCH($C407,'Policy Characteristics'!$C:$C,0)))</f>
        <v>0</v>
      </c>
      <c r="M407" s="226">
        <f>IF(ISBLANK(INDEX('Policy Characteristics'!G:G,MATCH($C407,'Policy Characteristics'!$C:$C,0))),"",INDEX('Policy Characteristics'!G:G,MATCH($C407,'Policy Characteristics'!$C:$C,0)))</f>
        <v>1</v>
      </c>
      <c r="N407" s="226">
        <f>IF(ISBLANK(INDEX('Policy Characteristics'!H:H,MATCH($C407,'Policy Characteristics'!$C:$C,0))),"",INDEX('Policy Characteristics'!H:H,MATCH($C407,'Policy Characteristics'!$C:$C,0)))</f>
        <v>1</v>
      </c>
      <c r="O407" s="226" t="str">
        <f>IF(ISBLANK(INDEX('Policy Characteristics'!I:I,MATCH($C407,'Policy Characteristics'!$C:$C,0))),"",INDEX('Policy Characteristics'!I:I,MATCH($C407,'Policy Characteristics'!$C:$C,0)))</f>
        <v>on/off</v>
      </c>
      <c r="P407" s="226"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7" s="226" t="str">
        <f>IF(ISBLANK(INDEX('Policy Characteristics'!K:K,MATCH($C407,'Policy Characteristics'!$C:$C,0))),"",INDEX('Policy Characteristics'!K:K,MATCH($C407,'Policy Characteristics'!$C:$C,0)))</f>
        <v/>
      </c>
      <c r="R407" s="226" t="str">
        <f>IF(ISBLANK(INDEX('Policy Characteristics'!L:L,MATCH($C407,'Policy Characteristics'!$C:$C,0))),"",INDEX('Policy Characteristics'!L:L,MATCH($C407,'Policy Characteristics'!$C:$C,0)))</f>
        <v/>
      </c>
    </row>
    <row r="408" spans="1:18" s="4" customFormat="1">
      <c r="A408" s="22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226" t="str">
        <f t="shared" si="24"/>
        <v>Boolean Use Non BAU Mandated Capacity Construction Schedule</v>
      </c>
      <c r="D408" s="6" t="s">
        <v>802</v>
      </c>
      <c r="E408" s="45"/>
      <c r="F408" s="6" t="s">
        <v>803</v>
      </c>
      <c r="G408" s="45"/>
      <c r="H408" s="43">
        <v>636</v>
      </c>
      <c r="I408" s="261" t="s">
        <v>738</v>
      </c>
      <c r="J408" s="227" t="str">
        <f>IF(ISBLANK(INDEX('Policy Characteristics'!D:D,MATCH($C408,'Policy Characteristics'!$C:$C,0))),"",INDEX('Policy Characteristics'!D:D,MATCH($C408,'Policy Characteristics'!$C:$C,0)))</f>
        <v>Non BAU Mandated Capacity Construction</v>
      </c>
      <c r="K408" s="226" t="str">
        <f>IF(ISBLANK(INDEX('Policy Characteristics'!E:E,MATCH($C408,'Policy Characteristics'!$C:$C,0))),"",INDEX('Policy Characteristics'!E:E,MATCH($C408,'Policy Characteristics'!$C:$C,0)))</f>
        <v/>
      </c>
      <c r="L408" s="226">
        <f>IF(ISBLANK(INDEX('Policy Characteristics'!F:F,MATCH($C408,'Policy Characteristics'!$C:$C,0))),"",INDEX('Policy Characteristics'!F:F,MATCH($C408,'Policy Characteristics'!$C:$C,0)))</f>
        <v>0</v>
      </c>
      <c r="M408" s="226">
        <f>IF(ISBLANK(INDEX('Policy Characteristics'!G:G,MATCH($C408,'Policy Characteristics'!$C:$C,0))),"",INDEX('Policy Characteristics'!G:G,MATCH($C408,'Policy Characteristics'!$C:$C,0)))</f>
        <v>1</v>
      </c>
      <c r="N408" s="226">
        <f>IF(ISBLANK(INDEX('Policy Characteristics'!H:H,MATCH($C408,'Policy Characteristics'!$C:$C,0))),"",INDEX('Policy Characteristics'!H:H,MATCH($C408,'Policy Characteristics'!$C:$C,0)))</f>
        <v>1</v>
      </c>
      <c r="O408" s="226" t="str">
        <f>IF(ISBLANK(INDEX('Policy Characteristics'!I:I,MATCH($C408,'Policy Characteristics'!$C:$C,0))),"",INDEX('Policy Characteristics'!I:I,MATCH($C408,'Policy Characteristics'!$C:$C,0)))</f>
        <v>on/off</v>
      </c>
      <c r="P408" s="226"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8" s="226" t="str">
        <f>IF(ISBLANK(INDEX('Policy Characteristics'!K:K,MATCH($C408,'Policy Characteristics'!$C:$C,0))),"",INDEX('Policy Characteristics'!K:K,MATCH($C408,'Policy Characteristics'!$C:$C,0)))</f>
        <v/>
      </c>
      <c r="R408" s="226" t="str">
        <f>IF(ISBLANK(INDEX('Policy Characteristics'!L:L,MATCH($C408,'Policy Characteristics'!$C:$C,0))),"",INDEX('Policy Characteristics'!L:L,MATCH($C408,'Policy Characteristics'!$C:$C,0)))</f>
        <v/>
      </c>
    </row>
    <row r="409" spans="1:18" s="4" customFormat="1">
      <c r="A409" s="22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226" t="str">
        <f t="shared" si="24"/>
        <v>Boolean Use Non BAU Mandated Capacity Construction Schedule</v>
      </c>
      <c r="D409" s="6" t="s">
        <v>804</v>
      </c>
      <c r="E409" s="45"/>
      <c r="F409" s="6" t="s">
        <v>805</v>
      </c>
      <c r="G409" s="45"/>
      <c r="H409" s="43">
        <v>637</v>
      </c>
      <c r="I409" s="261" t="s">
        <v>728</v>
      </c>
      <c r="J409" s="227" t="str">
        <f>IF(ISBLANK(INDEX('Policy Characteristics'!D:D,MATCH($C409,'Policy Characteristics'!$C:$C,0))),"",INDEX('Policy Characteristics'!D:D,MATCH($C409,'Policy Characteristics'!$C:$C,0)))</f>
        <v>Non BAU Mandated Capacity Construction</v>
      </c>
      <c r="K409" s="226" t="str">
        <f>IF(ISBLANK(INDEX('Policy Characteristics'!E:E,MATCH($C409,'Policy Characteristics'!$C:$C,0))),"",INDEX('Policy Characteristics'!E:E,MATCH($C409,'Policy Characteristics'!$C:$C,0)))</f>
        <v/>
      </c>
      <c r="L409" s="226">
        <f>IF(ISBLANK(INDEX('Policy Characteristics'!F:F,MATCH($C409,'Policy Characteristics'!$C:$C,0))),"",INDEX('Policy Characteristics'!F:F,MATCH($C409,'Policy Characteristics'!$C:$C,0)))</f>
        <v>0</v>
      </c>
      <c r="M409" s="226">
        <f>IF(ISBLANK(INDEX('Policy Characteristics'!G:G,MATCH($C409,'Policy Characteristics'!$C:$C,0))),"",INDEX('Policy Characteristics'!G:G,MATCH($C409,'Policy Characteristics'!$C:$C,0)))</f>
        <v>1</v>
      </c>
      <c r="N409" s="226">
        <f>IF(ISBLANK(INDEX('Policy Characteristics'!H:H,MATCH($C409,'Policy Characteristics'!$C:$C,0))),"",INDEX('Policy Characteristics'!H:H,MATCH($C409,'Policy Characteristics'!$C:$C,0)))</f>
        <v>1</v>
      </c>
      <c r="O409" s="226" t="str">
        <f>IF(ISBLANK(INDEX('Policy Characteristics'!I:I,MATCH($C409,'Policy Characteristics'!$C:$C,0))),"",INDEX('Policy Characteristics'!I:I,MATCH($C409,'Policy Characteristics'!$C:$C,0)))</f>
        <v>on/off</v>
      </c>
      <c r="P409" s="226"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9" s="226" t="str">
        <f>IF(ISBLANK(INDEX('Policy Characteristics'!K:K,MATCH($C409,'Policy Characteristics'!$C:$C,0))),"",INDEX('Policy Characteristics'!K:K,MATCH($C409,'Policy Characteristics'!$C:$C,0)))</f>
        <v/>
      </c>
      <c r="R409" s="226" t="str">
        <f>IF(ISBLANK(INDEX('Policy Characteristics'!L:L,MATCH($C409,'Policy Characteristics'!$C:$C,0))),"",INDEX('Policy Characteristics'!L:L,MATCH($C409,'Policy Characteristics'!$C:$C,0)))</f>
        <v/>
      </c>
    </row>
    <row r="410" spans="1:18" s="4" customFormat="1">
      <c r="A410" s="22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226" t="str">
        <f t="shared" si="24"/>
        <v>Boolean Use Non BAU Mandated Capacity Construction Schedule</v>
      </c>
      <c r="D410" s="6" t="s">
        <v>806</v>
      </c>
      <c r="E410" s="45"/>
      <c r="F410" s="6" t="s">
        <v>807</v>
      </c>
      <c r="G410" s="45"/>
      <c r="H410" s="43">
        <v>638</v>
      </c>
      <c r="I410" s="261" t="s">
        <v>728</v>
      </c>
      <c r="J410" s="227" t="str">
        <f>IF(ISBLANK(INDEX('Policy Characteristics'!D:D,MATCH($C410,'Policy Characteristics'!$C:$C,0))),"",INDEX('Policy Characteristics'!D:D,MATCH($C410,'Policy Characteristics'!$C:$C,0)))</f>
        <v>Non BAU Mandated Capacity Construction</v>
      </c>
      <c r="K410" s="226" t="str">
        <f>IF(ISBLANK(INDEX('Policy Characteristics'!E:E,MATCH($C410,'Policy Characteristics'!$C:$C,0))),"",INDEX('Policy Characteristics'!E:E,MATCH($C410,'Policy Characteristics'!$C:$C,0)))</f>
        <v/>
      </c>
      <c r="L410" s="226">
        <f>IF(ISBLANK(INDEX('Policy Characteristics'!F:F,MATCH($C410,'Policy Characteristics'!$C:$C,0))),"",INDEX('Policy Characteristics'!F:F,MATCH($C410,'Policy Characteristics'!$C:$C,0)))</f>
        <v>0</v>
      </c>
      <c r="M410" s="226">
        <f>IF(ISBLANK(INDEX('Policy Characteristics'!G:G,MATCH($C410,'Policy Characteristics'!$C:$C,0))),"",INDEX('Policy Characteristics'!G:G,MATCH($C410,'Policy Characteristics'!$C:$C,0)))</f>
        <v>1</v>
      </c>
      <c r="N410" s="226">
        <f>IF(ISBLANK(INDEX('Policy Characteristics'!H:H,MATCH($C410,'Policy Characteristics'!$C:$C,0))),"",INDEX('Policy Characteristics'!H:H,MATCH($C410,'Policy Characteristics'!$C:$C,0)))</f>
        <v>1</v>
      </c>
      <c r="O410" s="226" t="str">
        <f>IF(ISBLANK(INDEX('Policy Characteristics'!I:I,MATCH($C410,'Policy Characteristics'!$C:$C,0))),"",INDEX('Policy Characteristics'!I:I,MATCH($C410,'Policy Characteristics'!$C:$C,0)))</f>
        <v>on/off</v>
      </c>
      <c r="P410" s="226"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0" s="226" t="str">
        <f>IF(ISBLANK(INDEX('Policy Characteristics'!K:K,MATCH($C410,'Policy Characteristics'!$C:$C,0))),"",INDEX('Policy Characteristics'!K:K,MATCH($C410,'Policy Characteristics'!$C:$C,0)))</f>
        <v/>
      </c>
      <c r="R410" s="226" t="str">
        <f>IF(ISBLANK(INDEX('Policy Characteristics'!L:L,MATCH($C410,'Policy Characteristics'!$C:$C,0))),"",INDEX('Policy Characteristics'!L:L,MATCH($C410,'Policy Characteristics'!$C:$C,0)))</f>
        <v/>
      </c>
    </row>
    <row r="411" spans="1:18" s="4" customFormat="1">
      <c r="A411" s="22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226" t="str">
        <f t="shared" si="24"/>
        <v>Boolean Use Non BAU Mandated Capacity Construction Schedule</v>
      </c>
      <c r="D411" s="6" t="s">
        <v>808</v>
      </c>
      <c r="E411" s="45"/>
      <c r="F411" s="6" t="s">
        <v>809</v>
      </c>
      <c r="G411" s="45"/>
      <c r="H411" s="43">
        <v>639</v>
      </c>
      <c r="I411" s="261" t="s">
        <v>738</v>
      </c>
      <c r="J411" s="227" t="str">
        <f>IF(ISBLANK(INDEX('Policy Characteristics'!D:D,MATCH($C411,'Policy Characteristics'!$C:$C,0))),"",INDEX('Policy Characteristics'!D:D,MATCH($C411,'Policy Characteristics'!$C:$C,0)))</f>
        <v>Non BAU Mandated Capacity Construction</v>
      </c>
      <c r="K411" s="226" t="str">
        <f>IF(ISBLANK(INDEX('Policy Characteristics'!E:E,MATCH($C411,'Policy Characteristics'!$C:$C,0))),"",INDEX('Policy Characteristics'!E:E,MATCH($C411,'Policy Characteristics'!$C:$C,0)))</f>
        <v/>
      </c>
      <c r="L411" s="226">
        <f>IF(ISBLANK(INDEX('Policy Characteristics'!F:F,MATCH($C411,'Policy Characteristics'!$C:$C,0))),"",INDEX('Policy Characteristics'!F:F,MATCH($C411,'Policy Characteristics'!$C:$C,0)))</f>
        <v>0</v>
      </c>
      <c r="M411" s="226">
        <f>IF(ISBLANK(INDEX('Policy Characteristics'!G:G,MATCH($C411,'Policy Characteristics'!$C:$C,0))),"",INDEX('Policy Characteristics'!G:G,MATCH($C411,'Policy Characteristics'!$C:$C,0)))</f>
        <v>1</v>
      </c>
      <c r="N411" s="226">
        <f>IF(ISBLANK(INDEX('Policy Characteristics'!H:H,MATCH($C411,'Policy Characteristics'!$C:$C,0))),"",INDEX('Policy Characteristics'!H:H,MATCH($C411,'Policy Characteristics'!$C:$C,0)))</f>
        <v>1</v>
      </c>
      <c r="O411" s="226" t="str">
        <f>IF(ISBLANK(INDEX('Policy Characteristics'!I:I,MATCH($C411,'Policy Characteristics'!$C:$C,0))),"",INDEX('Policy Characteristics'!I:I,MATCH($C411,'Policy Characteristics'!$C:$C,0)))</f>
        <v>on/off</v>
      </c>
      <c r="P411" s="226"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1" s="226" t="str">
        <f>IF(ISBLANK(INDEX('Policy Characteristics'!K:K,MATCH($C411,'Policy Characteristics'!$C:$C,0))),"",INDEX('Policy Characteristics'!K:K,MATCH($C411,'Policy Characteristics'!$C:$C,0)))</f>
        <v/>
      </c>
      <c r="R411" s="226" t="str">
        <f>IF(ISBLANK(INDEX('Policy Characteristics'!L:L,MATCH($C411,'Policy Characteristics'!$C:$C,0))),"",INDEX('Policy Characteristics'!L:L,MATCH($C411,'Policy Characteristics'!$C:$C,0)))</f>
        <v/>
      </c>
    </row>
    <row r="412" spans="1:18" s="4" customFormat="1">
      <c r="A412" s="22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226" t="str">
        <f t="shared" si="24"/>
        <v>Boolean Use Non BAU Mandated Capacity Construction Schedule</v>
      </c>
      <c r="D412" s="6" t="s">
        <v>810</v>
      </c>
      <c r="E412" s="45"/>
      <c r="F412" s="6" t="s">
        <v>811</v>
      </c>
      <c r="G412" s="45"/>
      <c r="H412" s="43">
        <v>640</v>
      </c>
      <c r="I412" s="261" t="s">
        <v>738</v>
      </c>
      <c r="J412" s="227" t="str">
        <f>IF(ISBLANK(INDEX('Policy Characteristics'!D:D,MATCH($C412,'Policy Characteristics'!$C:$C,0))),"",INDEX('Policy Characteristics'!D:D,MATCH($C412,'Policy Characteristics'!$C:$C,0)))</f>
        <v>Non BAU Mandated Capacity Construction</v>
      </c>
      <c r="K412" s="226" t="str">
        <f>IF(ISBLANK(INDEX('Policy Characteristics'!E:E,MATCH($C412,'Policy Characteristics'!$C:$C,0))),"",INDEX('Policy Characteristics'!E:E,MATCH($C412,'Policy Characteristics'!$C:$C,0)))</f>
        <v/>
      </c>
      <c r="L412" s="226">
        <f>IF(ISBLANK(INDEX('Policy Characteristics'!F:F,MATCH($C412,'Policy Characteristics'!$C:$C,0))),"",INDEX('Policy Characteristics'!F:F,MATCH($C412,'Policy Characteristics'!$C:$C,0)))</f>
        <v>0</v>
      </c>
      <c r="M412" s="226">
        <f>IF(ISBLANK(INDEX('Policy Characteristics'!G:G,MATCH($C412,'Policy Characteristics'!$C:$C,0))),"",INDEX('Policy Characteristics'!G:G,MATCH($C412,'Policy Characteristics'!$C:$C,0)))</f>
        <v>1</v>
      </c>
      <c r="N412" s="226">
        <f>IF(ISBLANK(INDEX('Policy Characteristics'!H:H,MATCH($C412,'Policy Characteristics'!$C:$C,0))),"",INDEX('Policy Characteristics'!H:H,MATCH($C412,'Policy Characteristics'!$C:$C,0)))</f>
        <v>1</v>
      </c>
      <c r="O412" s="226" t="str">
        <f>IF(ISBLANK(INDEX('Policy Characteristics'!I:I,MATCH($C412,'Policy Characteristics'!$C:$C,0))),"",INDEX('Policy Characteristics'!I:I,MATCH($C412,'Policy Characteristics'!$C:$C,0)))</f>
        <v>on/off</v>
      </c>
      <c r="P412" s="226"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2" s="226" t="str">
        <f>IF(ISBLANK(INDEX('Policy Characteristics'!K:K,MATCH($C412,'Policy Characteristics'!$C:$C,0))),"",INDEX('Policy Characteristics'!K:K,MATCH($C412,'Policy Characteristics'!$C:$C,0)))</f>
        <v/>
      </c>
      <c r="R412" s="226" t="str">
        <f>IF(ISBLANK(INDEX('Policy Characteristics'!L:L,MATCH($C412,'Policy Characteristics'!$C:$C,0))),"",INDEX('Policy Characteristics'!L:L,MATCH($C412,'Policy Characteristics'!$C:$C,0)))</f>
        <v/>
      </c>
    </row>
    <row r="413" spans="1:18" s="4" customFormat="1">
      <c r="A413" s="22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226" t="str">
        <f t="shared" si="24"/>
        <v>Boolean Use Non BAU Mandated Capacity Construction Schedule</v>
      </c>
      <c r="D413" s="6" t="s">
        <v>812</v>
      </c>
      <c r="E413" s="45"/>
      <c r="F413" s="6" t="s">
        <v>813</v>
      </c>
      <c r="G413" s="45"/>
      <c r="H413" s="43">
        <v>641</v>
      </c>
      <c r="I413" s="261" t="s">
        <v>738</v>
      </c>
      <c r="J413" s="227" t="str">
        <f>IF(ISBLANK(INDEX('Policy Characteristics'!D:D,MATCH($C413,'Policy Characteristics'!$C:$C,0))),"",INDEX('Policy Characteristics'!D:D,MATCH($C413,'Policy Characteristics'!$C:$C,0)))</f>
        <v>Non BAU Mandated Capacity Construction</v>
      </c>
      <c r="K413" s="226" t="str">
        <f>IF(ISBLANK(INDEX('Policy Characteristics'!E:E,MATCH($C413,'Policy Characteristics'!$C:$C,0))),"",INDEX('Policy Characteristics'!E:E,MATCH($C413,'Policy Characteristics'!$C:$C,0)))</f>
        <v/>
      </c>
      <c r="L413" s="226">
        <f>IF(ISBLANK(INDEX('Policy Characteristics'!F:F,MATCH($C413,'Policy Characteristics'!$C:$C,0))),"",INDEX('Policy Characteristics'!F:F,MATCH($C413,'Policy Characteristics'!$C:$C,0)))</f>
        <v>0</v>
      </c>
      <c r="M413" s="226">
        <f>IF(ISBLANK(INDEX('Policy Characteristics'!G:G,MATCH($C413,'Policy Characteristics'!$C:$C,0))),"",INDEX('Policy Characteristics'!G:G,MATCH($C413,'Policy Characteristics'!$C:$C,0)))</f>
        <v>1</v>
      </c>
      <c r="N413" s="226">
        <f>IF(ISBLANK(INDEX('Policy Characteristics'!H:H,MATCH($C413,'Policy Characteristics'!$C:$C,0))),"",INDEX('Policy Characteristics'!H:H,MATCH($C413,'Policy Characteristics'!$C:$C,0)))</f>
        <v>1</v>
      </c>
      <c r="O413" s="226" t="str">
        <f>IF(ISBLANK(INDEX('Policy Characteristics'!I:I,MATCH($C413,'Policy Characteristics'!$C:$C,0))),"",INDEX('Policy Characteristics'!I:I,MATCH($C413,'Policy Characteristics'!$C:$C,0)))</f>
        <v>on/off</v>
      </c>
      <c r="P413" s="226"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3" s="226" t="str">
        <f>IF(ISBLANK(INDEX('Policy Characteristics'!K:K,MATCH($C413,'Policy Characteristics'!$C:$C,0))),"",INDEX('Policy Characteristics'!K:K,MATCH($C413,'Policy Characteristics'!$C:$C,0)))</f>
        <v/>
      </c>
      <c r="R413" s="226" t="str">
        <f>IF(ISBLANK(INDEX('Policy Characteristics'!L:L,MATCH($C413,'Policy Characteristics'!$C:$C,0))),"",INDEX('Policy Characteristics'!L:L,MATCH($C413,'Policy Characteristics'!$C:$C,0)))</f>
        <v/>
      </c>
    </row>
    <row r="414" spans="1:18" s="4" customFormat="1">
      <c r="A414" s="22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226" t="str">
        <f t="shared" si="24"/>
        <v>Boolean Use Non BAU Mandated Capacity Construction Schedule</v>
      </c>
      <c r="D414" s="6" t="s">
        <v>814</v>
      </c>
      <c r="E414" s="45"/>
      <c r="F414" s="6" t="s">
        <v>815</v>
      </c>
      <c r="G414" s="45"/>
      <c r="H414" s="43">
        <v>642</v>
      </c>
      <c r="I414" s="261" t="s">
        <v>738</v>
      </c>
      <c r="J414" s="227" t="str">
        <f>IF(ISBLANK(INDEX('Policy Characteristics'!D:D,MATCH($C414,'Policy Characteristics'!$C:$C,0))),"",INDEX('Policy Characteristics'!D:D,MATCH($C414,'Policy Characteristics'!$C:$C,0)))</f>
        <v>Non BAU Mandated Capacity Construction</v>
      </c>
      <c r="K414" s="226" t="str">
        <f>IF(ISBLANK(INDEX('Policy Characteristics'!E:E,MATCH($C414,'Policy Characteristics'!$C:$C,0))),"",INDEX('Policy Characteristics'!E:E,MATCH($C414,'Policy Characteristics'!$C:$C,0)))</f>
        <v/>
      </c>
      <c r="L414" s="226">
        <f>IF(ISBLANK(INDEX('Policy Characteristics'!F:F,MATCH($C414,'Policy Characteristics'!$C:$C,0))),"",INDEX('Policy Characteristics'!F:F,MATCH($C414,'Policy Characteristics'!$C:$C,0)))</f>
        <v>0</v>
      </c>
      <c r="M414" s="226">
        <f>IF(ISBLANK(INDEX('Policy Characteristics'!G:G,MATCH($C414,'Policy Characteristics'!$C:$C,0))),"",INDEX('Policy Characteristics'!G:G,MATCH($C414,'Policy Characteristics'!$C:$C,0)))</f>
        <v>1</v>
      </c>
      <c r="N414" s="226">
        <f>IF(ISBLANK(INDEX('Policy Characteristics'!H:H,MATCH($C414,'Policy Characteristics'!$C:$C,0))),"",INDEX('Policy Characteristics'!H:H,MATCH($C414,'Policy Characteristics'!$C:$C,0)))</f>
        <v>1</v>
      </c>
      <c r="O414" s="226" t="str">
        <f>IF(ISBLANK(INDEX('Policy Characteristics'!I:I,MATCH($C414,'Policy Characteristics'!$C:$C,0))),"",INDEX('Policy Characteristics'!I:I,MATCH($C414,'Policy Characteristics'!$C:$C,0)))</f>
        <v>on/off</v>
      </c>
      <c r="P414" s="226"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4" s="226" t="str">
        <f>IF(ISBLANK(INDEX('Policy Characteristics'!K:K,MATCH($C414,'Policy Characteristics'!$C:$C,0))),"",INDEX('Policy Characteristics'!K:K,MATCH($C414,'Policy Characteristics'!$C:$C,0)))</f>
        <v/>
      </c>
      <c r="R414" s="226" t="str">
        <f>IF(ISBLANK(INDEX('Policy Characteristics'!L:L,MATCH($C414,'Policy Characteristics'!$C:$C,0))),"",INDEX('Policy Characteristics'!L:L,MATCH($C414,'Policy Characteristics'!$C:$C,0)))</f>
        <v/>
      </c>
    </row>
    <row r="415" spans="1:18" s="4" customFormat="1">
      <c r="A415" s="22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226" t="str">
        <f t="shared" si="24"/>
        <v>Boolean Use Non BAU Mandated Capacity Construction Schedule</v>
      </c>
      <c r="D415" s="6" t="s">
        <v>816</v>
      </c>
      <c r="E415" s="45"/>
      <c r="F415" s="6" t="s">
        <v>817</v>
      </c>
      <c r="G415" s="45"/>
      <c r="H415" s="43">
        <v>643</v>
      </c>
      <c r="I415" s="261" t="s">
        <v>738</v>
      </c>
      <c r="J415" s="227" t="str">
        <f>IF(ISBLANK(INDEX('Policy Characteristics'!D:D,MATCH($C415,'Policy Characteristics'!$C:$C,0))),"",INDEX('Policy Characteristics'!D:D,MATCH($C415,'Policy Characteristics'!$C:$C,0)))</f>
        <v>Non BAU Mandated Capacity Construction</v>
      </c>
      <c r="K415" s="226" t="str">
        <f>IF(ISBLANK(INDEX('Policy Characteristics'!E:E,MATCH($C415,'Policy Characteristics'!$C:$C,0))),"",INDEX('Policy Characteristics'!E:E,MATCH($C415,'Policy Characteristics'!$C:$C,0)))</f>
        <v/>
      </c>
      <c r="L415" s="226">
        <f>IF(ISBLANK(INDEX('Policy Characteristics'!F:F,MATCH($C415,'Policy Characteristics'!$C:$C,0))),"",INDEX('Policy Characteristics'!F:F,MATCH($C415,'Policy Characteristics'!$C:$C,0)))</f>
        <v>0</v>
      </c>
      <c r="M415" s="226">
        <f>IF(ISBLANK(INDEX('Policy Characteristics'!G:G,MATCH($C415,'Policy Characteristics'!$C:$C,0))),"",INDEX('Policy Characteristics'!G:G,MATCH($C415,'Policy Characteristics'!$C:$C,0)))</f>
        <v>1</v>
      </c>
      <c r="N415" s="226">
        <f>IF(ISBLANK(INDEX('Policy Characteristics'!H:H,MATCH($C415,'Policy Characteristics'!$C:$C,0))),"",INDEX('Policy Characteristics'!H:H,MATCH($C415,'Policy Characteristics'!$C:$C,0)))</f>
        <v>1</v>
      </c>
      <c r="O415" s="226" t="str">
        <f>IF(ISBLANK(INDEX('Policy Characteristics'!I:I,MATCH($C415,'Policy Characteristics'!$C:$C,0))),"",INDEX('Policy Characteristics'!I:I,MATCH($C415,'Policy Characteristics'!$C:$C,0)))</f>
        <v>on/off</v>
      </c>
      <c r="P415" s="226"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5" s="226" t="str">
        <f>IF(ISBLANK(INDEX('Policy Characteristics'!K:K,MATCH($C415,'Policy Characteristics'!$C:$C,0))),"",INDEX('Policy Characteristics'!K:K,MATCH($C415,'Policy Characteristics'!$C:$C,0)))</f>
        <v/>
      </c>
      <c r="R415" s="226" t="str">
        <f>IF(ISBLANK(INDEX('Policy Characteristics'!L:L,MATCH($C415,'Policy Characteristics'!$C:$C,0))),"",INDEX('Policy Characteristics'!L:L,MATCH($C415,'Policy Characteristics'!$C:$C,0)))</f>
        <v/>
      </c>
    </row>
    <row r="416" spans="1:18" s="4" customFormat="1">
      <c r="A416" s="22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226" t="str">
        <f t="shared" si="24"/>
        <v>Boolean Use Non BAU Mandated Capacity Construction Schedule</v>
      </c>
      <c r="D416" s="6" t="s">
        <v>818</v>
      </c>
      <c r="E416" s="45"/>
      <c r="F416" s="6" t="s">
        <v>819</v>
      </c>
      <c r="G416" s="45"/>
      <c r="H416" s="43">
        <v>644</v>
      </c>
      <c r="I416" s="261" t="s">
        <v>738</v>
      </c>
      <c r="J416" s="227" t="str">
        <f>IF(ISBLANK(INDEX('Policy Characteristics'!D:D,MATCH($C416,'Policy Characteristics'!$C:$C,0))),"",INDEX('Policy Characteristics'!D:D,MATCH($C416,'Policy Characteristics'!$C:$C,0)))</f>
        <v>Non BAU Mandated Capacity Construction</v>
      </c>
      <c r="K416" s="226" t="str">
        <f>IF(ISBLANK(INDEX('Policy Characteristics'!E:E,MATCH($C416,'Policy Characteristics'!$C:$C,0))),"",INDEX('Policy Characteristics'!E:E,MATCH($C416,'Policy Characteristics'!$C:$C,0)))</f>
        <v/>
      </c>
      <c r="L416" s="226">
        <f>IF(ISBLANK(INDEX('Policy Characteristics'!F:F,MATCH($C416,'Policy Characteristics'!$C:$C,0))),"",INDEX('Policy Characteristics'!F:F,MATCH($C416,'Policy Characteristics'!$C:$C,0)))</f>
        <v>0</v>
      </c>
      <c r="M416" s="226">
        <f>IF(ISBLANK(INDEX('Policy Characteristics'!G:G,MATCH($C416,'Policy Characteristics'!$C:$C,0))),"",INDEX('Policy Characteristics'!G:G,MATCH($C416,'Policy Characteristics'!$C:$C,0)))</f>
        <v>1</v>
      </c>
      <c r="N416" s="226">
        <f>IF(ISBLANK(INDEX('Policy Characteristics'!H:H,MATCH($C416,'Policy Characteristics'!$C:$C,0))),"",INDEX('Policy Characteristics'!H:H,MATCH($C416,'Policy Characteristics'!$C:$C,0)))</f>
        <v>1</v>
      </c>
      <c r="O416" s="226" t="str">
        <f>IF(ISBLANK(INDEX('Policy Characteristics'!I:I,MATCH($C416,'Policy Characteristics'!$C:$C,0))),"",INDEX('Policy Characteristics'!I:I,MATCH($C416,'Policy Characteristics'!$C:$C,0)))</f>
        <v>on/off</v>
      </c>
      <c r="P416" s="226"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6" s="226" t="str">
        <f>IF(ISBLANK(INDEX('Policy Characteristics'!K:K,MATCH($C416,'Policy Characteristics'!$C:$C,0))),"",INDEX('Policy Characteristics'!K:K,MATCH($C416,'Policy Characteristics'!$C:$C,0)))</f>
        <v/>
      </c>
      <c r="R416" s="226" t="str">
        <f>IF(ISBLANK(INDEX('Policy Characteristics'!L:L,MATCH($C416,'Policy Characteristics'!$C:$C,0))),"",INDEX('Policy Characteristics'!L:L,MATCH($C416,'Policy Characteristics'!$C:$C,0)))</f>
        <v/>
      </c>
    </row>
    <row r="417" spans="1:18" s="4" customFormat="1">
      <c r="A417" s="22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226" t="str">
        <f t="shared" si="24"/>
        <v>Boolean Use Non BAU Mandated Capacity Construction Schedule</v>
      </c>
      <c r="D417" s="6" t="s">
        <v>820</v>
      </c>
      <c r="E417" s="45"/>
      <c r="F417" s="6" t="s">
        <v>821</v>
      </c>
      <c r="G417" s="45"/>
      <c r="H417" s="43">
        <v>645</v>
      </c>
      <c r="I417" s="261" t="s">
        <v>728</v>
      </c>
      <c r="J417" s="227" t="str">
        <f>IF(ISBLANK(INDEX('Policy Characteristics'!D:D,MATCH($C417,'Policy Characteristics'!$C:$C,0))),"",INDEX('Policy Characteristics'!D:D,MATCH($C417,'Policy Characteristics'!$C:$C,0)))</f>
        <v>Non BAU Mandated Capacity Construction</v>
      </c>
      <c r="K417" s="226" t="str">
        <f>IF(ISBLANK(INDEX('Policy Characteristics'!E:E,MATCH($C417,'Policy Characteristics'!$C:$C,0))),"",INDEX('Policy Characteristics'!E:E,MATCH($C417,'Policy Characteristics'!$C:$C,0)))</f>
        <v/>
      </c>
      <c r="L417" s="226">
        <f>IF(ISBLANK(INDEX('Policy Characteristics'!F:F,MATCH($C417,'Policy Characteristics'!$C:$C,0))),"",INDEX('Policy Characteristics'!F:F,MATCH($C417,'Policy Characteristics'!$C:$C,0)))</f>
        <v>0</v>
      </c>
      <c r="M417" s="226">
        <f>IF(ISBLANK(INDEX('Policy Characteristics'!G:G,MATCH($C417,'Policy Characteristics'!$C:$C,0))),"",INDEX('Policy Characteristics'!G:G,MATCH($C417,'Policy Characteristics'!$C:$C,0)))</f>
        <v>1</v>
      </c>
      <c r="N417" s="226">
        <f>IF(ISBLANK(INDEX('Policy Characteristics'!H:H,MATCH($C417,'Policy Characteristics'!$C:$C,0))),"",INDEX('Policy Characteristics'!H:H,MATCH($C417,'Policy Characteristics'!$C:$C,0)))</f>
        <v>1</v>
      </c>
      <c r="O417" s="226" t="str">
        <f>IF(ISBLANK(INDEX('Policy Characteristics'!I:I,MATCH($C417,'Policy Characteristics'!$C:$C,0))),"",INDEX('Policy Characteristics'!I:I,MATCH($C417,'Policy Characteristics'!$C:$C,0)))</f>
        <v>on/off</v>
      </c>
      <c r="P417" s="226"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7" s="226" t="str">
        <f>IF(ISBLANK(INDEX('Policy Characteristics'!K:K,MATCH($C417,'Policy Characteristics'!$C:$C,0))),"",INDEX('Policy Characteristics'!K:K,MATCH($C417,'Policy Characteristics'!$C:$C,0)))</f>
        <v/>
      </c>
      <c r="R417" s="226" t="str">
        <f>IF(ISBLANK(INDEX('Policy Characteristics'!L:L,MATCH($C417,'Policy Characteristics'!$C:$C,0))),"",INDEX('Policy Characteristics'!L:L,MATCH($C417,'Policy Characteristics'!$C:$C,0)))</f>
        <v/>
      </c>
    </row>
    <row r="418" spans="1:18" s="4" customFormat="1">
      <c r="A418" s="22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226" t="str">
        <f t="shared" si="24"/>
        <v>Boolean Use Non BAU Mandated Capacity Construction Schedule</v>
      </c>
      <c r="D418" s="6" t="s">
        <v>822</v>
      </c>
      <c r="E418" s="45"/>
      <c r="F418" s="6" t="s">
        <v>823</v>
      </c>
      <c r="G418" s="45"/>
      <c r="H418" s="43">
        <v>646</v>
      </c>
      <c r="I418" s="261" t="s">
        <v>738</v>
      </c>
      <c r="J418" s="227" t="str">
        <f>IF(ISBLANK(INDEX('Policy Characteristics'!D:D,MATCH($C418,'Policy Characteristics'!$C:$C,0))),"",INDEX('Policy Characteristics'!D:D,MATCH($C418,'Policy Characteristics'!$C:$C,0)))</f>
        <v>Non BAU Mandated Capacity Construction</v>
      </c>
      <c r="K418" s="226" t="str">
        <f>IF(ISBLANK(INDEX('Policy Characteristics'!E:E,MATCH($C418,'Policy Characteristics'!$C:$C,0))),"",INDEX('Policy Characteristics'!E:E,MATCH($C418,'Policy Characteristics'!$C:$C,0)))</f>
        <v/>
      </c>
      <c r="L418" s="226">
        <f>IF(ISBLANK(INDEX('Policy Characteristics'!F:F,MATCH($C418,'Policy Characteristics'!$C:$C,0))),"",INDEX('Policy Characteristics'!F:F,MATCH($C418,'Policy Characteristics'!$C:$C,0)))</f>
        <v>0</v>
      </c>
      <c r="M418" s="226">
        <f>IF(ISBLANK(INDEX('Policy Characteristics'!G:G,MATCH($C418,'Policy Characteristics'!$C:$C,0))),"",INDEX('Policy Characteristics'!G:G,MATCH($C418,'Policy Characteristics'!$C:$C,0)))</f>
        <v>1</v>
      </c>
      <c r="N418" s="226">
        <f>IF(ISBLANK(INDEX('Policy Characteristics'!H:H,MATCH($C418,'Policy Characteristics'!$C:$C,0))),"",INDEX('Policy Characteristics'!H:H,MATCH($C418,'Policy Characteristics'!$C:$C,0)))</f>
        <v>1</v>
      </c>
      <c r="O418" s="226" t="str">
        <f>IF(ISBLANK(INDEX('Policy Characteristics'!I:I,MATCH($C418,'Policy Characteristics'!$C:$C,0))),"",INDEX('Policy Characteristics'!I:I,MATCH($C418,'Policy Characteristics'!$C:$C,0)))</f>
        <v>on/off</v>
      </c>
      <c r="P418" s="226"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8" s="226" t="str">
        <f>IF(ISBLANK(INDEX('Policy Characteristics'!K:K,MATCH($C418,'Policy Characteristics'!$C:$C,0))),"",INDEX('Policy Characteristics'!K:K,MATCH($C418,'Policy Characteristics'!$C:$C,0)))</f>
        <v/>
      </c>
      <c r="R418" s="226" t="str">
        <f>IF(ISBLANK(INDEX('Policy Characteristics'!L:L,MATCH($C418,'Policy Characteristics'!$C:$C,0))),"",INDEX('Policy Characteristics'!L:L,MATCH($C418,'Policy Characteristics'!$C:$C,0)))</f>
        <v/>
      </c>
    </row>
    <row r="419" spans="1:18" s="4" customFormat="1">
      <c r="A419" s="22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226" t="str">
        <f t="shared" si="24"/>
        <v>Boolean Use Non BAU Mandated Capacity Construction Schedule</v>
      </c>
      <c r="D419" s="6" t="s">
        <v>824</v>
      </c>
      <c r="E419" s="45"/>
      <c r="F419" s="6" t="s">
        <v>825</v>
      </c>
      <c r="G419" s="45"/>
      <c r="H419" s="43">
        <v>647</v>
      </c>
      <c r="I419" s="261" t="s">
        <v>738</v>
      </c>
      <c r="J419" s="227" t="str">
        <f>IF(ISBLANK(INDEX('Policy Characteristics'!D:D,MATCH($C419,'Policy Characteristics'!$C:$C,0))),"",INDEX('Policy Characteristics'!D:D,MATCH($C419,'Policy Characteristics'!$C:$C,0)))</f>
        <v>Non BAU Mandated Capacity Construction</v>
      </c>
      <c r="K419" s="226" t="str">
        <f>IF(ISBLANK(INDEX('Policy Characteristics'!E:E,MATCH($C419,'Policy Characteristics'!$C:$C,0))),"",INDEX('Policy Characteristics'!E:E,MATCH($C419,'Policy Characteristics'!$C:$C,0)))</f>
        <v/>
      </c>
      <c r="L419" s="226">
        <f>IF(ISBLANK(INDEX('Policy Characteristics'!F:F,MATCH($C419,'Policy Characteristics'!$C:$C,0))),"",INDEX('Policy Characteristics'!F:F,MATCH($C419,'Policy Characteristics'!$C:$C,0)))</f>
        <v>0</v>
      </c>
      <c r="M419" s="226">
        <f>IF(ISBLANK(INDEX('Policy Characteristics'!G:G,MATCH($C419,'Policy Characteristics'!$C:$C,0))),"",INDEX('Policy Characteristics'!G:G,MATCH($C419,'Policy Characteristics'!$C:$C,0)))</f>
        <v>1</v>
      </c>
      <c r="N419" s="226">
        <f>IF(ISBLANK(INDEX('Policy Characteristics'!H:H,MATCH($C419,'Policy Characteristics'!$C:$C,0))),"",INDEX('Policy Characteristics'!H:H,MATCH($C419,'Policy Characteristics'!$C:$C,0)))</f>
        <v>1</v>
      </c>
      <c r="O419" s="226" t="str">
        <f>IF(ISBLANK(INDEX('Policy Characteristics'!I:I,MATCH($C419,'Policy Characteristics'!$C:$C,0))),"",INDEX('Policy Characteristics'!I:I,MATCH($C419,'Policy Characteristics'!$C:$C,0)))</f>
        <v>on/off</v>
      </c>
      <c r="P419" s="226"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9" s="226" t="str">
        <f>IF(ISBLANK(INDEX('Policy Characteristics'!K:K,MATCH($C419,'Policy Characteristics'!$C:$C,0))),"",INDEX('Policy Characteristics'!K:K,MATCH($C419,'Policy Characteristics'!$C:$C,0)))</f>
        <v/>
      </c>
      <c r="R419" s="226" t="str">
        <f>IF(ISBLANK(INDEX('Policy Characteristics'!L:L,MATCH($C419,'Policy Characteristics'!$C:$C,0))),"",INDEX('Policy Characteristics'!L:L,MATCH($C419,'Policy Characteristics'!$C:$C,0)))</f>
        <v/>
      </c>
    </row>
    <row r="420" spans="1:18" s="4" customFormat="1">
      <c r="A420" s="22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226" t="str">
        <f t="shared" si="24"/>
        <v>Boolean Use Non BAU Mandated Capacity Construction Schedule</v>
      </c>
      <c r="D420" s="6" t="s">
        <v>826</v>
      </c>
      <c r="E420" s="45"/>
      <c r="F420" s="6" t="s">
        <v>827</v>
      </c>
      <c r="G420" s="45"/>
      <c r="H420" s="43">
        <v>648</v>
      </c>
      <c r="I420" s="261" t="s">
        <v>738</v>
      </c>
      <c r="J420" s="227" t="str">
        <f>IF(ISBLANK(INDEX('Policy Characteristics'!D:D,MATCH($C420,'Policy Characteristics'!$C:$C,0))),"",INDEX('Policy Characteristics'!D:D,MATCH($C420,'Policy Characteristics'!$C:$C,0)))</f>
        <v>Non BAU Mandated Capacity Construction</v>
      </c>
      <c r="K420" s="226" t="str">
        <f>IF(ISBLANK(INDEX('Policy Characteristics'!E:E,MATCH($C420,'Policy Characteristics'!$C:$C,0))),"",INDEX('Policy Characteristics'!E:E,MATCH($C420,'Policy Characteristics'!$C:$C,0)))</f>
        <v/>
      </c>
      <c r="L420" s="226">
        <f>IF(ISBLANK(INDEX('Policy Characteristics'!F:F,MATCH($C420,'Policy Characteristics'!$C:$C,0))),"",INDEX('Policy Characteristics'!F:F,MATCH($C420,'Policy Characteristics'!$C:$C,0)))</f>
        <v>0</v>
      </c>
      <c r="M420" s="226">
        <f>IF(ISBLANK(INDEX('Policy Characteristics'!G:G,MATCH($C420,'Policy Characteristics'!$C:$C,0))),"",INDEX('Policy Characteristics'!G:G,MATCH($C420,'Policy Characteristics'!$C:$C,0)))</f>
        <v>1</v>
      </c>
      <c r="N420" s="226">
        <f>IF(ISBLANK(INDEX('Policy Characteristics'!H:H,MATCH($C420,'Policy Characteristics'!$C:$C,0))),"",INDEX('Policy Characteristics'!H:H,MATCH($C420,'Policy Characteristics'!$C:$C,0)))</f>
        <v>1</v>
      </c>
      <c r="O420" s="226" t="str">
        <f>IF(ISBLANK(INDEX('Policy Characteristics'!I:I,MATCH($C420,'Policy Characteristics'!$C:$C,0))),"",INDEX('Policy Characteristics'!I:I,MATCH($C420,'Policy Characteristics'!$C:$C,0)))</f>
        <v>on/off</v>
      </c>
      <c r="P420" s="226"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0" s="226" t="str">
        <f>IF(ISBLANK(INDEX('Policy Characteristics'!K:K,MATCH($C420,'Policy Characteristics'!$C:$C,0))),"",INDEX('Policy Characteristics'!K:K,MATCH($C420,'Policy Characteristics'!$C:$C,0)))</f>
        <v/>
      </c>
      <c r="R420" s="226" t="str">
        <f>IF(ISBLANK(INDEX('Policy Characteristics'!L:L,MATCH($C420,'Policy Characteristics'!$C:$C,0))),"",INDEX('Policy Characteristics'!L:L,MATCH($C420,'Policy Characteristics'!$C:$C,0)))</f>
        <v/>
      </c>
    </row>
    <row r="421" spans="1:18" s="4" customFormat="1">
      <c r="A421" s="22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226" t="str">
        <f t="shared" si="24"/>
        <v>Boolean Use Non BAU Mandated Capacity Construction Schedule</v>
      </c>
      <c r="D421" s="6" t="s">
        <v>828</v>
      </c>
      <c r="E421" s="45"/>
      <c r="F421" s="6" t="s">
        <v>829</v>
      </c>
      <c r="G421" s="45"/>
      <c r="H421" s="43">
        <v>1775</v>
      </c>
      <c r="I421" s="261" t="s">
        <v>738</v>
      </c>
      <c r="J421" s="227" t="str">
        <f>IF(ISBLANK(INDEX('Policy Characteristics'!D:D,MATCH($C421,'Policy Characteristics'!$C:$C,0))),"",INDEX('Policy Characteristics'!D:D,MATCH($C421,'Policy Characteristics'!$C:$C,0)))</f>
        <v>Non BAU Mandated Capacity Construction</v>
      </c>
      <c r="K421" s="226" t="str">
        <f>IF(ISBLANK(INDEX('Policy Characteristics'!E:E,MATCH($C421,'Policy Characteristics'!$C:$C,0))),"",INDEX('Policy Characteristics'!E:E,MATCH($C421,'Policy Characteristics'!$C:$C,0)))</f>
        <v/>
      </c>
      <c r="L421" s="226">
        <f>IF(ISBLANK(INDEX('Policy Characteristics'!F:F,MATCH($C421,'Policy Characteristics'!$C:$C,0))),"",INDEX('Policy Characteristics'!F:F,MATCH($C421,'Policy Characteristics'!$C:$C,0)))</f>
        <v>0</v>
      </c>
      <c r="M421" s="226">
        <f>IF(ISBLANK(INDEX('Policy Characteristics'!G:G,MATCH($C421,'Policy Characteristics'!$C:$C,0))),"",INDEX('Policy Characteristics'!G:G,MATCH($C421,'Policy Characteristics'!$C:$C,0)))</f>
        <v>1</v>
      </c>
      <c r="N421" s="226">
        <f>IF(ISBLANK(INDEX('Policy Characteristics'!H:H,MATCH($C421,'Policy Characteristics'!$C:$C,0))),"",INDEX('Policy Characteristics'!H:H,MATCH($C421,'Policy Characteristics'!$C:$C,0)))</f>
        <v>1</v>
      </c>
      <c r="O421" s="226" t="str">
        <f>IF(ISBLANK(INDEX('Policy Characteristics'!I:I,MATCH($C421,'Policy Characteristics'!$C:$C,0))),"",INDEX('Policy Characteristics'!I:I,MATCH($C421,'Policy Characteristics'!$C:$C,0)))</f>
        <v>on/off</v>
      </c>
      <c r="P421" s="226"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1" s="226" t="str">
        <f>IF(ISBLANK(INDEX('Policy Characteristics'!K:K,MATCH($C421,'Policy Characteristics'!$C:$C,0))),"",INDEX('Policy Characteristics'!K:K,MATCH($C421,'Policy Characteristics'!$C:$C,0)))</f>
        <v/>
      </c>
      <c r="R421" s="226" t="str">
        <f>IF(ISBLANK(INDEX('Policy Characteristics'!L:L,MATCH($C421,'Policy Characteristics'!$C:$C,0))),"",INDEX('Policy Characteristics'!L:L,MATCH($C421,'Policy Characteristics'!$C:$C,0)))</f>
        <v/>
      </c>
    </row>
    <row r="422" spans="1:18" s="4" customFormat="1">
      <c r="A422" s="22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226" t="str">
        <f t="shared" si="24"/>
        <v>Boolean Use Non BAU Mandated Capacity Construction Schedule</v>
      </c>
      <c r="D422" s="6" t="s">
        <v>830</v>
      </c>
      <c r="E422" s="45"/>
      <c r="F422" s="6" t="s">
        <v>831</v>
      </c>
      <c r="G422" s="45"/>
      <c r="H422" s="43">
        <v>1776</v>
      </c>
      <c r="I422" s="261" t="s">
        <v>738</v>
      </c>
      <c r="J422" s="227" t="str">
        <f>IF(ISBLANK(INDEX('Policy Characteristics'!D:D,MATCH($C422,'Policy Characteristics'!$C:$C,0))),"",INDEX('Policy Characteristics'!D:D,MATCH($C422,'Policy Characteristics'!$C:$C,0)))</f>
        <v>Non BAU Mandated Capacity Construction</v>
      </c>
      <c r="K422" s="226" t="str">
        <f>IF(ISBLANK(INDEX('Policy Characteristics'!E:E,MATCH($C422,'Policy Characteristics'!$C:$C,0))),"",INDEX('Policy Characteristics'!E:E,MATCH($C422,'Policy Characteristics'!$C:$C,0)))</f>
        <v/>
      </c>
      <c r="L422" s="226">
        <f>IF(ISBLANK(INDEX('Policy Characteristics'!F:F,MATCH($C422,'Policy Characteristics'!$C:$C,0))),"",INDEX('Policy Characteristics'!F:F,MATCH($C422,'Policy Characteristics'!$C:$C,0)))</f>
        <v>0</v>
      </c>
      <c r="M422" s="226">
        <f>IF(ISBLANK(INDEX('Policy Characteristics'!G:G,MATCH($C422,'Policy Characteristics'!$C:$C,0))),"",INDEX('Policy Characteristics'!G:G,MATCH($C422,'Policy Characteristics'!$C:$C,0)))</f>
        <v>1</v>
      </c>
      <c r="N422" s="226">
        <f>IF(ISBLANK(INDEX('Policy Characteristics'!H:H,MATCH($C422,'Policy Characteristics'!$C:$C,0))),"",INDEX('Policy Characteristics'!H:H,MATCH($C422,'Policy Characteristics'!$C:$C,0)))</f>
        <v>1</v>
      </c>
      <c r="O422" s="226" t="str">
        <f>IF(ISBLANK(INDEX('Policy Characteristics'!I:I,MATCH($C422,'Policy Characteristics'!$C:$C,0))),"",INDEX('Policy Characteristics'!I:I,MATCH($C422,'Policy Characteristics'!$C:$C,0)))</f>
        <v>on/off</v>
      </c>
      <c r="P422" s="226"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2" s="226" t="str">
        <f>IF(ISBLANK(INDEX('Policy Characteristics'!K:K,MATCH($C422,'Policy Characteristics'!$C:$C,0))),"",INDEX('Policy Characteristics'!K:K,MATCH($C422,'Policy Characteristics'!$C:$C,0)))</f>
        <v/>
      </c>
      <c r="R422" s="226" t="str">
        <f>IF(ISBLANK(INDEX('Policy Characteristics'!L:L,MATCH($C422,'Policy Characteristics'!$C:$C,0))),"",INDEX('Policy Characteristics'!L:L,MATCH($C422,'Policy Characteristics'!$C:$C,0)))</f>
        <v/>
      </c>
    </row>
    <row r="423" spans="1:18" s="4" customFormat="1">
      <c r="A423" s="22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226" t="str">
        <f t="shared" si="24"/>
        <v>Boolean Use Non BAU Mandated Capacity Construction Schedule</v>
      </c>
      <c r="D423" s="6" t="s">
        <v>832</v>
      </c>
      <c r="E423" s="45"/>
      <c r="F423" s="6" t="s">
        <v>833</v>
      </c>
      <c r="G423" s="45"/>
      <c r="H423" s="43">
        <v>1777</v>
      </c>
      <c r="I423" s="261" t="s">
        <v>738</v>
      </c>
      <c r="J423" s="227" t="str">
        <f>IF(ISBLANK(INDEX('Policy Characteristics'!D:D,MATCH($C423,'Policy Characteristics'!$C:$C,0))),"",INDEX('Policy Characteristics'!D:D,MATCH($C423,'Policy Characteristics'!$C:$C,0)))</f>
        <v>Non BAU Mandated Capacity Construction</v>
      </c>
      <c r="K423" s="226" t="str">
        <f>IF(ISBLANK(INDEX('Policy Characteristics'!E:E,MATCH($C423,'Policy Characteristics'!$C:$C,0))),"",INDEX('Policy Characteristics'!E:E,MATCH($C423,'Policy Characteristics'!$C:$C,0)))</f>
        <v/>
      </c>
      <c r="L423" s="226">
        <f>IF(ISBLANK(INDEX('Policy Characteristics'!F:F,MATCH($C423,'Policy Characteristics'!$C:$C,0))),"",INDEX('Policy Characteristics'!F:F,MATCH($C423,'Policy Characteristics'!$C:$C,0)))</f>
        <v>0</v>
      </c>
      <c r="M423" s="226">
        <f>IF(ISBLANK(INDEX('Policy Characteristics'!G:G,MATCH($C423,'Policy Characteristics'!$C:$C,0))),"",INDEX('Policy Characteristics'!G:G,MATCH($C423,'Policy Characteristics'!$C:$C,0)))</f>
        <v>1</v>
      </c>
      <c r="N423" s="226">
        <f>IF(ISBLANK(INDEX('Policy Characteristics'!H:H,MATCH($C423,'Policy Characteristics'!$C:$C,0))),"",INDEX('Policy Characteristics'!H:H,MATCH($C423,'Policy Characteristics'!$C:$C,0)))</f>
        <v>1</v>
      </c>
      <c r="O423" s="226" t="str">
        <f>IF(ISBLANK(INDEX('Policy Characteristics'!I:I,MATCH($C423,'Policy Characteristics'!$C:$C,0))),"",INDEX('Policy Characteristics'!I:I,MATCH($C423,'Policy Characteristics'!$C:$C,0)))</f>
        <v>on/off</v>
      </c>
      <c r="P423" s="226"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3" s="226" t="str">
        <f>IF(ISBLANK(INDEX('Policy Characteristics'!K:K,MATCH($C423,'Policy Characteristics'!$C:$C,0))),"",INDEX('Policy Characteristics'!K:K,MATCH($C423,'Policy Characteristics'!$C:$C,0)))</f>
        <v/>
      </c>
      <c r="R423" s="226" t="str">
        <f>IF(ISBLANK(INDEX('Policy Characteristics'!L:L,MATCH($C423,'Policy Characteristics'!$C:$C,0))),"",INDEX('Policy Characteristics'!L:L,MATCH($C423,'Policy Characteristics'!$C:$C,0)))</f>
        <v/>
      </c>
    </row>
    <row r="424" spans="1:18" s="4" customFormat="1">
      <c r="A424" s="22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226" t="str">
        <f t="shared" si="24"/>
        <v>Boolean Use Non BAU Mandated Capacity Construction Schedule</v>
      </c>
      <c r="D424" s="6" t="s">
        <v>834</v>
      </c>
      <c r="E424" s="45"/>
      <c r="F424" s="6" t="s">
        <v>835</v>
      </c>
      <c r="G424" s="45"/>
      <c r="H424" s="43">
        <v>1778</v>
      </c>
      <c r="I424" s="261" t="s">
        <v>738</v>
      </c>
      <c r="J424" s="227" t="str">
        <f>IF(ISBLANK(INDEX('Policy Characteristics'!D:D,MATCH($C424,'Policy Characteristics'!$C:$C,0))),"",INDEX('Policy Characteristics'!D:D,MATCH($C424,'Policy Characteristics'!$C:$C,0)))</f>
        <v>Non BAU Mandated Capacity Construction</v>
      </c>
      <c r="K424" s="226" t="str">
        <f>IF(ISBLANK(INDEX('Policy Characteristics'!E:E,MATCH($C424,'Policy Characteristics'!$C:$C,0))),"",INDEX('Policy Characteristics'!E:E,MATCH($C424,'Policy Characteristics'!$C:$C,0)))</f>
        <v/>
      </c>
      <c r="L424" s="226">
        <f>IF(ISBLANK(INDEX('Policy Characteristics'!F:F,MATCH($C424,'Policy Characteristics'!$C:$C,0))),"",INDEX('Policy Characteristics'!F:F,MATCH($C424,'Policy Characteristics'!$C:$C,0)))</f>
        <v>0</v>
      </c>
      <c r="M424" s="226">
        <f>IF(ISBLANK(INDEX('Policy Characteristics'!G:G,MATCH($C424,'Policy Characteristics'!$C:$C,0))),"",INDEX('Policy Characteristics'!G:G,MATCH($C424,'Policy Characteristics'!$C:$C,0)))</f>
        <v>1</v>
      </c>
      <c r="N424" s="226">
        <f>IF(ISBLANK(INDEX('Policy Characteristics'!H:H,MATCH($C424,'Policy Characteristics'!$C:$C,0))),"",INDEX('Policy Characteristics'!H:H,MATCH($C424,'Policy Characteristics'!$C:$C,0)))</f>
        <v>1</v>
      </c>
      <c r="O424" s="226" t="str">
        <f>IF(ISBLANK(INDEX('Policy Characteristics'!I:I,MATCH($C424,'Policy Characteristics'!$C:$C,0))),"",INDEX('Policy Characteristics'!I:I,MATCH($C424,'Policy Characteristics'!$C:$C,0)))</f>
        <v>on/off</v>
      </c>
      <c r="P424" s="226"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4" s="226" t="str">
        <f>IF(ISBLANK(INDEX('Policy Characteristics'!K:K,MATCH($C424,'Policy Characteristics'!$C:$C,0))),"",INDEX('Policy Characteristics'!K:K,MATCH($C424,'Policy Characteristics'!$C:$C,0)))</f>
        <v/>
      </c>
      <c r="R424" s="226" t="str">
        <f>IF(ISBLANK(INDEX('Policy Characteristics'!L:L,MATCH($C424,'Policy Characteristics'!$C:$C,0))),"",INDEX('Policy Characteristics'!L:L,MATCH($C424,'Policy Characteristics'!$C:$C,0)))</f>
        <v/>
      </c>
    </row>
    <row r="425" spans="1:18" s="4" customFormat="1">
      <c r="A425" s="22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226" t="str">
        <f t="shared" si="24"/>
        <v>Boolean Use Non BAU Mandated Capacity Construction Schedule</v>
      </c>
      <c r="D425" s="6" t="s">
        <v>836</v>
      </c>
      <c r="E425" s="45"/>
      <c r="F425" s="6" t="s">
        <v>837</v>
      </c>
      <c r="G425" s="45"/>
      <c r="H425" s="43">
        <v>1779</v>
      </c>
      <c r="I425" s="261" t="s">
        <v>738</v>
      </c>
      <c r="J425" s="227" t="str">
        <f>IF(ISBLANK(INDEX('Policy Characteristics'!D:D,MATCH($C425,'Policy Characteristics'!$C:$C,0))),"",INDEX('Policy Characteristics'!D:D,MATCH($C425,'Policy Characteristics'!$C:$C,0)))</f>
        <v>Non BAU Mandated Capacity Construction</v>
      </c>
      <c r="K425" s="226" t="str">
        <f>IF(ISBLANK(INDEX('Policy Characteristics'!E:E,MATCH($C425,'Policy Characteristics'!$C:$C,0))),"",INDEX('Policy Characteristics'!E:E,MATCH($C425,'Policy Characteristics'!$C:$C,0)))</f>
        <v/>
      </c>
      <c r="L425" s="226">
        <f>IF(ISBLANK(INDEX('Policy Characteristics'!F:F,MATCH($C425,'Policy Characteristics'!$C:$C,0))),"",INDEX('Policy Characteristics'!F:F,MATCH($C425,'Policy Characteristics'!$C:$C,0)))</f>
        <v>0</v>
      </c>
      <c r="M425" s="226">
        <f>IF(ISBLANK(INDEX('Policy Characteristics'!G:G,MATCH($C425,'Policy Characteristics'!$C:$C,0))),"",INDEX('Policy Characteristics'!G:G,MATCH($C425,'Policy Characteristics'!$C:$C,0)))</f>
        <v>1</v>
      </c>
      <c r="N425" s="226">
        <f>IF(ISBLANK(INDEX('Policy Characteristics'!H:H,MATCH($C425,'Policy Characteristics'!$C:$C,0))),"",INDEX('Policy Characteristics'!H:H,MATCH($C425,'Policy Characteristics'!$C:$C,0)))</f>
        <v>1</v>
      </c>
      <c r="O425" s="226" t="str">
        <f>IF(ISBLANK(INDEX('Policy Characteristics'!I:I,MATCH($C425,'Policy Characteristics'!$C:$C,0))),"",INDEX('Policy Characteristics'!I:I,MATCH($C425,'Policy Characteristics'!$C:$C,0)))</f>
        <v>on/off</v>
      </c>
      <c r="P425" s="226"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5" s="226" t="str">
        <f>IF(ISBLANK(INDEX('Policy Characteristics'!K:K,MATCH($C425,'Policy Characteristics'!$C:$C,0))),"",INDEX('Policy Characteristics'!K:K,MATCH($C425,'Policy Characteristics'!$C:$C,0)))</f>
        <v/>
      </c>
      <c r="R425" s="226" t="str">
        <f>IF(ISBLANK(INDEX('Policy Characteristics'!L:L,MATCH($C425,'Policy Characteristics'!$C:$C,0))),"",INDEX('Policy Characteristics'!L:L,MATCH($C425,'Policy Characteristics'!$C:$C,0)))</f>
        <v/>
      </c>
    </row>
    <row r="426" spans="1:18" s="4" customFormat="1">
      <c r="A426" s="22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226" t="str">
        <f t="shared" si="24"/>
        <v>Boolean Use Non BAU Mandated Capacity Construction Schedule</v>
      </c>
      <c r="D426" s="6" t="s">
        <v>838</v>
      </c>
      <c r="E426" s="45"/>
      <c r="F426" s="6" t="s">
        <v>839</v>
      </c>
      <c r="G426" s="45"/>
      <c r="H426" s="43">
        <v>1780</v>
      </c>
      <c r="I426" s="261" t="s">
        <v>738</v>
      </c>
      <c r="J426" s="227" t="str">
        <f>IF(ISBLANK(INDEX('Policy Characteristics'!D:D,MATCH($C426,'Policy Characteristics'!$C:$C,0))),"",INDEX('Policy Characteristics'!D:D,MATCH($C426,'Policy Characteristics'!$C:$C,0)))</f>
        <v>Non BAU Mandated Capacity Construction</v>
      </c>
      <c r="K426" s="226" t="str">
        <f>IF(ISBLANK(INDEX('Policy Characteristics'!E:E,MATCH($C426,'Policy Characteristics'!$C:$C,0))),"",INDEX('Policy Characteristics'!E:E,MATCH($C426,'Policy Characteristics'!$C:$C,0)))</f>
        <v/>
      </c>
      <c r="L426" s="226">
        <f>IF(ISBLANK(INDEX('Policy Characteristics'!F:F,MATCH($C426,'Policy Characteristics'!$C:$C,0))),"",INDEX('Policy Characteristics'!F:F,MATCH($C426,'Policy Characteristics'!$C:$C,0)))</f>
        <v>0</v>
      </c>
      <c r="M426" s="226">
        <f>IF(ISBLANK(INDEX('Policy Characteristics'!G:G,MATCH($C426,'Policy Characteristics'!$C:$C,0))),"",INDEX('Policy Characteristics'!G:G,MATCH($C426,'Policy Characteristics'!$C:$C,0)))</f>
        <v>1</v>
      </c>
      <c r="N426" s="226">
        <f>IF(ISBLANK(INDEX('Policy Characteristics'!H:H,MATCH($C426,'Policy Characteristics'!$C:$C,0))),"",INDEX('Policy Characteristics'!H:H,MATCH($C426,'Policy Characteristics'!$C:$C,0)))</f>
        <v>1</v>
      </c>
      <c r="O426" s="226" t="str">
        <f>IF(ISBLANK(INDEX('Policy Characteristics'!I:I,MATCH($C426,'Policy Characteristics'!$C:$C,0))),"",INDEX('Policy Characteristics'!I:I,MATCH($C426,'Policy Characteristics'!$C:$C,0)))</f>
        <v>on/off</v>
      </c>
      <c r="P426" s="226"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6" s="226" t="str">
        <f>IF(ISBLANK(INDEX('Policy Characteristics'!K:K,MATCH($C426,'Policy Characteristics'!$C:$C,0))),"",INDEX('Policy Characteristics'!K:K,MATCH($C426,'Policy Characteristics'!$C:$C,0)))</f>
        <v/>
      </c>
      <c r="R426" s="226" t="str">
        <f>IF(ISBLANK(INDEX('Policy Characteristics'!L:L,MATCH($C426,'Policy Characteristics'!$C:$C,0))),"",INDEX('Policy Characteristics'!L:L,MATCH($C426,'Policy Characteristics'!$C:$C,0)))</f>
        <v/>
      </c>
    </row>
    <row r="427" spans="1:18" s="4" customFormat="1">
      <c r="A427" s="22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226" t="str">
        <f t="shared" si="24"/>
        <v>Boolean Use Non BAU Mandated Capacity Construction Schedule</v>
      </c>
      <c r="D427" s="6" t="s">
        <v>840</v>
      </c>
      <c r="E427" s="45"/>
      <c r="F427" s="6" t="s">
        <v>841</v>
      </c>
      <c r="G427" s="45"/>
      <c r="H427" s="43">
        <v>2241</v>
      </c>
      <c r="I427" s="261" t="s">
        <v>738</v>
      </c>
      <c r="J427" s="227" t="str">
        <f>IF(ISBLANK(INDEX('Policy Characteristics'!D:D,MATCH($C427,'Policy Characteristics'!$C:$C,0))),"",INDEX('Policy Characteristics'!D:D,MATCH($C427,'Policy Characteristics'!$C:$C,0)))</f>
        <v>Non BAU Mandated Capacity Construction</v>
      </c>
      <c r="K427" s="226" t="str">
        <f>IF(ISBLANK(INDEX('Policy Characteristics'!E:E,MATCH($C427,'Policy Characteristics'!$C:$C,0))),"",INDEX('Policy Characteristics'!E:E,MATCH($C427,'Policy Characteristics'!$C:$C,0)))</f>
        <v/>
      </c>
      <c r="L427" s="226">
        <f>IF(ISBLANK(INDEX('Policy Characteristics'!F:F,MATCH($C427,'Policy Characteristics'!$C:$C,0))),"",INDEX('Policy Characteristics'!F:F,MATCH($C427,'Policy Characteristics'!$C:$C,0)))</f>
        <v>0</v>
      </c>
      <c r="M427" s="226">
        <f>IF(ISBLANK(INDEX('Policy Characteristics'!G:G,MATCH($C427,'Policy Characteristics'!$C:$C,0))),"",INDEX('Policy Characteristics'!G:G,MATCH($C427,'Policy Characteristics'!$C:$C,0)))</f>
        <v>1</v>
      </c>
      <c r="N427" s="226">
        <f>IF(ISBLANK(INDEX('Policy Characteristics'!H:H,MATCH($C427,'Policy Characteristics'!$C:$C,0))),"",INDEX('Policy Characteristics'!H:H,MATCH($C427,'Policy Characteristics'!$C:$C,0)))</f>
        <v>1</v>
      </c>
      <c r="O427" s="226" t="str">
        <f>IF(ISBLANK(INDEX('Policy Characteristics'!I:I,MATCH($C427,'Policy Characteristics'!$C:$C,0))),"",INDEX('Policy Characteristics'!I:I,MATCH($C427,'Policy Characteristics'!$C:$C,0)))</f>
        <v>on/off</v>
      </c>
      <c r="P427" s="226"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7" s="226"/>
      <c r="R427" s="226"/>
    </row>
    <row r="428" spans="1:18" s="4" customFormat="1">
      <c r="A428" s="22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304</v>
      </c>
      <c r="D428" s="45" t="s">
        <v>794</v>
      </c>
      <c r="E428" s="45"/>
      <c r="F428" s="45" t="s">
        <v>795</v>
      </c>
      <c r="G428" s="45"/>
      <c r="H428" s="43">
        <v>2289</v>
      </c>
      <c r="I428" s="261" t="s">
        <v>738</v>
      </c>
      <c r="J428" s="227" t="str">
        <f>IF(ISBLANK(INDEX('Policy Characteristics'!D:D,MATCH($C428,'Policy Characteristics'!$C:$C,0))),"",INDEX('Policy Characteristics'!D:D,MATCH($C428,'Policy Characteristics'!$C:$C,0)))</f>
        <v>Non BAU Mandated Capacity CCUS Retrofits</v>
      </c>
      <c r="K428" s="226" t="str">
        <f>IF(ISBLANK(INDEX('Policy Characteristics'!E:E,MATCH($C428,'Policy Characteristics'!$C:$C,0))),"",INDEX('Policy Characteristics'!E:E,MATCH($C428,'Policy Characteristics'!$C:$C,0)))</f>
        <v/>
      </c>
      <c r="L428" s="226">
        <f>IF(ISBLANK(INDEX('Policy Characteristics'!F:F,MATCH($C428,'Policy Characteristics'!$C:$C,0))),"",INDEX('Policy Characteristics'!F:F,MATCH($C428,'Policy Characteristics'!$C:$C,0)))</f>
        <v>0</v>
      </c>
      <c r="M428" s="226">
        <f>IF(ISBLANK(INDEX('Policy Characteristics'!G:G,MATCH($C428,'Policy Characteristics'!$C:$C,0))),"",INDEX('Policy Characteristics'!G:G,MATCH($C428,'Policy Characteristics'!$C:$C,0)))</f>
        <v>1</v>
      </c>
      <c r="N428" s="226">
        <f>IF(ISBLANK(INDEX('Policy Characteristics'!H:H,MATCH($C428,'Policy Characteristics'!$C:$C,0))),"",INDEX('Policy Characteristics'!H:H,MATCH($C428,'Policy Characteristics'!$C:$C,0)))</f>
        <v>1</v>
      </c>
      <c r="O428" s="226" t="str">
        <f>IF(ISBLANK(INDEX('Policy Characteristics'!I:I,MATCH($C428,'Policy Characteristics'!$C:$C,0))),"",INDEX('Policy Characteristics'!I:I,MATCH($C428,'Policy Characteristics'!$C:$C,0)))</f>
        <v>on/off</v>
      </c>
      <c r="P428" s="226"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226" t="str">
        <f>IF(ISBLANK(INDEX('Policy Characteristics'!K:K,MATCH($C428,'Policy Characteristics'!$C:$C,0))),"",INDEX('Policy Characteristics'!K:K,MATCH($C428,'Policy Characteristics'!$C:$C,0)))</f>
        <v/>
      </c>
      <c r="R428" s="226" t="str">
        <f>IF(ISBLANK(INDEX('Policy Characteristics'!L:L,MATCH($C428,'Policy Characteristics'!$C:$C,0))),"",INDEX('Policy Characteristics'!L:L,MATCH($C428,'Policy Characteristics'!$C:$C,0)))</f>
        <v/>
      </c>
    </row>
    <row r="429" spans="1:18" s="4" customFormat="1">
      <c r="A429" s="22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226" t="str">
        <f>$C$428</f>
        <v>Boolean Use Non BAU Mandated Capacity Retrofit Schedule</v>
      </c>
      <c r="D429" s="6" t="s">
        <v>796</v>
      </c>
      <c r="E429" s="45"/>
      <c r="F429" s="6" t="s">
        <v>797</v>
      </c>
      <c r="G429" s="45"/>
      <c r="H429" s="43">
        <v>2290</v>
      </c>
      <c r="I429" s="261" t="s">
        <v>738</v>
      </c>
      <c r="J429" s="227" t="str">
        <f>IF(ISBLANK(INDEX('Policy Characteristics'!D:D,MATCH($C429,'Policy Characteristics'!$C:$C,0))),"",INDEX('Policy Characteristics'!D:D,MATCH($C429,'Policy Characteristics'!$C:$C,0)))</f>
        <v>Non BAU Mandated Capacity CCUS Retrofits</v>
      </c>
      <c r="K429" s="226" t="str">
        <f>IF(ISBLANK(INDEX('Policy Characteristics'!E:E,MATCH($C429,'Policy Characteristics'!$C:$C,0))),"",INDEX('Policy Characteristics'!E:E,MATCH($C429,'Policy Characteristics'!$C:$C,0)))</f>
        <v/>
      </c>
      <c r="L429" s="226">
        <f>IF(ISBLANK(INDEX('Policy Characteristics'!F:F,MATCH($C429,'Policy Characteristics'!$C:$C,0))),"",INDEX('Policy Characteristics'!F:F,MATCH($C429,'Policy Characteristics'!$C:$C,0)))</f>
        <v>0</v>
      </c>
      <c r="M429" s="226">
        <f>IF(ISBLANK(INDEX('Policy Characteristics'!G:G,MATCH($C429,'Policy Characteristics'!$C:$C,0))),"",INDEX('Policy Characteristics'!G:G,MATCH($C429,'Policy Characteristics'!$C:$C,0)))</f>
        <v>1</v>
      </c>
      <c r="N429" s="226">
        <f>IF(ISBLANK(INDEX('Policy Characteristics'!H:H,MATCH($C429,'Policy Characteristics'!$C:$C,0))),"",INDEX('Policy Characteristics'!H:H,MATCH($C429,'Policy Characteristics'!$C:$C,0)))</f>
        <v>1</v>
      </c>
      <c r="O429" s="226" t="str">
        <f>IF(ISBLANK(INDEX('Policy Characteristics'!I:I,MATCH($C429,'Policy Characteristics'!$C:$C,0))),"",INDEX('Policy Characteristics'!I:I,MATCH($C429,'Policy Characteristics'!$C:$C,0)))</f>
        <v>on/off</v>
      </c>
      <c r="P429" s="226"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226" t="str">
        <f>IF(ISBLANK(INDEX('Policy Characteristics'!K:K,MATCH($C429,'Policy Characteristics'!$C:$C,0))),"",INDEX('Policy Characteristics'!K:K,MATCH($C429,'Policy Characteristics'!$C:$C,0)))</f>
        <v/>
      </c>
      <c r="R429" s="226" t="str">
        <f>IF(ISBLANK(INDEX('Policy Characteristics'!L:L,MATCH($C429,'Policy Characteristics'!$C:$C,0))),"",INDEX('Policy Characteristics'!L:L,MATCH($C429,'Policy Characteristics'!$C:$C,0)))</f>
        <v/>
      </c>
    </row>
    <row r="430" spans="1:18" s="4" customFormat="1">
      <c r="A430" s="22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226" t="str">
        <f t="shared" ref="C430:C451" si="25">$C$428</f>
        <v>Boolean Use Non BAU Mandated Capacity Retrofit Schedule</v>
      </c>
      <c r="D430" s="6" t="s">
        <v>798</v>
      </c>
      <c r="E430" s="45"/>
      <c r="F430" s="6" t="s">
        <v>799</v>
      </c>
      <c r="G430" s="45"/>
      <c r="H430" s="43">
        <v>2291</v>
      </c>
      <c r="I430" s="261" t="s">
        <v>738</v>
      </c>
      <c r="J430" s="227" t="str">
        <f>IF(ISBLANK(INDEX('Policy Characteristics'!D:D,MATCH($C430,'Policy Characteristics'!$C:$C,0))),"",INDEX('Policy Characteristics'!D:D,MATCH($C430,'Policy Characteristics'!$C:$C,0)))</f>
        <v>Non BAU Mandated Capacity CCUS Retrofits</v>
      </c>
      <c r="K430" s="226" t="str">
        <f>IF(ISBLANK(INDEX('Policy Characteristics'!E:E,MATCH($C430,'Policy Characteristics'!$C:$C,0))),"",INDEX('Policy Characteristics'!E:E,MATCH($C430,'Policy Characteristics'!$C:$C,0)))</f>
        <v/>
      </c>
      <c r="L430" s="226">
        <f>IF(ISBLANK(INDEX('Policy Characteristics'!F:F,MATCH($C430,'Policy Characteristics'!$C:$C,0))),"",INDEX('Policy Characteristics'!F:F,MATCH($C430,'Policy Characteristics'!$C:$C,0)))</f>
        <v>0</v>
      </c>
      <c r="M430" s="226">
        <f>IF(ISBLANK(INDEX('Policy Characteristics'!G:G,MATCH($C430,'Policy Characteristics'!$C:$C,0))),"",INDEX('Policy Characteristics'!G:G,MATCH($C430,'Policy Characteristics'!$C:$C,0)))</f>
        <v>1</v>
      </c>
      <c r="N430" s="226">
        <f>IF(ISBLANK(INDEX('Policy Characteristics'!H:H,MATCH($C430,'Policy Characteristics'!$C:$C,0))),"",INDEX('Policy Characteristics'!H:H,MATCH($C430,'Policy Characteristics'!$C:$C,0)))</f>
        <v>1</v>
      </c>
      <c r="O430" s="226" t="str">
        <f>IF(ISBLANK(INDEX('Policy Characteristics'!I:I,MATCH($C430,'Policy Characteristics'!$C:$C,0))),"",INDEX('Policy Characteristics'!I:I,MATCH($C430,'Policy Characteristics'!$C:$C,0)))</f>
        <v>on/off</v>
      </c>
      <c r="P430" s="226"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226" t="str">
        <f>IF(ISBLANK(INDEX('Policy Characteristics'!K:K,MATCH($C430,'Policy Characteristics'!$C:$C,0))),"",INDEX('Policy Characteristics'!K:K,MATCH($C430,'Policy Characteristics'!$C:$C,0)))</f>
        <v/>
      </c>
      <c r="R430" s="226" t="str">
        <f>IF(ISBLANK(INDEX('Policy Characteristics'!L:L,MATCH($C430,'Policy Characteristics'!$C:$C,0))),"",INDEX('Policy Characteristics'!L:L,MATCH($C430,'Policy Characteristics'!$C:$C,0)))</f>
        <v/>
      </c>
    </row>
    <row r="431" spans="1:18" s="4" customFormat="1">
      <c r="A431" s="22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226" t="str">
        <f t="shared" si="25"/>
        <v>Boolean Use Non BAU Mandated Capacity Retrofit Schedule</v>
      </c>
      <c r="D431" s="6" t="s">
        <v>800</v>
      </c>
      <c r="E431" s="45"/>
      <c r="F431" s="6" t="s">
        <v>801</v>
      </c>
      <c r="G431" s="45"/>
      <c r="H431" s="43">
        <v>2292</v>
      </c>
      <c r="I431" s="261" t="s">
        <v>738</v>
      </c>
      <c r="J431" s="227" t="str">
        <f>IF(ISBLANK(INDEX('Policy Characteristics'!D:D,MATCH($C431,'Policy Characteristics'!$C:$C,0))),"",INDEX('Policy Characteristics'!D:D,MATCH($C431,'Policy Characteristics'!$C:$C,0)))</f>
        <v>Non BAU Mandated Capacity CCUS Retrofits</v>
      </c>
      <c r="K431" s="226" t="str">
        <f>IF(ISBLANK(INDEX('Policy Characteristics'!E:E,MATCH($C431,'Policy Characteristics'!$C:$C,0))),"",INDEX('Policy Characteristics'!E:E,MATCH($C431,'Policy Characteristics'!$C:$C,0)))</f>
        <v/>
      </c>
      <c r="L431" s="226">
        <f>IF(ISBLANK(INDEX('Policy Characteristics'!F:F,MATCH($C431,'Policy Characteristics'!$C:$C,0))),"",INDEX('Policy Characteristics'!F:F,MATCH($C431,'Policy Characteristics'!$C:$C,0)))</f>
        <v>0</v>
      </c>
      <c r="M431" s="226">
        <f>IF(ISBLANK(INDEX('Policy Characteristics'!G:G,MATCH($C431,'Policy Characteristics'!$C:$C,0))),"",INDEX('Policy Characteristics'!G:G,MATCH($C431,'Policy Characteristics'!$C:$C,0)))</f>
        <v>1</v>
      </c>
      <c r="N431" s="226">
        <f>IF(ISBLANK(INDEX('Policy Characteristics'!H:H,MATCH($C431,'Policy Characteristics'!$C:$C,0))),"",INDEX('Policy Characteristics'!H:H,MATCH($C431,'Policy Characteristics'!$C:$C,0)))</f>
        <v>1</v>
      </c>
      <c r="O431" s="226" t="str">
        <f>IF(ISBLANK(INDEX('Policy Characteristics'!I:I,MATCH($C431,'Policy Characteristics'!$C:$C,0))),"",INDEX('Policy Characteristics'!I:I,MATCH($C431,'Policy Characteristics'!$C:$C,0)))</f>
        <v>on/off</v>
      </c>
      <c r="P431" s="226"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226" t="str">
        <f>IF(ISBLANK(INDEX('Policy Characteristics'!K:K,MATCH($C431,'Policy Characteristics'!$C:$C,0))),"",INDEX('Policy Characteristics'!K:K,MATCH($C431,'Policy Characteristics'!$C:$C,0)))</f>
        <v/>
      </c>
      <c r="R431" s="226" t="str">
        <f>IF(ISBLANK(INDEX('Policy Characteristics'!L:L,MATCH($C431,'Policy Characteristics'!$C:$C,0))),"",INDEX('Policy Characteristics'!L:L,MATCH($C431,'Policy Characteristics'!$C:$C,0)))</f>
        <v/>
      </c>
    </row>
    <row r="432" spans="1:18" s="4" customFormat="1">
      <c r="A432" s="22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226" t="str">
        <f t="shared" si="25"/>
        <v>Boolean Use Non BAU Mandated Capacity Retrofit Schedule</v>
      </c>
      <c r="D432" s="6" t="s">
        <v>802</v>
      </c>
      <c r="E432" s="45"/>
      <c r="F432" s="6" t="s">
        <v>803</v>
      </c>
      <c r="G432" s="45"/>
      <c r="H432" s="43">
        <v>2293</v>
      </c>
      <c r="I432" s="261" t="s">
        <v>738</v>
      </c>
      <c r="J432" s="227" t="str">
        <f>IF(ISBLANK(INDEX('Policy Characteristics'!D:D,MATCH($C432,'Policy Characteristics'!$C:$C,0))),"",INDEX('Policy Characteristics'!D:D,MATCH($C432,'Policy Characteristics'!$C:$C,0)))</f>
        <v>Non BAU Mandated Capacity CCUS Retrofits</v>
      </c>
      <c r="K432" s="226" t="str">
        <f>IF(ISBLANK(INDEX('Policy Characteristics'!E:E,MATCH($C432,'Policy Characteristics'!$C:$C,0))),"",INDEX('Policy Characteristics'!E:E,MATCH($C432,'Policy Characteristics'!$C:$C,0)))</f>
        <v/>
      </c>
      <c r="L432" s="226">
        <f>IF(ISBLANK(INDEX('Policy Characteristics'!F:F,MATCH($C432,'Policy Characteristics'!$C:$C,0))),"",INDEX('Policy Characteristics'!F:F,MATCH($C432,'Policy Characteristics'!$C:$C,0)))</f>
        <v>0</v>
      </c>
      <c r="M432" s="226">
        <f>IF(ISBLANK(INDEX('Policy Characteristics'!G:G,MATCH($C432,'Policy Characteristics'!$C:$C,0))),"",INDEX('Policy Characteristics'!G:G,MATCH($C432,'Policy Characteristics'!$C:$C,0)))</f>
        <v>1</v>
      </c>
      <c r="N432" s="226">
        <f>IF(ISBLANK(INDEX('Policy Characteristics'!H:H,MATCH($C432,'Policy Characteristics'!$C:$C,0))),"",INDEX('Policy Characteristics'!H:H,MATCH($C432,'Policy Characteristics'!$C:$C,0)))</f>
        <v>1</v>
      </c>
      <c r="O432" s="226" t="str">
        <f>IF(ISBLANK(INDEX('Policy Characteristics'!I:I,MATCH($C432,'Policy Characteristics'!$C:$C,0))),"",INDEX('Policy Characteristics'!I:I,MATCH($C432,'Policy Characteristics'!$C:$C,0)))</f>
        <v>on/off</v>
      </c>
      <c r="P432" s="226"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226" t="str">
        <f>IF(ISBLANK(INDEX('Policy Characteristics'!K:K,MATCH($C432,'Policy Characteristics'!$C:$C,0))),"",INDEX('Policy Characteristics'!K:K,MATCH($C432,'Policy Characteristics'!$C:$C,0)))</f>
        <v/>
      </c>
      <c r="R432" s="226" t="str">
        <f>IF(ISBLANK(INDEX('Policy Characteristics'!L:L,MATCH($C432,'Policy Characteristics'!$C:$C,0))),"",INDEX('Policy Characteristics'!L:L,MATCH($C432,'Policy Characteristics'!$C:$C,0)))</f>
        <v/>
      </c>
    </row>
    <row r="433" spans="1:18" s="4" customFormat="1">
      <c r="A433" s="22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226" t="str">
        <f t="shared" si="25"/>
        <v>Boolean Use Non BAU Mandated Capacity Retrofit Schedule</v>
      </c>
      <c r="D433" s="6" t="s">
        <v>804</v>
      </c>
      <c r="E433" s="45"/>
      <c r="F433" s="6" t="s">
        <v>805</v>
      </c>
      <c r="G433" s="45"/>
      <c r="H433" s="43">
        <v>2294</v>
      </c>
      <c r="I433" s="261" t="s">
        <v>738</v>
      </c>
      <c r="J433" s="227" t="str">
        <f>IF(ISBLANK(INDEX('Policy Characteristics'!D:D,MATCH($C433,'Policy Characteristics'!$C:$C,0))),"",INDEX('Policy Characteristics'!D:D,MATCH($C433,'Policy Characteristics'!$C:$C,0)))</f>
        <v>Non BAU Mandated Capacity CCUS Retrofits</v>
      </c>
      <c r="K433" s="226" t="str">
        <f>IF(ISBLANK(INDEX('Policy Characteristics'!E:E,MATCH($C433,'Policy Characteristics'!$C:$C,0))),"",INDEX('Policy Characteristics'!E:E,MATCH($C433,'Policy Characteristics'!$C:$C,0)))</f>
        <v/>
      </c>
      <c r="L433" s="226">
        <f>IF(ISBLANK(INDEX('Policy Characteristics'!F:F,MATCH($C433,'Policy Characteristics'!$C:$C,0))),"",INDEX('Policy Characteristics'!F:F,MATCH($C433,'Policy Characteristics'!$C:$C,0)))</f>
        <v>0</v>
      </c>
      <c r="M433" s="226">
        <f>IF(ISBLANK(INDEX('Policy Characteristics'!G:G,MATCH($C433,'Policy Characteristics'!$C:$C,0))),"",INDEX('Policy Characteristics'!G:G,MATCH($C433,'Policy Characteristics'!$C:$C,0)))</f>
        <v>1</v>
      </c>
      <c r="N433" s="226">
        <f>IF(ISBLANK(INDEX('Policy Characteristics'!H:H,MATCH($C433,'Policy Characteristics'!$C:$C,0))),"",INDEX('Policy Characteristics'!H:H,MATCH($C433,'Policy Characteristics'!$C:$C,0)))</f>
        <v>1</v>
      </c>
      <c r="O433" s="226" t="str">
        <f>IF(ISBLANK(INDEX('Policy Characteristics'!I:I,MATCH($C433,'Policy Characteristics'!$C:$C,0))),"",INDEX('Policy Characteristics'!I:I,MATCH($C433,'Policy Characteristics'!$C:$C,0)))</f>
        <v>on/off</v>
      </c>
      <c r="P433" s="226"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226" t="str">
        <f>IF(ISBLANK(INDEX('Policy Characteristics'!K:K,MATCH($C433,'Policy Characteristics'!$C:$C,0))),"",INDEX('Policy Characteristics'!K:K,MATCH($C433,'Policy Characteristics'!$C:$C,0)))</f>
        <v/>
      </c>
      <c r="R433" s="226" t="str">
        <f>IF(ISBLANK(INDEX('Policy Characteristics'!L:L,MATCH($C433,'Policy Characteristics'!$C:$C,0))),"",INDEX('Policy Characteristics'!L:L,MATCH($C433,'Policy Characteristics'!$C:$C,0)))</f>
        <v/>
      </c>
    </row>
    <row r="434" spans="1:18" s="4" customFormat="1">
      <c r="A434" s="22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226" t="str">
        <f t="shared" si="25"/>
        <v>Boolean Use Non BAU Mandated Capacity Retrofit Schedule</v>
      </c>
      <c r="D434" s="6" t="s">
        <v>806</v>
      </c>
      <c r="E434" s="45"/>
      <c r="F434" s="6" t="s">
        <v>807</v>
      </c>
      <c r="G434" s="45"/>
      <c r="H434" s="43">
        <v>2295</v>
      </c>
      <c r="I434" s="261" t="s">
        <v>738</v>
      </c>
      <c r="J434" s="227" t="str">
        <f>IF(ISBLANK(INDEX('Policy Characteristics'!D:D,MATCH($C434,'Policy Characteristics'!$C:$C,0))),"",INDEX('Policy Characteristics'!D:D,MATCH($C434,'Policy Characteristics'!$C:$C,0)))</f>
        <v>Non BAU Mandated Capacity CCUS Retrofits</v>
      </c>
      <c r="K434" s="226" t="str">
        <f>IF(ISBLANK(INDEX('Policy Characteristics'!E:E,MATCH($C434,'Policy Characteristics'!$C:$C,0))),"",INDEX('Policy Characteristics'!E:E,MATCH($C434,'Policy Characteristics'!$C:$C,0)))</f>
        <v/>
      </c>
      <c r="L434" s="226">
        <f>IF(ISBLANK(INDEX('Policy Characteristics'!F:F,MATCH($C434,'Policy Characteristics'!$C:$C,0))),"",INDEX('Policy Characteristics'!F:F,MATCH($C434,'Policy Characteristics'!$C:$C,0)))</f>
        <v>0</v>
      </c>
      <c r="M434" s="226">
        <f>IF(ISBLANK(INDEX('Policy Characteristics'!G:G,MATCH($C434,'Policy Characteristics'!$C:$C,0))),"",INDEX('Policy Characteristics'!G:G,MATCH($C434,'Policy Characteristics'!$C:$C,0)))</f>
        <v>1</v>
      </c>
      <c r="N434" s="226">
        <f>IF(ISBLANK(INDEX('Policy Characteristics'!H:H,MATCH($C434,'Policy Characteristics'!$C:$C,0))),"",INDEX('Policy Characteristics'!H:H,MATCH($C434,'Policy Characteristics'!$C:$C,0)))</f>
        <v>1</v>
      </c>
      <c r="O434" s="226" t="str">
        <f>IF(ISBLANK(INDEX('Policy Characteristics'!I:I,MATCH($C434,'Policy Characteristics'!$C:$C,0))),"",INDEX('Policy Characteristics'!I:I,MATCH($C434,'Policy Characteristics'!$C:$C,0)))</f>
        <v>on/off</v>
      </c>
      <c r="P434" s="226"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226" t="str">
        <f>IF(ISBLANK(INDEX('Policy Characteristics'!K:K,MATCH($C434,'Policy Characteristics'!$C:$C,0))),"",INDEX('Policy Characteristics'!K:K,MATCH($C434,'Policy Characteristics'!$C:$C,0)))</f>
        <v/>
      </c>
      <c r="R434" s="226" t="str">
        <f>IF(ISBLANK(INDEX('Policy Characteristics'!L:L,MATCH($C434,'Policy Characteristics'!$C:$C,0))),"",INDEX('Policy Characteristics'!L:L,MATCH($C434,'Policy Characteristics'!$C:$C,0)))</f>
        <v/>
      </c>
    </row>
    <row r="435" spans="1:18" s="4" customFormat="1">
      <c r="A435" s="22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226" t="str">
        <f t="shared" si="25"/>
        <v>Boolean Use Non BAU Mandated Capacity Retrofit Schedule</v>
      </c>
      <c r="D435" s="6" t="s">
        <v>808</v>
      </c>
      <c r="E435" s="45"/>
      <c r="F435" s="6" t="s">
        <v>809</v>
      </c>
      <c r="G435" s="45"/>
      <c r="H435" s="43">
        <v>2296</v>
      </c>
      <c r="I435" s="261" t="s">
        <v>738</v>
      </c>
      <c r="J435" s="227" t="str">
        <f>IF(ISBLANK(INDEX('Policy Characteristics'!D:D,MATCH($C435,'Policy Characteristics'!$C:$C,0))),"",INDEX('Policy Characteristics'!D:D,MATCH($C435,'Policy Characteristics'!$C:$C,0)))</f>
        <v>Non BAU Mandated Capacity CCUS Retrofits</v>
      </c>
      <c r="K435" s="226" t="str">
        <f>IF(ISBLANK(INDEX('Policy Characteristics'!E:E,MATCH($C435,'Policy Characteristics'!$C:$C,0))),"",INDEX('Policy Characteristics'!E:E,MATCH($C435,'Policy Characteristics'!$C:$C,0)))</f>
        <v/>
      </c>
      <c r="L435" s="226">
        <f>IF(ISBLANK(INDEX('Policy Characteristics'!F:F,MATCH($C435,'Policy Characteristics'!$C:$C,0))),"",INDEX('Policy Characteristics'!F:F,MATCH($C435,'Policy Characteristics'!$C:$C,0)))</f>
        <v>0</v>
      </c>
      <c r="M435" s="226">
        <f>IF(ISBLANK(INDEX('Policy Characteristics'!G:G,MATCH($C435,'Policy Characteristics'!$C:$C,0))),"",INDEX('Policy Characteristics'!G:G,MATCH($C435,'Policy Characteristics'!$C:$C,0)))</f>
        <v>1</v>
      </c>
      <c r="N435" s="226">
        <f>IF(ISBLANK(INDEX('Policy Characteristics'!H:H,MATCH($C435,'Policy Characteristics'!$C:$C,0))),"",INDEX('Policy Characteristics'!H:H,MATCH($C435,'Policy Characteristics'!$C:$C,0)))</f>
        <v>1</v>
      </c>
      <c r="O435" s="226" t="str">
        <f>IF(ISBLANK(INDEX('Policy Characteristics'!I:I,MATCH($C435,'Policy Characteristics'!$C:$C,0))),"",INDEX('Policy Characteristics'!I:I,MATCH($C435,'Policy Characteristics'!$C:$C,0)))</f>
        <v>on/off</v>
      </c>
      <c r="P435" s="226"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226" t="str">
        <f>IF(ISBLANK(INDEX('Policy Characteristics'!K:K,MATCH($C435,'Policy Characteristics'!$C:$C,0))),"",INDEX('Policy Characteristics'!K:K,MATCH($C435,'Policy Characteristics'!$C:$C,0)))</f>
        <v/>
      </c>
      <c r="R435" s="226" t="str">
        <f>IF(ISBLANK(INDEX('Policy Characteristics'!L:L,MATCH($C435,'Policy Characteristics'!$C:$C,0))),"",INDEX('Policy Characteristics'!L:L,MATCH($C435,'Policy Characteristics'!$C:$C,0)))</f>
        <v/>
      </c>
    </row>
    <row r="436" spans="1:18" s="4" customFormat="1">
      <c r="A436" s="22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226" t="str">
        <f t="shared" si="25"/>
        <v>Boolean Use Non BAU Mandated Capacity Retrofit Schedule</v>
      </c>
      <c r="D436" s="6" t="s">
        <v>810</v>
      </c>
      <c r="E436" s="45"/>
      <c r="F436" s="6" t="s">
        <v>811</v>
      </c>
      <c r="G436" s="45"/>
      <c r="H436" s="43">
        <v>2297</v>
      </c>
      <c r="I436" s="261" t="s">
        <v>738</v>
      </c>
      <c r="J436" s="227" t="str">
        <f>IF(ISBLANK(INDEX('Policy Characteristics'!D:D,MATCH($C436,'Policy Characteristics'!$C:$C,0))),"",INDEX('Policy Characteristics'!D:D,MATCH($C436,'Policy Characteristics'!$C:$C,0)))</f>
        <v>Non BAU Mandated Capacity CCUS Retrofits</v>
      </c>
      <c r="K436" s="226" t="str">
        <f>IF(ISBLANK(INDEX('Policy Characteristics'!E:E,MATCH($C436,'Policy Characteristics'!$C:$C,0))),"",INDEX('Policy Characteristics'!E:E,MATCH($C436,'Policy Characteristics'!$C:$C,0)))</f>
        <v/>
      </c>
      <c r="L436" s="226">
        <f>IF(ISBLANK(INDEX('Policy Characteristics'!F:F,MATCH($C436,'Policy Characteristics'!$C:$C,0))),"",INDEX('Policy Characteristics'!F:F,MATCH($C436,'Policy Characteristics'!$C:$C,0)))</f>
        <v>0</v>
      </c>
      <c r="M436" s="226">
        <f>IF(ISBLANK(INDEX('Policy Characteristics'!G:G,MATCH($C436,'Policy Characteristics'!$C:$C,0))),"",INDEX('Policy Characteristics'!G:G,MATCH($C436,'Policy Characteristics'!$C:$C,0)))</f>
        <v>1</v>
      </c>
      <c r="N436" s="226">
        <f>IF(ISBLANK(INDEX('Policy Characteristics'!H:H,MATCH($C436,'Policy Characteristics'!$C:$C,0))),"",INDEX('Policy Characteristics'!H:H,MATCH($C436,'Policy Characteristics'!$C:$C,0)))</f>
        <v>1</v>
      </c>
      <c r="O436" s="226" t="str">
        <f>IF(ISBLANK(INDEX('Policy Characteristics'!I:I,MATCH($C436,'Policy Characteristics'!$C:$C,0))),"",INDEX('Policy Characteristics'!I:I,MATCH($C436,'Policy Characteristics'!$C:$C,0)))</f>
        <v>on/off</v>
      </c>
      <c r="P436" s="226"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226" t="str">
        <f>IF(ISBLANK(INDEX('Policy Characteristics'!K:K,MATCH($C436,'Policy Characteristics'!$C:$C,0))),"",INDEX('Policy Characteristics'!K:K,MATCH($C436,'Policy Characteristics'!$C:$C,0)))</f>
        <v/>
      </c>
      <c r="R436" s="226" t="str">
        <f>IF(ISBLANK(INDEX('Policy Characteristics'!L:L,MATCH($C436,'Policy Characteristics'!$C:$C,0))),"",INDEX('Policy Characteristics'!L:L,MATCH($C436,'Policy Characteristics'!$C:$C,0)))</f>
        <v/>
      </c>
    </row>
    <row r="437" spans="1:18" s="4" customFormat="1">
      <c r="A437" s="22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226" t="str">
        <f t="shared" si="25"/>
        <v>Boolean Use Non BAU Mandated Capacity Retrofit Schedule</v>
      </c>
      <c r="D437" s="6" t="s">
        <v>812</v>
      </c>
      <c r="E437" s="45"/>
      <c r="F437" s="6" t="s">
        <v>813</v>
      </c>
      <c r="G437" s="45"/>
      <c r="H437" s="43">
        <v>2298</v>
      </c>
      <c r="I437" s="261" t="s">
        <v>738</v>
      </c>
      <c r="J437" s="227" t="str">
        <f>IF(ISBLANK(INDEX('Policy Characteristics'!D:D,MATCH($C437,'Policy Characteristics'!$C:$C,0))),"",INDEX('Policy Characteristics'!D:D,MATCH($C437,'Policy Characteristics'!$C:$C,0)))</f>
        <v>Non BAU Mandated Capacity CCUS Retrofits</v>
      </c>
      <c r="K437" s="226" t="str">
        <f>IF(ISBLANK(INDEX('Policy Characteristics'!E:E,MATCH($C437,'Policy Characteristics'!$C:$C,0))),"",INDEX('Policy Characteristics'!E:E,MATCH($C437,'Policy Characteristics'!$C:$C,0)))</f>
        <v/>
      </c>
      <c r="L437" s="226">
        <f>IF(ISBLANK(INDEX('Policy Characteristics'!F:F,MATCH($C437,'Policy Characteristics'!$C:$C,0))),"",INDEX('Policy Characteristics'!F:F,MATCH($C437,'Policy Characteristics'!$C:$C,0)))</f>
        <v>0</v>
      </c>
      <c r="M437" s="226">
        <f>IF(ISBLANK(INDEX('Policy Characteristics'!G:G,MATCH($C437,'Policy Characteristics'!$C:$C,0))),"",INDEX('Policy Characteristics'!G:G,MATCH($C437,'Policy Characteristics'!$C:$C,0)))</f>
        <v>1</v>
      </c>
      <c r="N437" s="226">
        <f>IF(ISBLANK(INDEX('Policy Characteristics'!H:H,MATCH($C437,'Policy Characteristics'!$C:$C,0))),"",INDEX('Policy Characteristics'!H:H,MATCH($C437,'Policy Characteristics'!$C:$C,0)))</f>
        <v>1</v>
      </c>
      <c r="O437" s="226" t="str">
        <f>IF(ISBLANK(INDEX('Policy Characteristics'!I:I,MATCH($C437,'Policy Characteristics'!$C:$C,0))),"",INDEX('Policy Characteristics'!I:I,MATCH($C437,'Policy Characteristics'!$C:$C,0)))</f>
        <v>on/off</v>
      </c>
      <c r="P437" s="226"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226" t="str">
        <f>IF(ISBLANK(INDEX('Policy Characteristics'!K:K,MATCH($C437,'Policy Characteristics'!$C:$C,0))),"",INDEX('Policy Characteristics'!K:K,MATCH($C437,'Policy Characteristics'!$C:$C,0)))</f>
        <v/>
      </c>
      <c r="R437" s="226" t="str">
        <f>IF(ISBLANK(INDEX('Policy Characteristics'!L:L,MATCH($C437,'Policy Characteristics'!$C:$C,0))),"",INDEX('Policy Characteristics'!L:L,MATCH($C437,'Policy Characteristics'!$C:$C,0)))</f>
        <v/>
      </c>
    </row>
    <row r="438" spans="1:18" s="4" customFormat="1">
      <c r="A438" s="22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226" t="str">
        <f t="shared" si="25"/>
        <v>Boolean Use Non BAU Mandated Capacity Retrofit Schedule</v>
      </c>
      <c r="D438" s="6" t="s">
        <v>814</v>
      </c>
      <c r="E438" s="45"/>
      <c r="F438" s="6" t="s">
        <v>815</v>
      </c>
      <c r="G438" s="45"/>
      <c r="H438" s="43">
        <v>2299</v>
      </c>
      <c r="I438" s="261" t="s">
        <v>738</v>
      </c>
      <c r="J438" s="227" t="str">
        <f>IF(ISBLANK(INDEX('Policy Characteristics'!D:D,MATCH($C438,'Policy Characteristics'!$C:$C,0))),"",INDEX('Policy Characteristics'!D:D,MATCH($C438,'Policy Characteristics'!$C:$C,0)))</f>
        <v>Non BAU Mandated Capacity CCUS Retrofits</v>
      </c>
      <c r="K438" s="226" t="str">
        <f>IF(ISBLANK(INDEX('Policy Characteristics'!E:E,MATCH($C438,'Policy Characteristics'!$C:$C,0))),"",INDEX('Policy Characteristics'!E:E,MATCH($C438,'Policy Characteristics'!$C:$C,0)))</f>
        <v/>
      </c>
      <c r="L438" s="226">
        <f>IF(ISBLANK(INDEX('Policy Characteristics'!F:F,MATCH($C438,'Policy Characteristics'!$C:$C,0))),"",INDEX('Policy Characteristics'!F:F,MATCH($C438,'Policy Characteristics'!$C:$C,0)))</f>
        <v>0</v>
      </c>
      <c r="M438" s="226">
        <f>IF(ISBLANK(INDEX('Policy Characteristics'!G:G,MATCH($C438,'Policy Characteristics'!$C:$C,0))),"",INDEX('Policy Characteristics'!G:G,MATCH($C438,'Policy Characteristics'!$C:$C,0)))</f>
        <v>1</v>
      </c>
      <c r="N438" s="226">
        <f>IF(ISBLANK(INDEX('Policy Characteristics'!H:H,MATCH($C438,'Policy Characteristics'!$C:$C,0))),"",INDEX('Policy Characteristics'!H:H,MATCH($C438,'Policy Characteristics'!$C:$C,0)))</f>
        <v>1</v>
      </c>
      <c r="O438" s="226" t="str">
        <f>IF(ISBLANK(INDEX('Policy Characteristics'!I:I,MATCH($C438,'Policy Characteristics'!$C:$C,0))),"",INDEX('Policy Characteristics'!I:I,MATCH($C438,'Policy Characteristics'!$C:$C,0)))</f>
        <v>on/off</v>
      </c>
      <c r="P438" s="226"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226" t="str">
        <f>IF(ISBLANK(INDEX('Policy Characteristics'!K:K,MATCH($C438,'Policy Characteristics'!$C:$C,0))),"",INDEX('Policy Characteristics'!K:K,MATCH($C438,'Policy Characteristics'!$C:$C,0)))</f>
        <v/>
      </c>
      <c r="R438" s="226" t="str">
        <f>IF(ISBLANK(INDEX('Policy Characteristics'!L:L,MATCH($C438,'Policy Characteristics'!$C:$C,0))),"",INDEX('Policy Characteristics'!L:L,MATCH($C438,'Policy Characteristics'!$C:$C,0)))</f>
        <v/>
      </c>
    </row>
    <row r="439" spans="1:18" s="4" customFormat="1">
      <c r="A439" s="22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226" t="str">
        <f t="shared" si="25"/>
        <v>Boolean Use Non BAU Mandated Capacity Retrofit Schedule</v>
      </c>
      <c r="D439" s="6" t="s">
        <v>816</v>
      </c>
      <c r="E439" s="45"/>
      <c r="F439" s="6" t="s">
        <v>817</v>
      </c>
      <c r="G439" s="45"/>
      <c r="H439" s="43">
        <v>2300</v>
      </c>
      <c r="I439" s="261" t="s">
        <v>738</v>
      </c>
      <c r="J439" s="227" t="str">
        <f>IF(ISBLANK(INDEX('Policy Characteristics'!D:D,MATCH($C439,'Policy Characteristics'!$C:$C,0))),"",INDEX('Policy Characteristics'!D:D,MATCH($C439,'Policy Characteristics'!$C:$C,0)))</f>
        <v>Non BAU Mandated Capacity CCUS Retrofits</v>
      </c>
      <c r="K439" s="226" t="str">
        <f>IF(ISBLANK(INDEX('Policy Characteristics'!E:E,MATCH($C439,'Policy Characteristics'!$C:$C,0))),"",INDEX('Policy Characteristics'!E:E,MATCH($C439,'Policy Characteristics'!$C:$C,0)))</f>
        <v/>
      </c>
      <c r="L439" s="226">
        <f>IF(ISBLANK(INDEX('Policy Characteristics'!F:F,MATCH($C439,'Policy Characteristics'!$C:$C,0))),"",INDEX('Policy Characteristics'!F:F,MATCH($C439,'Policy Characteristics'!$C:$C,0)))</f>
        <v>0</v>
      </c>
      <c r="M439" s="226">
        <f>IF(ISBLANK(INDEX('Policy Characteristics'!G:G,MATCH($C439,'Policy Characteristics'!$C:$C,0))),"",INDEX('Policy Characteristics'!G:G,MATCH($C439,'Policy Characteristics'!$C:$C,0)))</f>
        <v>1</v>
      </c>
      <c r="N439" s="226">
        <f>IF(ISBLANK(INDEX('Policy Characteristics'!H:H,MATCH($C439,'Policy Characteristics'!$C:$C,0))),"",INDEX('Policy Characteristics'!H:H,MATCH($C439,'Policy Characteristics'!$C:$C,0)))</f>
        <v>1</v>
      </c>
      <c r="O439" s="226" t="str">
        <f>IF(ISBLANK(INDEX('Policy Characteristics'!I:I,MATCH($C439,'Policy Characteristics'!$C:$C,0))),"",INDEX('Policy Characteristics'!I:I,MATCH($C439,'Policy Characteristics'!$C:$C,0)))</f>
        <v>on/off</v>
      </c>
      <c r="P439" s="226"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226" t="str">
        <f>IF(ISBLANK(INDEX('Policy Characteristics'!K:K,MATCH($C439,'Policy Characteristics'!$C:$C,0))),"",INDEX('Policy Characteristics'!K:K,MATCH($C439,'Policy Characteristics'!$C:$C,0)))</f>
        <v/>
      </c>
      <c r="R439" s="226" t="str">
        <f>IF(ISBLANK(INDEX('Policy Characteristics'!L:L,MATCH($C439,'Policy Characteristics'!$C:$C,0))),"",INDEX('Policy Characteristics'!L:L,MATCH($C439,'Policy Characteristics'!$C:$C,0)))</f>
        <v/>
      </c>
    </row>
    <row r="440" spans="1:18" s="4" customFormat="1">
      <c r="A440" s="22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226" t="str">
        <f t="shared" si="25"/>
        <v>Boolean Use Non BAU Mandated Capacity Retrofit Schedule</v>
      </c>
      <c r="D440" s="6" t="s">
        <v>818</v>
      </c>
      <c r="E440" s="45"/>
      <c r="F440" s="6" t="s">
        <v>819</v>
      </c>
      <c r="G440" s="45"/>
      <c r="H440" s="43">
        <v>2301</v>
      </c>
      <c r="I440" s="261" t="s">
        <v>738</v>
      </c>
      <c r="J440" s="227" t="str">
        <f>IF(ISBLANK(INDEX('Policy Characteristics'!D:D,MATCH($C440,'Policy Characteristics'!$C:$C,0))),"",INDEX('Policy Characteristics'!D:D,MATCH($C440,'Policy Characteristics'!$C:$C,0)))</f>
        <v>Non BAU Mandated Capacity CCUS Retrofits</v>
      </c>
      <c r="K440" s="226" t="str">
        <f>IF(ISBLANK(INDEX('Policy Characteristics'!E:E,MATCH($C440,'Policy Characteristics'!$C:$C,0))),"",INDEX('Policy Characteristics'!E:E,MATCH($C440,'Policy Characteristics'!$C:$C,0)))</f>
        <v/>
      </c>
      <c r="L440" s="226">
        <f>IF(ISBLANK(INDEX('Policy Characteristics'!F:F,MATCH($C440,'Policy Characteristics'!$C:$C,0))),"",INDEX('Policy Characteristics'!F:F,MATCH($C440,'Policy Characteristics'!$C:$C,0)))</f>
        <v>0</v>
      </c>
      <c r="M440" s="226">
        <f>IF(ISBLANK(INDEX('Policy Characteristics'!G:G,MATCH($C440,'Policy Characteristics'!$C:$C,0))),"",INDEX('Policy Characteristics'!G:G,MATCH($C440,'Policy Characteristics'!$C:$C,0)))</f>
        <v>1</v>
      </c>
      <c r="N440" s="226">
        <f>IF(ISBLANK(INDEX('Policy Characteristics'!H:H,MATCH($C440,'Policy Characteristics'!$C:$C,0))),"",INDEX('Policy Characteristics'!H:H,MATCH($C440,'Policy Characteristics'!$C:$C,0)))</f>
        <v>1</v>
      </c>
      <c r="O440" s="226" t="str">
        <f>IF(ISBLANK(INDEX('Policy Characteristics'!I:I,MATCH($C440,'Policy Characteristics'!$C:$C,0))),"",INDEX('Policy Characteristics'!I:I,MATCH($C440,'Policy Characteristics'!$C:$C,0)))</f>
        <v>on/off</v>
      </c>
      <c r="P440" s="226"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226" t="str">
        <f>IF(ISBLANK(INDEX('Policy Characteristics'!K:K,MATCH($C440,'Policy Characteristics'!$C:$C,0))),"",INDEX('Policy Characteristics'!K:K,MATCH($C440,'Policy Characteristics'!$C:$C,0)))</f>
        <v/>
      </c>
      <c r="R440" s="226" t="str">
        <f>IF(ISBLANK(INDEX('Policy Characteristics'!L:L,MATCH($C440,'Policy Characteristics'!$C:$C,0))),"",INDEX('Policy Characteristics'!L:L,MATCH($C440,'Policy Characteristics'!$C:$C,0)))</f>
        <v/>
      </c>
    </row>
    <row r="441" spans="1:18" s="4" customFormat="1">
      <c r="A441" s="22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226" t="str">
        <f t="shared" si="25"/>
        <v>Boolean Use Non BAU Mandated Capacity Retrofit Schedule</v>
      </c>
      <c r="D441" s="6" t="s">
        <v>820</v>
      </c>
      <c r="E441" s="45"/>
      <c r="F441" s="6" t="s">
        <v>821</v>
      </c>
      <c r="G441" s="45"/>
      <c r="H441" s="43">
        <v>2302</v>
      </c>
      <c r="I441" s="261" t="s">
        <v>738</v>
      </c>
      <c r="J441" s="227" t="str">
        <f>IF(ISBLANK(INDEX('Policy Characteristics'!D:D,MATCH($C441,'Policy Characteristics'!$C:$C,0))),"",INDEX('Policy Characteristics'!D:D,MATCH($C441,'Policy Characteristics'!$C:$C,0)))</f>
        <v>Non BAU Mandated Capacity CCUS Retrofits</v>
      </c>
      <c r="K441" s="226" t="str">
        <f>IF(ISBLANK(INDEX('Policy Characteristics'!E:E,MATCH($C441,'Policy Characteristics'!$C:$C,0))),"",INDEX('Policy Characteristics'!E:E,MATCH($C441,'Policy Characteristics'!$C:$C,0)))</f>
        <v/>
      </c>
      <c r="L441" s="226">
        <f>IF(ISBLANK(INDEX('Policy Characteristics'!F:F,MATCH($C441,'Policy Characteristics'!$C:$C,0))),"",INDEX('Policy Characteristics'!F:F,MATCH($C441,'Policy Characteristics'!$C:$C,0)))</f>
        <v>0</v>
      </c>
      <c r="M441" s="226">
        <f>IF(ISBLANK(INDEX('Policy Characteristics'!G:G,MATCH($C441,'Policy Characteristics'!$C:$C,0))),"",INDEX('Policy Characteristics'!G:G,MATCH($C441,'Policy Characteristics'!$C:$C,0)))</f>
        <v>1</v>
      </c>
      <c r="N441" s="226">
        <f>IF(ISBLANK(INDEX('Policy Characteristics'!H:H,MATCH($C441,'Policy Characteristics'!$C:$C,0))),"",INDEX('Policy Characteristics'!H:H,MATCH($C441,'Policy Characteristics'!$C:$C,0)))</f>
        <v>1</v>
      </c>
      <c r="O441" s="226" t="str">
        <f>IF(ISBLANK(INDEX('Policy Characteristics'!I:I,MATCH($C441,'Policy Characteristics'!$C:$C,0))),"",INDEX('Policy Characteristics'!I:I,MATCH($C441,'Policy Characteristics'!$C:$C,0)))</f>
        <v>on/off</v>
      </c>
      <c r="P441" s="226"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226" t="str">
        <f>IF(ISBLANK(INDEX('Policy Characteristics'!K:K,MATCH($C441,'Policy Characteristics'!$C:$C,0))),"",INDEX('Policy Characteristics'!K:K,MATCH($C441,'Policy Characteristics'!$C:$C,0)))</f>
        <v/>
      </c>
      <c r="R441" s="226" t="str">
        <f>IF(ISBLANK(INDEX('Policy Characteristics'!L:L,MATCH($C441,'Policy Characteristics'!$C:$C,0))),"",INDEX('Policy Characteristics'!L:L,MATCH($C441,'Policy Characteristics'!$C:$C,0)))</f>
        <v/>
      </c>
    </row>
    <row r="442" spans="1:18" s="4" customFormat="1">
      <c r="A442" s="22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226" t="str">
        <f t="shared" si="25"/>
        <v>Boolean Use Non BAU Mandated Capacity Retrofit Schedule</v>
      </c>
      <c r="D442" s="6" t="s">
        <v>822</v>
      </c>
      <c r="E442" s="45"/>
      <c r="F442" s="6" t="s">
        <v>823</v>
      </c>
      <c r="G442" s="45"/>
      <c r="H442" s="43">
        <v>2303</v>
      </c>
      <c r="I442" s="261" t="s">
        <v>738</v>
      </c>
      <c r="J442" s="227" t="str">
        <f>IF(ISBLANK(INDEX('Policy Characteristics'!D:D,MATCH($C442,'Policy Characteristics'!$C:$C,0))),"",INDEX('Policy Characteristics'!D:D,MATCH($C442,'Policy Characteristics'!$C:$C,0)))</f>
        <v>Non BAU Mandated Capacity CCUS Retrofits</v>
      </c>
      <c r="K442" s="226" t="str">
        <f>IF(ISBLANK(INDEX('Policy Characteristics'!E:E,MATCH($C442,'Policy Characteristics'!$C:$C,0))),"",INDEX('Policy Characteristics'!E:E,MATCH($C442,'Policy Characteristics'!$C:$C,0)))</f>
        <v/>
      </c>
      <c r="L442" s="226">
        <f>IF(ISBLANK(INDEX('Policy Characteristics'!F:F,MATCH($C442,'Policy Characteristics'!$C:$C,0))),"",INDEX('Policy Characteristics'!F:F,MATCH($C442,'Policy Characteristics'!$C:$C,0)))</f>
        <v>0</v>
      </c>
      <c r="M442" s="226">
        <f>IF(ISBLANK(INDEX('Policy Characteristics'!G:G,MATCH($C442,'Policy Characteristics'!$C:$C,0))),"",INDEX('Policy Characteristics'!G:G,MATCH($C442,'Policy Characteristics'!$C:$C,0)))</f>
        <v>1</v>
      </c>
      <c r="N442" s="226">
        <f>IF(ISBLANK(INDEX('Policy Characteristics'!H:H,MATCH($C442,'Policy Characteristics'!$C:$C,0))),"",INDEX('Policy Characteristics'!H:H,MATCH($C442,'Policy Characteristics'!$C:$C,0)))</f>
        <v>1</v>
      </c>
      <c r="O442" s="226" t="str">
        <f>IF(ISBLANK(INDEX('Policy Characteristics'!I:I,MATCH($C442,'Policy Characteristics'!$C:$C,0))),"",INDEX('Policy Characteristics'!I:I,MATCH($C442,'Policy Characteristics'!$C:$C,0)))</f>
        <v>on/off</v>
      </c>
      <c r="P442" s="226"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226" t="str">
        <f>IF(ISBLANK(INDEX('Policy Characteristics'!K:K,MATCH($C442,'Policy Characteristics'!$C:$C,0))),"",INDEX('Policy Characteristics'!K:K,MATCH($C442,'Policy Characteristics'!$C:$C,0)))</f>
        <v/>
      </c>
      <c r="R442" s="226" t="str">
        <f>IF(ISBLANK(INDEX('Policy Characteristics'!L:L,MATCH($C442,'Policy Characteristics'!$C:$C,0))),"",INDEX('Policy Characteristics'!L:L,MATCH($C442,'Policy Characteristics'!$C:$C,0)))</f>
        <v/>
      </c>
    </row>
    <row r="443" spans="1:18" s="4" customFormat="1">
      <c r="A443" s="22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226" t="str">
        <f t="shared" si="25"/>
        <v>Boolean Use Non BAU Mandated Capacity Retrofit Schedule</v>
      </c>
      <c r="D443" s="6" t="s">
        <v>824</v>
      </c>
      <c r="E443" s="45"/>
      <c r="F443" s="6" t="s">
        <v>825</v>
      </c>
      <c r="G443" s="45"/>
      <c r="H443" s="43">
        <v>2304</v>
      </c>
      <c r="I443" s="261" t="s">
        <v>738</v>
      </c>
      <c r="J443" s="227" t="str">
        <f>IF(ISBLANK(INDEX('Policy Characteristics'!D:D,MATCH($C443,'Policy Characteristics'!$C:$C,0))),"",INDEX('Policy Characteristics'!D:D,MATCH($C443,'Policy Characteristics'!$C:$C,0)))</f>
        <v>Non BAU Mandated Capacity CCUS Retrofits</v>
      </c>
      <c r="K443" s="226" t="str">
        <f>IF(ISBLANK(INDEX('Policy Characteristics'!E:E,MATCH($C443,'Policy Characteristics'!$C:$C,0))),"",INDEX('Policy Characteristics'!E:E,MATCH($C443,'Policy Characteristics'!$C:$C,0)))</f>
        <v/>
      </c>
      <c r="L443" s="226">
        <f>IF(ISBLANK(INDEX('Policy Characteristics'!F:F,MATCH($C443,'Policy Characteristics'!$C:$C,0))),"",INDEX('Policy Characteristics'!F:F,MATCH($C443,'Policy Characteristics'!$C:$C,0)))</f>
        <v>0</v>
      </c>
      <c r="M443" s="226">
        <f>IF(ISBLANK(INDEX('Policy Characteristics'!G:G,MATCH($C443,'Policy Characteristics'!$C:$C,0))),"",INDEX('Policy Characteristics'!G:G,MATCH($C443,'Policy Characteristics'!$C:$C,0)))</f>
        <v>1</v>
      </c>
      <c r="N443" s="226">
        <f>IF(ISBLANK(INDEX('Policy Characteristics'!H:H,MATCH($C443,'Policy Characteristics'!$C:$C,0))),"",INDEX('Policy Characteristics'!H:H,MATCH($C443,'Policy Characteristics'!$C:$C,0)))</f>
        <v>1</v>
      </c>
      <c r="O443" s="226" t="str">
        <f>IF(ISBLANK(INDEX('Policy Characteristics'!I:I,MATCH($C443,'Policy Characteristics'!$C:$C,0))),"",INDEX('Policy Characteristics'!I:I,MATCH($C443,'Policy Characteristics'!$C:$C,0)))</f>
        <v>on/off</v>
      </c>
      <c r="P443" s="226"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226" t="str">
        <f>IF(ISBLANK(INDEX('Policy Characteristics'!K:K,MATCH($C443,'Policy Characteristics'!$C:$C,0))),"",INDEX('Policy Characteristics'!K:K,MATCH($C443,'Policy Characteristics'!$C:$C,0)))</f>
        <v/>
      </c>
      <c r="R443" s="226" t="str">
        <f>IF(ISBLANK(INDEX('Policy Characteristics'!L:L,MATCH($C443,'Policy Characteristics'!$C:$C,0))),"",INDEX('Policy Characteristics'!L:L,MATCH($C443,'Policy Characteristics'!$C:$C,0)))</f>
        <v/>
      </c>
    </row>
    <row r="444" spans="1:18" s="4" customFormat="1">
      <c r="A444" s="22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226" t="str">
        <f t="shared" si="25"/>
        <v>Boolean Use Non BAU Mandated Capacity Retrofit Schedule</v>
      </c>
      <c r="D444" s="6" t="s">
        <v>826</v>
      </c>
      <c r="E444" s="45"/>
      <c r="F444" s="6" t="s">
        <v>827</v>
      </c>
      <c r="G444" s="45"/>
      <c r="H444" s="43">
        <v>2305</v>
      </c>
      <c r="I444" s="261" t="s">
        <v>738</v>
      </c>
      <c r="J444" s="227" t="str">
        <f>IF(ISBLANK(INDEX('Policy Characteristics'!D:D,MATCH($C444,'Policy Characteristics'!$C:$C,0))),"",INDEX('Policy Characteristics'!D:D,MATCH($C444,'Policy Characteristics'!$C:$C,0)))</f>
        <v>Non BAU Mandated Capacity CCUS Retrofits</v>
      </c>
      <c r="K444" s="226" t="str">
        <f>IF(ISBLANK(INDEX('Policy Characteristics'!E:E,MATCH($C444,'Policy Characteristics'!$C:$C,0))),"",INDEX('Policy Characteristics'!E:E,MATCH($C444,'Policy Characteristics'!$C:$C,0)))</f>
        <v/>
      </c>
      <c r="L444" s="226">
        <f>IF(ISBLANK(INDEX('Policy Characteristics'!F:F,MATCH($C444,'Policy Characteristics'!$C:$C,0))),"",INDEX('Policy Characteristics'!F:F,MATCH($C444,'Policy Characteristics'!$C:$C,0)))</f>
        <v>0</v>
      </c>
      <c r="M444" s="226">
        <f>IF(ISBLANK(INDEX('Policy Characteristics'!G:G,MATCH($C444,'Policy Characteristics'!$C:$C,0))),"",INDEX('Policy Characteristics'!G:G,MATCH($C444,'Policy Characteristics'!$C:$C,0)))</f>
        <v>1</v>
      </c>
      <c r="N444" s="226">
        <f>IF(ISBLANK(INDEX('Policy Characteristics'!H:H,MATCH($C444,'Policy Characteristics'!$C:$C,0))),"",INDEX('Policy Characteristics'!H:H,MATCH($C444,'Policy Characteristics'!$C:$C,0)))</f>
        <v>1</v>
      </c>
      <c r="O444" s="226" t="str">
        <f>IF(ISBLANK(INDEX('Policy Characteristics'!I:I,MATCH($C444,'Policy Characteristics'!$C:$C,0))),"",INDEX('Policy Characteristics'!I:I,MATCH($C444,'Policy Characteristics'!$C:$C,0)))</f>
        <v>on/off</v>
      </c>
      <c r="P444" s="226"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226" t="str">
        <f>IF(ISBLANK(INDEX('Policy Characteristics'!K:K,MATCH($C444,'Policy Characteristics'!$C:$C,0))),"",INDEX('Policy Characteristics'!K:K,MATCH($C444,'Policy Characteristics'!$C:$C,0)))</f>
        <v/>
      </c>
      <c r="R444" s="226" t="str">
        <f>IF(ISBLANK(INDEX('Policy Characteristics'!L:L,MATCH($C444,'Policy Characteristics'!$C:$C,0))),"",INDEX('Policy Characteristics'!L:L,MATCH($C444,'Policy Characteristics'!$C:$C,0)))</f>
        <v/>
      </c>
    </row>
    <row r="445" spans="1:18" s="4" customFormat="1">
      <c r="A445" s="22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226" t="str">
        <f t="shared" si="25"/>
        <v>Boolean Use Non BAU Mandated Capacity Retrofit Schedule</v>
      </c>
      <c r="D445" s="6" t="s">
        <v>828</v>
      </c>
      <c r="E445" s="45"/>
      <c r="F445" s="6" t="s">
        <v>829</v>
      </c>
      <c r="G445" s="45"/>
      <c r="H445" s="43">
        <v>2306</v>
      </c>
      <c r="I445" s="261" t="s">
        <v>728</v>
      </c>
      <c r="J445" s="227" t="str">
        <f>IF(ISBLANK(INDEX('Policy Characteristics'!D:D,MATCH($C445,'Policy Characteristics'!$C:$C,0))),"",INDEX('Policy Characteristics'!D:D,MATCH($C445,'Policy Characteristics'!$C:$C,0)))</f>
        <v>Non BAU Mandated Capacity CCUS Retrofits</v>
      </c>
      <c r="K445" s="226" t="str">
        <f>IF(ISBLANK(INDEX('Policy Characteristics'!E:E,MATCH($C445,'Policy Characteristics'!$C:$C,0))),"",INDEX('Policy Characteristics'!E:E,MATCH($C445,'Policy Characteristics'!$C:$C,0)))</f>
        <v/>
      </c>
      <c r="L445" s="226">
        <f>IF(ISBLANK(INDEX('Policy Characteristics'!F:F,MATCH($C445,'Policy Characteristics'!$C:$C,0))),"",INDEX('Policy Characteristics'!F:F,MATCH($C445,'Policy Characteristics'!$C:$C,0)))</f>
        <v>0</v>
      </c>
      <c r="M445" s="226">
        <f>IF(ISBLANK(INDEX('Policy Characteristics'!G:G,MATCH($C445,'Policy Characteristics'!$C:$C,0))),"",INDEX('Policy Characteristics'!G:G,MATCH($C445,'Policy Characteristics'!$C:$C,0)))</f>
        <v>1</v>
      </c>
      <c r="N445" s="226">
        <f>IF(ISBLANK(INDEX('Policy Characteristics'!H:H,MATCH($C445,'Policy Characteristics'!$C:$C,0))),"",INDEX('Policy Characteristics'!H:H,MATCH($C445,'Policy Characteristics'!$C:$C,0)))</f>
        <v>1</v>
      </c>
      <c r="O445" s="226" t="str">
        <f>IF(ISBLANK(INDEX('Policy Characteristics'!I:I,MATCH($C445,'Policy Characteristics'!$C:$C,0))),"",INDEX('Policy Characteristics'!I:I,MATCH($C445,'Policy Characteristics'!$C:$C,0)))</f>
        <v>on/off</v>
      </c>
      <c r="P445" s="226"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226" t="str">
        <f>IF(ISBLANK(INDEX('Policy Characteristics'!K:K,MATCH($C445,'Policy Characteristics'!$C:$C,0))),"",INDEX('Policy Characteristics'!K:K,MATCH($C445,'Policy Characteristics'!$C:$C,0)))</f>
        <v/>
      </c>
      <c r="R445" s="226" t="str">
        <f>IF(ISBLANK(INDEX('Policy Characteristics'!L:L,MATCH($C445,'Policy Characteristics'!$C:$C,0))),"",INDEX('Policy Characteristics'!L:L,MATCH($C445,'Policy Characteristics'!$C:$C,0)))</f>
        <v/>
      </c>
    </row>
    <row r="446" spans="1:18" s="4" customFormat="1">
      <c r="A446" s="22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226" t="str">
        <f t="shared" si="25"/>
        <v>Boolean Use Non BAU Mandated Capacity Retrofit Schedule</v>
      </c>
      <c r="D446" s="6" t="s">
        <v>830</v>
      </c>
      <c r="E446" s="45"/>
      <c r="F446" s="6" t="s">
        <v>831</v>
      </c>
      <c r="G446" s="45"/>
      <c r="H446" s="43">
        <v>2307</v>
      </c>
      <c r="I446" s="261" t="s">
        <v>738</v>
      </c>
      <c r="J446" s="227" t="str">
        <f>IF(ISBLANK(INDEX('Policy Characteristics'!D:D,MATCH($C446,'Policy Characteristics'!$C:$C,0))),"",INDEX('Policy Characteristics'!D:D,MATCH($C446,'Policy Characteristics'!$C:$C,0)))</f>
        <v>Non BAU Mandated Capacity CCUS Retrofits</v>
      </c>
      <c r="K446" s="226" t="str">
        <f>IF(ISBLANK(INDEX('Policy Characteristics'!E:E,MATCH($C446,'Policy Characteristics'!$C:$C,0))),"",INDEX('Policy Characteristics'!E:E,MATCH($C446,'Policy Characteristics'!$C:$C,0)))</f>
        <v/>
      </c>
      <c r="L446" s="226">
        <f>IF(ISBLANK(INDEX('Policy Characteristics'!F:F,MATCH($C446,'Policy Characteristics'!$C:$C,0))),"",INDEX('Policy Characteristics'!F:F,MATCH($C446,'Policy Characteristics'!$C:$C,0)))</f>
        <v>0</v>
      </c>
      <c r="M446" s="226">
        <f>IF(ISBLANK(INDEX('Policy Characteristics'!G:G,MATCH($C446,'Policy Characteristics'!$C:$C,0))),"",INDEX('Policy Characteristics'!G:G,MATCH($C446,'Policy Characteristics'!$C:$C,0)))</f>
        <v>1</v>
      </c>
      <c r="N446" s="226">
        <f>IF(ISBLANK(INDEX('Policy Characteristics'!H:H,MATCH($C446,'Policy Characteristics'!$C:$C,0))),"",INDEX('Policy Characteristics'!H:H,MATCH($C446,'Policy Characteristics'!$C:$C,0)))</f>
        <v>1</v>
      </c>
      <c r="O446" s="226" t="str">
        <f>IF(ISBLANK(INDEX('Policy Characteristics'!I:I,MATCH($C446,'Policy Characteristics'!$C:$C,0))),"",INDEX('Policy Characteristics'!I:I,MATCH($C446,'Policy Characteristics'!$C:$C,0)))</f>
        <v>on/off</v>
      </c>
      <c r="P446" s="226"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226" t="str">
        <f>IF(ISBLANK(INDEX('Policy Characteristics'!K:K,MATCH($C446,'Policy Characteristics'!$C:$C,0))),"",INDEX('Policy Characteristics'!K:K,MATCH($C446,'Policy Characteristics'!$C:$C,0)))</f>
        <v/>
      </c>
      <c r="R446" s="226" t="str">
        <f>IF(ISBLANK(INDEX('Policy Characteristics'!L:L,MATCH($C446,'Policy Characteristics'!$C:$C,0))),"",INDEX('Policy Characteristics'!L:L,MATCH($C446,'Policy Characteristics'!$C:$C,0)))</f>
        <v/>
      </c>
    </row>
    <row r="447" spans="1:18" s="4" customFormat="1">
      <c r="A447" s="22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226" t="str">
        <f t="shared" si="25"/>
        <v>Boolean Use Non BAU Mandated Capacity Retrofit Schedule</v>
      </c>
      <c r="D447" s="6" t="s">
        <v>832</v>
      </c>
      <c r="E447" s="45"/>
      <c r="F447" s="6" t="s">
        <v>833</v>
      </c>
      <c r="G447" s="45"/>
      <c r="H447" s="43">
        <v>2308</v>
      </c>
      <c r="I447" s="261" t="s">
        <v>738</v>
      </c>
      <c r="J447" s="227" t="str">
        <f>IF(ISBLANK(INDEX('Policy Characteristics'!D:D,MATCH($C447,'Policy Characteristics'!$C:$C,0))),"",INDEX('Policy Characteristics'!D:D,MATCH($C447,'Policy Characteristics'!$C:$C,0)))</f>
        <v>Non BAU Mandated Capacity CCUS Retrofits</v>
      </c>
      <c r="K447" s="226" t="str">
        <f>IF(ISBLANK(INDEX('Policy Characteristics'!E:E,MATCH($C447,'Policy Characteristics'!$C:$C,0))),"",INDEX('Policy Characteristics'!E:E,MATCH($C447,'Policy Characteristics'!$C:$C,0)))</f>
        <v/>
      </c>
      <c r="L447" s="226">
        <f>IF(ISBLANK(INDEX('Policy Characteristics'!F:F,MATCH($C447,'Policy Characteristics'!$C:$C,0))),"",INDEX('Policy Characteristics'!F:F,MATCH($C447,'Policy Characteristics'!$C:$C,0)))</f>
        <v>0</v>
      </c>
      <c r="M447" s="226">
        <f>IF(ISBLANK(INDEX('Policy Characteristics'!G:G,MATCH($C447,'Policy Characteristics'!$C:$C,0))),"",INDEX('Policy Characteristics'!G:G,MATCH($C447,'Policy Characteristics'!$C:$C,0)))</f>
        <v>1</v>
      </c>
      <c r="N447" s="226">
        <f>IF(ISBLANK(INDEX('Policy Characteristics'!H:H,MATCH($C447,'Policy Characteristics'!$C:$C,0))),"",INDEX('Policy Characteristics'!H:H,MATCH($C447,'Policy Characteristics'!$C:$C,0)))</f>
        <v>1</v>
      </c>
      <c r="O447" s="226" t="str">
        <f>IF(ISBLANK(INDEX('Policy Characteristics'!I:I,MATCH($C447,'Policy Characteristics'!$C:$C,0))),"",INDEX('Policy Characteristics'!I:I,MATCH($C447,'Policy Characteristics'!$C:$C,0)))</f>
        <v>on/off</v>
      </c>
      <c r="P447" s="226"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226" t="str">
        <f>IF(ISBLANK(INDEX('Policy Characteristics'!K:K,MATCH($C447,'Policy Characteristics'!$C:$C,0))),"",INDEX('Policy Characteristics'!K:K,MATCH($C447,'Policy Characteristics'!$C:$C,0)))</f>
        <v/>
      </c>
      <c r="R447" s="226" t="str">
        <f>IF(ISBLANK(INDEX('Policy Characteristics'!L:L,MATCH($C447,'Policy Characteristics'!$C:$C,0))),"",INDEX('Policy Characteristics'!L:L,MATCH($C447,'Policy Characteristics'!$C:$C,0)))</f>
        <v/>
      </c>
    </row>
    <row r="448" spans="1:18" s="4" customFormat="1">
      <c r="A448" s="22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226" t="str">
        <f t="shared" si="25"/>
        <v>Boolean Use Non BAU Mandated Capacity Retrofit Schedule</v>
      </c>
      <c r="D448" s="6" t="s">
        <v>834</v>
      </c>
      <c r="E448" s="45"/>
      <c r="F448" s="6" t="s">
        <v>835</v>
      </c>
      <c r="G448" s="45"/>
      <c r="H448" s="43">
        <v>2309</v>
      </c>
      <c r="I448" s="261" t="s">
        <v>738</v>
      </c>
      <c r="J448" s="227" t="str">
        <f>IF(ISBLANK(INDEX('Policy Characteristics'!D:D,MATCH($C448,'Policy Characteristics'!$C:$C,0))),"",INDEX('Policy Characteristics'!D:D,MATCH($C448,'Policy Characteristics'!$C:$C,0)))</f>
        <v>Non BAU Mandated Capacity CCUS Retrofits</v>
      </c>
      <c r="K448" s="226" t="str">
        <f>IF(ISBLANK(INDEX('Policy Characteristics'!E:E,MATCH($C448,'Policy Characteristics'!$C:$C,0))),"",INDEX('Policy Characteristics'!E:E,MATCH($C448,'Policy Characteristics'!$C:$C,0)))</f>
        <v/>
      </c>
      <c r="L448" s="226">
        <f>IF(ISBLANK(INDEX('Policy Characteristics'!F:F,MATCH($C448,'Policy Characteristics'!$C:$C,0))),"",INDEX('Policy Characteristics'!F:F,MATCH($C448,'Policy Characteristics'!$C:$C,0)))</f>
        <v>0</v>
      </c>
      <c r="M448" s="226">
        <f>IF(ISBLANK(INDEX('Policy Characteristics'!G:G,MATCH($C448,'Policy Characteristics'!$C:$C,0))),"",INDEX('Policy Characteristics'!G:G,MATCH($C448,'Policy Characteristics'!$C:$C,0)))</f>
        <v>1</v>
      </c>
      <c r="N448" s="226">
        <f>IF(ISBLANK(INDEX('Policy Characteristics'!H:H,MATCH($C448,'Policy Characteristics'!$C:$C,0))),"",INDEX('Policy Characteristics'!H:H,MATCH($C448,'Policy Characteristics'!$C:$C,0)))</f>
        <v>1</v>
      </c>
      <c r="O448" s="226" t="str">
        <f>IF(ISBLANK(INDEX('Policy Characteristics'!I:I,MATCH($C448,'Policy Characteristics'!$C:$C,0))),"",INDEX('Policy Characteristics'!I:I,MATCH($C448,'Policy Characteristics'!$C:$C,0)))</f>
        <v>on/off</v>
      </c>
      <c r="P448" s="226"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226" t="str">
        <f>IF(ISBLANK(INDEX('Policy Characteristics'!K:K,MATCH($C448,'Policy Characteristics'!$C:$C,0))),"",INDEX('Policy Characteristics'!K:K,MATCH($C448,'Policy Characteristics'!$C:$C,0)))</f>
        <v/>
      </c>
      <c r="R448" s="226" t="str">
        <f>IF(ISBLANK(INDEX('Policy Characteristics'!L:L,MATCH($C448,'Policy Characteristics'!$C:$C,0))),"",INDEX('Policy Characteristics'!L:L,MATCH($C448,'Policy Characteristics'!$C:$C,0)))</f>
        <v/>
      </c>
    </row>
    <row r="449" spans="1:18" s="4" customFormat="1">
      <c r="A449" s="22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226" t="str">
        <f t="shared" si="25"/>
        <v>Boolean Use Non BAU Mandated Capacity Retrofit Schedule</v>
      </c>
      <c r="D449" s="6" t="s">
        <v>836</v>
      </c>
      <c r="E449" s="45"/>
      <c r="F449" s="6" t="s">
        <v>837</v>
      </c>
      <c r="G449" s="45"/>
      <c r="H449" s="43">
        <v>2310</v>
      </c>
      <c r="I449" s="261" t="s">
        <v>738</v>
      </c>
      <c r="J449" s="227" t="str">
        <f>IF(ISBLANK(INDEX('Policy Characteristics'!D:D,MATCH($C449,'Policy Characteristics'!$C:$C,0))),"",INDEX('Policy Characteristics'!D:D,MATCH($C449,'Policy Characteristics'!$C:$C,0)))</f>
        <v>Non BAU Mandated Capacity CCUS Retrofits</v>
      </c>
      <c r="K449" s="226" t="str">
        <f>IF(ISBLANK(INDEX('Policy Characteristics'!E:E,MATCH($C449,'Policy Characteristics'!$C:$C,0))),"",INDEX('Policy Characteristics'!E:E,MATCH($C449,'Policy Characteristics'!$C:$C,0)))</f>
        <v/>
      </c>
      <c r="L449" s="226">
        <f>IF(ISBLANK(INDEX('Policy Characteristics'!F:F,MATCH($C449,'Policy Characteristics'!$C:$C,0))),"",INDEX('Policy Characteristics'!F:F,MATCH($C449,'Policy Characteristics'!$C:$C,0)))</f>
        <v>0</v>
      </c>
      <c r="M449" s="226">
        <f>IF(ISBLANK(INDEX('Policy Characteristics'!G:G,MATCH($C449,'Policy Characteristics'!$C:$C,0))),"",INDEX('Policy Characteristics'!G:G,MATCH($C449,'Policy Characteristics'!$C:$C,0)))</f>
        <v>1</v>
      </c>
      <c r="N449" s="226">
        <f>IF(ISBLANK(INDEX('Policy Characteristics'!H:H,MATCH($C449,'Policy Characteristics'!$C:$C,0))),"",INDEX('Policy Characteristics'!H:H,MATCH($C449,'Policy Characteristics'!$C:$C,0)))</f>
        <v>1</v>
      </c>
      <c r="O449" s="226" t="str">
        <f>IF(ISBLANK(INDEX('Policy Characteristics'!I:I,MATCH($C449,'Policy Characteristics'!$C:$C,0))),"",INDEX('Policy Characteristics'!I:I,MATCH($C449,'Policy Characteristics'!$C:$C,0)))</f>
        <v>on/off</v>
      </c>
      <c r="P449" s="226"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226" t="str">
        <f>IF(ISBLANK(INDEX('Policy Characteristics'!K:K,MATCH($C449,'Policy Characteristics'!$C:$C,0))),"",INDEX('Policy Characteristics'!K:K,MATCH($C449,'Policy Characteristics'!$C:$C,0)))</f>
        <v/>
      </c>
      <c r="R449" s="226" t="str">
        <f>IF(ISBLANK(INDEX('Policy Characteristics'!L:L,MATCH($C449,'Policy Characteristics'!$C:$C,0))),"",INDEX('Policy Characteristics'!L:L,MATCH($C449,'Policy Characteristics'!$C:$C,0)))</f>
        <v/>
      </c>
    </row>
    <row r="450" spans="1:18" s="4" customFormat="1">
      <c r="A450" s="22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226" t="str">
        <f t="shared" si="25"/>
        <v>Boolean Use Non BAU Mandated Capacity Retrofit Schedule</v>
      </c>
      <c r="D450" s="6" t="s">
        <v>838</v>
      </c>
      <c r="E450" s="45"/>
      <c r="F450" s="6" t="s">
        <v>839</v>
      </c>
      <c r="G450" s="45"/>
      <c r="H450" s="43">
        <v>2311</v>
      </c>
      <c r="I450" s="261" t="s">
        <v>738</v>
      </c>
      <c r="J450" s="227" t="str">
        <f>IF(ISBLANK(INDEX('Policy Characteristics'!D:D,MATCH($C450,'Policy Characteristics'!$C:$C,0))),"",INDEX('Policy Characteristics'!D:D,MATCH($C450,'Policy Characteristics'!$C:$C,0)))</f>
        <v>Non BAU Mandated Capacity CCUS Retrofits</v>
      </c>
      <c r="K450" s="226" t="str">
        <f>IF(ISBLANK(INDEX('Policy Characteristics'!E:E,MATCH($C450,'Policy Characteristics'!$C:$C,0))),"",INDEX('Policy Characteristics'!E:E,MATCH($C450,'Policy Characteristics'!$C:$C,0)))</f>
        <v/>
      </c>
      <c r="L450" s="226">
        <f>IF(ISBLANK(INDEX('Policy Characteristics'!F:F,MATCH($C450,'Policy Characteristics'!$C:$C,0))),"",INDEX('Policy Characteristics'!F:F,MATCH($C450,'Policy Characteristics'!$C:$C,0)))</f>
        <v>0</v>
      </c>
      <c r="M450" s="226">
        <f>IF(ISBLANK(INDEX('Policy Characteristics'!G:G,MATCH($C450,'Policy Characteristics'!$C:$C,0))),"",INDEX('Policy Characteristics'!G:G,MATCH($C450,'Policy Characteristics'!$C:$C,0)))</f>
        <v>1</v>
      </c>
      <c r="N450" s="226">
        <f>IF(ISBLANK(INDEX('Policy Characteristics'!H:H,MATCH($C450,'Policy Characteristics'!$C:$C,0))),"",INDEX('Policy Characteristics'!H:H,MATCH($C450,'Policy Characteristics'!$C:$C,0)))</f>
        <v>1</v>
      </c>
      <c r="O450" s="226" t="str">
        <f>IF(ISBLANK(INDEX('Policy Characteristics'!I:I,MATCH($C450,'Policy Characteristics'!$C:$C,0))),"",INDEX('Policy Characteristics'!I:I,MATCH($C450,'Policy Characteristics'!$C:$C,0)))</f>
        <v>on/off</v>
      </c>
      <c r="P450" s="226"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226" t="str">
        <f>IF(ISBLANK(INDEX('Policy Characteristics'!K:K,MATCH($C450,'Policy Characteristics'!$C:$C,0))),"",INDEX('Policy Characteristics'!K:K,MATCH($C450,'Policy Characteristics'!$C:$C,0)))</f>
        <v/>
      </c>
      <c r="R450" s="226" t="str">
        <f>IF(ISBLANK(INDEX('Policy Characteristics'!L:L,MATCH($C450,'Policy Characteristics'!$C:$C,0))),"",INDEX('Policy Characteristics'!L:L,MATCH($C450,'Policy Characteristics'!$C:$C,0)))</f>
        <v/>
      </c>
    </row>
    <row r="451" spans="1:18" s="4" customFormat="1">
      <c r="A451" s="22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226" t="str">
        <f t="shared" si="25"/>
        <v>Boolean Use Non BAU Mandated Capacity Retrofit Schedule</v>
      </c>
      <c r="D451" s="6" t="s">
        <v>840</v>
      </c>
      <c r="E451" s="45"/>
      <c r="F451" s="6" t="s">
        <v>841</v>
      </c>
      <c r="G451" s="45"/>
      <c r="H451" s="43">
        <v>2312</v>
      </c>
      <c r="I451" s="261" t="s">
        <v>738</v>
      </c>
      <c r="J451" s="227" t="str">
        <f>IF(ISBLANK(INDEX('Policy Characteristics'!D:D,MATCH($C451,'Policy Characteristics'!$C:$C,0))),"",INDEX('Policy Characteristics'!D:D,MATCH($C451,'Policy Characteristics'!$C:$C,0)))</f>
        <v>Non BAU Mandated Capacity CCUS Retrofits</v>
      </c>
      <c r="K451" s="226" t="str">
        <f>IF(ISBLANK(INDEX('Policy Characteristics'!E:E,MATCH($C451,'Policy Characteristics'!$C:$C,0))),"",INDEX('Policy Characteristics'!E:E,MATCH($C451,'Policy Characteristics'!$C:$C,0)))</f>
        <v/>
      </c>
      <c r="L451" s="226">
        <f>IF(ISBLANK(INDEX('Policy Characteristics'!F:F,MATCH($C451,'Policy Characteristics'!$C:$C,0))),"",INDEX('Policy Characteristics'!F:F,MATCH($C451,'Policy Characteristics'!$C:$C,0)))</f>
        <v>0</v>
      </c>
      <c r="M451" s="226">
        <f>IF(ISBLANK(INDEX('Policy Characteristics'!G:G,MATCH($C451,'Policy Characteristics'!$C:$C,0))),"",INDEX('Policy Characteristics'!G:G,MATCH($C451,'Policy Characteristics'!$C:$C,0)))</f>
        <v>1</v>
      </c>
      <c r="N451" s="226">
        <f>IF(ISBLANK(INDEX('Policy Characteristics'!H:H,MATCH($C451,'Policy Characteristics'!$C:$C,0))),"",INDEX('Policy Characteristics'!H:H,MATCH($C451,'Policy Characteristics'!$C:$C,0)))</f>
        <v>1</v>
      </c>
      <c r="O451" s="226" t="str">
        <f>IF(ISBLANK(INDEX('Policy Characteristics'!I:I,MATCH($C451,'Policy Characteristics'!$C:$C,0))),"",INDEX('Policy Characteristics'!I:I,MATCH($C451,'Policy Characteristics'!$C:$C,0)))</f>
        <v>on/off</v>
      </c>
      <c r="P451" s="226"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226"/>
      <c r="R451" s="226"/>
    </row>
    <row r="452" spans="1:18" s="2" customFormat="1">
      <c r="A452" s="22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Change in Expected Power Plant Capacity Factor</v>
      </c>
      <c r="C452" s="1" t="s">
        <v>310</v>
      </c>
      <c r="D452" s="45" t="s">
        <v>794</v>
      </c>
      <c r="E452" s="45"/>
      <c r="F452" s="45" t="s">
        <v>795</v>
      </c>
      <c r="G452" s="6"/>
      <c r="H452" s="47">
        <v>652</v>
      </c>
      <c r="I452" s="262" t="s">
        <v>738</v>
      </c>
      <c r="J452" s="227" t="str">
        <f>IF(ISBLANK(INDEX('Policy Characteristics'!D:D,MATCH($C452,'Policy Characteristics'!$C:$C,0))),"",INDEX('Policy Characteristics'!D:D,MATCH($C452,'Policy Characteristics'!$C:$C,0)))</f>
        <v>Reduce Plant Downtime</v>
      </c>
      <c r="K452" s="22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226" t="str">
        <f>IF(ISBLANK(INDEX('Policy Characteristics'!I:I,MATCH($C452,'Policy Characteristics'!$C:$C,0))),"",INDEX('Policy Characteristics'!I:I,MATCH($C452,'Policy Characteristics'!$C:$C,0)))</f>
        <v>% reduction in downtime</v>
      </c>
      <c r="P452" s="22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26" t="str">
        <f>IF(ISBLANK(INDEX('Policy Characteristics'!K:K,MATCH($C452,'Policy Characteristics'!$C:$C,0))),"",INDEX('Policy Characteristics'!K:K,MATCH($C452,'Policy Characteristics'!$C:$C,0)))</f>
        <v>electricity-sector-main.html#red-downtime</v>
      </c>
      <c r="R452" s="226" t="str">
        <f>IF(ISBLANK(INDEX('Policy Characteristics'!L:L,MATCH($C452,'Policy Characteristics'!$C:$C,0))),"",INDEX('Policy Characteristics'!L:L,MATCH($C452,'Policy Characteristics'!$C:$C,0)))</f>
        <v>reduce-downtime.html</v>
      </c>
    </row>
    <row r="453" spans="1:18" s="2" customFormat="1">
      <c r="A453" s="22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Change in Expected Power Plant Capacity Factor</v>
      </c>
      <c r="C453" s="255" t="str">
        <f>$C$452</f>
        <v>Percentage Reduction in Plant Downtime</v>
      </c>
      <c r="D453" s="6" t="s">
        <v>796</v>
      </c>
      <c r="E453" s="45"/>
      <c r="F453" s="6" t="s">
        <v>797</v>
      </c>
      <c r="G453" s="6"/>
      <c r="H453" s="47">
        <v>654</v>
      </c>
      <c r="I453" s="262" t="s">
        <v>738</v>
      </c>
      <c r="J453" s="227" t="str">
        <f>IF(ISBLANK(INDEX('Policy Characteristics'!D:D,MATCH($C453,'Policy Characteristics'!$C:$C,0))),"",INDEX('Policy Characteristics'!D:D,MATCH($C453,'Policy Characteristics'!$C:$C,0)))</f>
        <v>Reduce Plant Downtime</v>
      </c>
      <c r="K453" s="22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226" t="str">
        <f>IF(ISBLANK(INDEX('Policy Characteristics'!I:I,MATCH($C453,'Policy Characteristics'!$C:$C,0))),"",INDEX('Policy Characteristics'!I:I,MATCH($C453,'Policy Characteristics'!$C:$C,0)))</f>
        <v>% reduction in downtime</v>
      </c>
      <c r="P453" s="22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26" t="str">
        <f>IF(ISBLANK(INDEX('Policy Characteristics'!K:K,MATCH($C453,'Policy Characteristics'!$C:$C,0))),"",INDEX('Policy Characteristics'!K:K,MATCH($C453,'Policy Characteristics'!$C:$C,0)))</f>
        <v>electricity-sector-main.html#red-downtime</v>
      </c>
      <c r="R453" s="226" t="str">
        <f>IF(ISBLANK(INDEX('Policy Characteristics'!L:L,MATCH($C453,'Policy Characteristics'!$C:$C,0))),"",INDEX('Policy Characteristics'!L:L,MATCH($C453,'Policy Characteristics'!$C:$C,0)))</f>
        <v>reduce-downtime.html</v>
      </c>
    </row>
    <row r="454" spans="1:18" s="2" customFormat="1">
      <c r="A454" s="22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Change in Expected Power Plant Capacity Factor</v>
      </c>
      <c r="C454" s="255" t="str">
        <f t="shared" ref="C454:C475" si="26">$C$452</f>
        <v>Percentage Reduction in Plant Downtime</v>
      </c>
      <c r="D454" s="6" t="s">
        <v>798</v>
      </c>
      <c r="E454" s="45"/>
      <c r="F454" s="6" t="s">
        <v>799</v>
      </c>
      <c r="G454" s="6"/>
      <c r="H454" s="47">
        <v>1781</v>
      </c>
      <c r="I454" s="262" t="s">
        <v>728</v>
      </c>
      <c r="J454" s="227" t="str">
        <f>IF(ISBLANK(INDEX('Policy Characteristics'!D:D,MATCH($C454,'Policy Characteristics'!$C:$C,0))),"",INDEX('Policy Characteristics'!D:D,MATCH($C454,'Policy Characteristics'!$C:$C,0)))</f>
        <v>Reduce Plant Downtime</v>
      </c>
      <c r="K454" s="22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226" t="str">
        <f>IF(ISBLANK(INDEX('Policy Characteristics'!I:I,MATCH($C454,'Policy Characteristics'!$C:$C,0))),"",INDEX('Policy Characteristics'!I:I,MATCH($C454,'Policy Characteristics'!$C:$C,0)))</f>
        <v>% reduction in downtime</v>
      </c>
      <c r="P454" s="22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26" t="str">
        <f>IF(ISBLANK(INDEX('Policy Characteristics'!K:K,MATCH($C454,'Policy Characteristics'!$C:$C,0))),"",INDEX('Policy Characteristics'!K:K,MATCH($C454,'Policy Characteristics'!$C:$C,0)))</f>
        <v>electricity-sector-main.html#red-downtime</v>
      </c>
      <c r="R454" s="226" t="str">
        <f>IF(ISBLANK(INDEX('Policy Characteristics'!L:L,MATCH($C454,'Policy Characteristics'!$C:$C,0))),"",INDEX('Policy Characteristics'!L:L,MATCH($C454,'Policy Characteristics'!$C:$C,0)))</f>
        <v>reduce-downtime.html</v>
      </c>
    </row>
    <row r="455" spans="1:18" s="2" customFormat="1">
      <c r="A455" s="22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Change in Expected Power Plant Capacity Factor</v>
      </c>
      <c r="C455" s="255" t="str">
        <f t="shared" si="26"/>
        <v>Percentage Reduction in Plant Downtime</v>
      </c>
      <c r="D455" s="6" t="s">
        <v>800</v>
      </c>
      <c r="E455" s="45"/>
      <c r="F455" s="6" t="s">
        <v>801</v>
      </c>
      <c r="G455" s="6"/>
      <c r="H455" s="47">
        <v>657</v>
      </c>
      <c r="I455" s="262" t="s">
        <v>738</v>
      </c>
      <c r="J455" s="227" t="str">
        <f>IF(ISBLANK(INDEX('Policy Characteristics'!D:D,MATCH($C455,'Policy Characteristics'!$C:$C,0))),"",INDEX('Policy Characteristics'!D:D,MATCH($C455,'Policy Characteristics'!$C:$C,0)))</f>
        <v>Reduce Plant Downtime</v>
      </c>
      <c r="K455" s="22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226" t="str">
        <f>IF(ISBLANK(INDEX('Policy Characteristics'!I:I,MATCH($C455,'Policy Characteristics'!$C:$C,0))),"",INDEX('Policy Characteristics'!I:I,MATCH($C455,'Policy Characteristics'!$C:$C,0)))</f>
        <v>% reduction in downtime</v>
      </c>
      <c r="P455" s="22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26" t="str">
        <f>IF(ISBLANK(INDEX('Policy Characteristics'!K:K,MATCH($C455,'Policy Characteristics'!$C:$C,0))),"",INDEX('Policy Characteristics'!K:K,MATCH($C455,'Policy Characteristics'!$C:$C,0)))</f>
        <v>electricity-sector-main.html#red-downtime</v>
      </c>
      <c r="R455" s="226" t="str">
        <f>IF(ISBLANK(INDEX('Policy Characteristics'!L:L,MATCH($C455,'Policy Characteristics'!$C:$C,0))),"",INDEX('Policy Characteristics'!L:L,MATCH($C455,'Policy Characteristics'!$C:$C,0)))</f>
        <v>reduce-downtime.html</v>
      </c>
    </row>
    <row r="456" spans="1:18" s="2" customFormat="1">
      <c r="A456" s="22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Change in Expected Power Plant Capacity Factor</v>
      </c>
      <c r="C456" s="255" t="str">
        <f t="shared" si="26"/>
        <v>Percentage Reduction in Plant Downtime</v>
      </c>
      <c r="D456" s="6" t="s">
        <v>802</v>
      </c>
      <c r="E456" s="45"/>
      <c r="F456" s="6" t="s">
        <v>803</v>
      </c>
      <c r="G456" s="6"/>
      <c r="H456" s="47">
        <v>660</v>
      </c>
      <c r="I456" s="262" t="s">
        <v>738</v>
      </c>
      <c r="J456" s="227" t="str">
        <f>IF(ISBLANK(INDEX('Policy Characteristics'!D:D,MATCH($C456,'Policy Characteristics'!$C:$C,0))),"",INDEX('Policy Characteristics'!D:D,MATCH($C456,'Policy Characteristics'!$C:$C,0)))</f>
        <v>Reduce Plant Downtime</v>
      </c>
      <c r="K456" s="22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226" t="str">
        <f>IF(ISBLANK(INDEX('Policy Characteristics'!I:I,MATCH($C456,'Policy Characteristics'!$C:$C,0))),"",INDEX('Policy Characteristics'!I:I,MATCH($C456,'Policy Characteristics'!$C:$C,0)))</f>
        <v>% reduction in downtime</v>
      </c>
      <c r="P456" s="22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26" t="str">
        <f>IF(ISBLANK(INDEX('Policy Characteristics'!K:K,MATCH($C456,'Policy Characteristics'!$C:$C,0))),"",INDEX('Policy Characteristics'!K:K,MATCH($C456,'Policy Characteristics'!$C:$C,0)))</f>
        <v>electricity-sector-main.html#red-downtime</v>
      </c>
      <c r="R456" s="226" t="str">
        <f>IF(ISBLANK(INDEX('Policy Characteristics'!L:L,MATCH($C456,'Policy Characteristics'!$C:$C,0))),"",INDEX('Policy Characteristics'!L:L,MATCH($C456,'Policy Characteristics'!$C:$C,0)))</f>
        <v>reduce-downtime.html</v>
      </c>
    </row>
    <row r="457" spans="1:18" s="2" customFormat="1">
      <c r="A457" s="22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Change in Expected Power Plant Capacity Factor</v>
      </c>
      <c r="C457" s="255" t="str">
        <f t="shared" si="26"/>
        <v>Percentage Reduction in Plant Downtime</v>
      </c>
      <c r="D457" s="6" t="s">
        <v>804</v>
      </c>
      <c r="E457" s="45"/>
      <c r="F457" s="6" t="s">
        <v>805</v>
      </c>
      <c r="G457" s="6"/>
      <c r="H457" s="47">
        <v>143</v>
      </c>
      <c r="I457" s="262" t="s">
        <v>738</v>
      </c>
      <c r="J457" s="227" t="str">
        <f>IF(ISBLANK(INDEX('Policy Characteristics'!D:D,MATCH($C457,'Policy Characteristics'!$C:$C,0))),"",INDEX('Policy Characteristics'!D:D,MATCH($C457,'Policy Characteristics'!$C:$C,0)))</f>
        <v>Reduce Plant Downtime</v>
      </c>
      <c r="K457" s="22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226" t="str">
        <f>IF(ISBLANK(INDEX('Policy Characteristics'!I:I,MATCH($C457,'Policy Characteristics'!$C:$C,0))),"",INDEX('Policy Characteristics'!I:I,MATCH($C457,'Policy Characteristics'!$C:$C,0)))</f>
        <v>% reduction in downtime</v>
      </c>
      <c r="P457" s="22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26" t="str">
        <f>IF(ISBLANK(INDEX('Policy Characteristics'!K:K,MATCH($C457,'Policy Characteristics'!$C:$C,0))),"",INDEX('Policy Characteristics'!K:K,MATCH($C457,'Policy Characteristics'!$C:$C,0)))</f>
        <v>electricity-sector-main.html#red-downtime</v>
      </c>
      <c r="R457" s="226" t="str">
        <f>IF(ISBLANK(INDEX('Policy Characteristics'!L:L,MATCH($C457,'Policy Characteristics'!$C:$C,0))),"",INDEX('Policy Characteristics'!L:L,MATCH($C457,'Policy Characteristics'!$C:$C,0)))</f>
        <v>reduce-downtime.html</v>
      </c>
    </row>
    <row r="458" spans="1:18" s="2" customFormat="1">
      <c r="A458" s="22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Change in Expected Power Plant Capacity Factor</v>
      </c>
      <c r="C458" s="255" t="str">
        <f t="shared" si="26"/>
        <v>Percentage Reduction in Plant Downtime</v>
      </c>
      <c r="D458" s="6" t="s">
        <v>806</v>
      </c>
      <c r="E458" s="45"/>
      <c r="F458" s="6" t="s">
        <v>807</v>
      </c>
      <c r="G458" s="6"/>
      <c r="H458" s="47">
        <v>144</v>
      </c>
      <c r="I458" s="262" t="s">
        <v>738</v>
      </c>
      <c r="J458" s="227" t="str">
        <f>IF(ISBLANK(INDEX('Policy Characteristics'!D:D,MATCH($C458,'Policy Characteristics'!$C:$C,0))),"",INDEX('Policy Characteristics'!D:D,MATCH($C458,'Policy Characteristics'!$C:$C,0)))</f>
        <v>Reduce Plant Downtime</v>
      </c>
      <c r="K458" s="22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226" t="str">
        <f>IF(ISBLANK(INDEX('Policy Characteristics'!I:I,MATCH($C458,'Policy Characteristics'!$C:$C,0))),"",INDEX('Policy Characteristics'!I:I,MATCH($C458,'Policy Characteristics'!$C:$C,0)))</f>
        <v>% reduction in downtime</v>
      </c>
      <c r="P458" s="22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26" t="str">
        <f>IF(ISBLANK(INDEX('Policy Characteristics'!K:K,MATCH($C458,'Policy Characteristics'!$C:$C,0))),"",INDEX('Policy Characteristics'!K:K,MATCH($C458,'Policy Characteristics'!$C:$C,0)))</f>
        <v>electricity-sector-main.html#red-downtime</v>
      </c>
      <c r="R458" s="226" t="str">
        <f>IF(ISBLANK(INDEX('Policy Characteristics'!L:L,MATCH($C458,'Policy Characteristics'!$C:$C,0))),"",INDEX('Policy Characteristics'!L:L,MATCH($C458,'Policy Characteristics'!$C:$C,0)))</f>
        <v>reduce-downtime.html</v>
      </c>
    </row>
    <row r="459" spans="1:18" s="2" customFormat="1">
      <c r="A459" s="22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Change in Expected Power Plant Capacity Factor</v>
      </c>
      <c r="C459" s="255" t="str">
        <f t="shared" si="26"/>
        <v>Percentage Reduction in Plant Downtime</v>
      </c>
      <c r="D459" s="6" t="s">
        <v>808</v>
      </c>
      <c r="E459" s="45"/>
      <c r="F459" s="6" t="s">
        <v>809</v>
      </c>
      <c r="G459" s="6"/>
      <c r="H459" s="47">
        <v>667</v>
      </c>
      <c r="I459" s="262" t="s">
        <v>738</v>
      </c>
      <c r="J459" s="227" t="str">
        <f>IF(ISBLANK(INDEX('Policy Characteristics'!D:D,MATCH($C459,'Policy Characteristics'!$C:$C,0))),"",INDEX('Policy Characteristics'!D:D,MATCH($C459,'Policy Characteristics'!$C:$C,0)))</f>
        <v>Reduce Plant Downtime</v>
      </c>
      <c r="K459" s="22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226" t="str">
        <f>IF(ISBLANK(INDEX('Policy Characteristics'!I:I,MATCH($C459,'Policy Characteristics'!$C:$C,0))),"",INDEX('Policy Characteristics'!I:I,MATCH($C459,'Policy Characteristics'!$C:$C,0)))</f>
        <v>% reduction in downtime</v>
      </c>
      <c r="P459" s="22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26" t="str">
        <f>IF(ISBLANK(INDEX('Policy Characteristics'!K:K,MATCH($C459,'Policy Characteristics'!$C:$C,0))),"",INDEX('Policy Characteristics'!K:K,MATCH($C459,'Policy Characteristics'!$C:$C,0)))</f>
        <v>electricity-sector-main.html#red-downtime</v>
      </c>
      <c r="R459" s="226" t="str">
        <f>IF(ISBLANK(INDEX('Policy Characteristics'!L:L,MATCH($C459,'Policy Characteristics'!$C:$C,0))),"",INDEX('Policy Characteristics'!L:L,MATCH($C459,'Policy Characteristics'!$C:$C,0)))</f>
        <v>reduce-downtime.html</v>
      </c>
    </row>
    <row r="460" spans="1:18" s="2" customFormat="1">
      <c r="A460" s="22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Change in Expected Power Plant Capacity Factor</v>
      </c>
      <c r="C460" s="255" t="str">
        <f t="shared" si="26"/>
        <v>Percentage Reduction in Plant Downtime</v>
      </c>
      <c r="D460" s="6" t="s">
        <v>810</v>
      </c>
      <c r="E460" s="45"/>
      <c r="F460" s="6" t="s">
        <v>811</v>
      </c>
      <c r="G460" s="6"/>
      <c r="H460" s="47">
        <v>670</v>
      </c>
      <c r="I460" s="262" t="s">
        <v>738</v>
      </c>
      <c r="J460" s="227" t="str">
        <f>IF(ISBLANK(INDEX('Policy Characteristics'!D:D,MATCH($C460,'Policy Characteristics'!$C:$C,0))),"",INDEX('Policy Characteristics'!D:D,MATCH($C460,'Policy Characteristics'!$C:$C,0)))</f>
        <v>Reduce Plant Downtime</v>
      </c>
      <c r="K460" s="22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226" t="str">
        <f>IF(ISBLANK(INDEX('Policy Characteristics'!I:I,MATCH($C460,'Policy Characteristics'!$C:$C,0))),"",INDEX('Policy Characteristics'!I:I,MATCH($C460,'Policy Characteristics'!$C:$C,0)))</f>
        <v>% reduction in downtime</v>
      </c>
      <c r="P460" s="22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26" t="str">
        <f>IF(ISBLANK(INDEX('Policy Characteristics'!K:K,MATCH($C460,'Policy Characteristics'!$C:$C,0))),"",INDEX('Policy Characteristics'!K:K,MATCH($C460,'Policy Characteristics'!$C:$C,0)))</f>
        <v>electricity-sector-main.html#red-downtime</v>
      </c>
      <c r="R460" s="226" t="str">
        <f>IF(ISBLANK(INDEX('Policy Characteristics'!L:L,MATCH($C460,'Policy Characteristics'!$C:$C,0))),"",INDEX('Policy Characteristics'!L:L,MATCH($C460,'Policy Characteristics'!$C:$C,0)))</f>
        <v>reduce-downtime.html</v>
      </c>
    </row>
    <row r="461" spans="1:18" s="2" customFormat="1">
      <c r="A461" s="22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Change in Expected Power Plant Capacity Factor</v>
      </c>
      <c r="C461" s="255" t="str">
        <f t="shared" si="26"/>
        <v>Percentage Reduction in Plant Downtime</v>
      </c>
      <c r="D461" s="6" t="s">
        <v>812</v>
      </c>
      <c r="E461" s="45"/>
      <c r="F461" s="6" t="s">
        <v>813</v>
      </c>
      <c r="G461" s="6"/>
      <c r="H461" s="47">
        <v>673</v>
      </c>
      <c r="I461" s="262" t="s">
        <v>738</v>
      </c>
      <c r="J461" s="227" t="str">
        <f>IF(ISBLANK(INDEX('Policy Characteristics'!D:D,MATCH($C461,'Policy Characteristics'!$C:$C,0))),"",INDEX('Policy Characteristics'!D:D,MATCH($C461,'Policy Characteristics'!$C:$C,0)))</f>
        <v>Reduce Plant Downtime</v>
      </c>
      <c r="K461" s="22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226" t="str">
        <f>IF(ISBLANK(INDEX('Policy Characteristics'!I:I,MATCH($C461,'Policy Characteristics'!$C:$C,0))),"",INDEX('Policy Characteristics'!I:I,MATCH($C461,'Policy Characteristics'!$C:$C,0)))</f>
        <v>% reduction in downtime</v>
      </c>
      <c r="P461" s="22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26" t="str">
        <f>IF(ISBLANK(INDEX('Policy Characteristics'!K:K,MATCH($C461,'Policy Characteristics'!$C:$C,0))),"",INDEX('Policy Characteristics'!K:K,MATCH($C461,'Policy Characteristics'!$C:$C,0)))</f>
        <v>electricity-sector-main.html#red-downtime</v>
      </c>
      <c r="R461" s="226" t="str">
        <f>IF(ISBLANK(INDEX('Policy Characteristics'!L:L,MATCH($C461,'Policy Characteristics'!$C:$C,0))),"",INDEX('Policy Characteristics'!L:L,MATCH($C461,'Policy Characteristics'!$C:$C,0)))</f>
        <v>reduce-downtime.html</v>
      </c>
    </row>
    <row r="462" spans="1:18" s="2" customFormat="1">
      <c r="A462" s="22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Change in Expected Power Plant Capacity Factor</v>
      </c>
      <c r="C462" s="255" t="str">
        <f t="shared" si="26"/>
        <v>Percentage Reduction in Plant Downtime</v>
      </c>
      <c r="D462" s="6" t="s">
        <v>814</v>
      </c>
      <c r="E462" s="45"/>
      <c r="F462" s="6" t="s">
        <v>815</v>
      </c>
      <c r="G462" s="6"/>
      <c r="H462" s="47">
        <v>676</v>
      </c>
      <c r="I462" s="262" t="s">
        <v>738</v>
      </c>
      <c r="J462" s="227" t="str">
        <f>IF(ISBLANK(INDEX('Policy Characteristics'!D:D,MATCH($C462,'Policy Characteristics'!$C:$C,0))),"",INDEX('Policy Characteristics'!D:D,MATCH($C462,'Policy Characteristics'!$C:$C,0)))</f>
        <v>Reduce Plant Downtime</v>
      </c>
      <c r="K462" s="22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226" t="str">
        <f>IF(ISBLANK(INDEX('Policy Characteristics'!I:I,MATCH($C462,'Policy Characteristics'!$C:$C,0))),"",INDEX('Policy Characteristics'!I:I,MATCH($C462,'Policy Characteristics'!$C:$C,0)))</f>
        <v>% reduction in downtime</v>
      </c>
      <c r="P462" s="22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26" t="str">
        <f>IF(ISBLANK(INDEX('Policy Characteristics'!K:K,MATCH($C462,'Policy Characteristics'!$C:$C,0))),"",INDEX('Policy Characteristics'!K:K,MATCH($C462,'Policy Characteristics'!$C:$C,0)))</f>
        <v>electricity-sector-main.html#red-downtime</v>
      </c>
      <c r="R462" s="226" t="str">
        <f>IF(ISBLANK(INDEX('Policy Characteristics'!L:L,MATCH($C462,'Policy Characteristics'!$C:$C,0))),"",INDEX('Policy Characteristics'!L:L,MATCH($C462,'Policy Characteristics'!$C:$C,0)))</f>
        <v>reduce-downtime.html</v>
      </c>
    </row>
    <row r="463" spans="1:18" s="2" customFormat="1">
      <c r="A463" s="22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Change in Expected Power Plant Capacity Factor</v>
      </c>
      <c r="C463" s="255" t="str">
        <f t="shared" si="26"/>
        <v>Percentage Reduction in Plant Downtime</v>
      </c>
      <c r="D463" s="6" t="s">
        <v>816</v>
      </c>
      <c r="E463" s="45"/>
      <c r="F463" s="6" t="s">
        <v>817</v>
      </c>
      <c r="G463" s="6"/>
      <c r="H463" s="47">
        <v>679</v>
      </c>
      <c r="I463" s="262" t="s">
        <v>738</v>
      </c>
      <c r="J463" s="227" t="str">
        <f>IF(ISBLANK(INDEX('Policy Characteristics'!D:D,MATCH($C463,'Policy Characteristics'!$C:$C,0))),"",INDEX('Policy Characteristics'!D:D,MATCH($C463,'Policy Characteristics'!$C:$C,0)))</f>
        <v>Reduce Plant Downtime</v>
      </c>
      <c r="K463" s="22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226" t="str">
        <f>IF(ISBLANK(INDEX('Policy Characteristics'!I:I,MATCH($C463,'Policy Characteristics'!$C:$C,0))),"",INDEX('Policy Characteristics'!I:I,MATCH($C463,'Policy Characteristics'!$C:$C,0)))</f>
        <v>% reduction in downtime</v>
      </c>
      <c r="P463" s="22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26" t="str">
        <f>IF(ISBLANK(INDEX('Policy Characteristics'!K:K,MATCH($C463,'Policy Characteristics'!$C:$C,0))),"",INDEX('Policy Characteristics'!K:K,MATCH($C463,'Policy Characteristics'!$C:$C,0)))</f>
        <v>electricity-sector-main.html#red-downtime</v>
      </c>
      <c r="R463" s="226" t="str">
        <f>IF(ISBLANK(INDEX('Policy Characteristics'!L:L,MATCH($C463,'Policy Characteristics'!$C:$C,0))),"",INDEX('Policy Characteristics'!L:L,MATCH($C463,'Policy Characteristics'!$C:$C,0)))</f>
        <v>reduce-downtime.html</v>
      </c>
    </row>
    <row r="464" spans="1:18" s="2" customFormat="1">
      <c r="A464" s="22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Change in Expected Power Plant Capacity Factor</v>
      </c>
      <c r="C464" s="255" t="str">
        <f t="shared" si="26"/>
        <v>Percentage Reduction in Plant Downtime</v>
      </c>
      <c r="D464" s="6" t="s">
        <v>818</v>
      </c>
      <c r="E464" s="45"/>
      <c r="F464" s="6" t="s">
        <v>819</v>
      </c>
      <c r="G464" s="6"/>
      <c r="H464" s="47">
        <v>182</v>
      </c>
      <c r="I464" s="262" t="s">
        <v>738</v>
      </c>
      <c r="J464" s="227" t="str">
        <f>IF(ISBLANK(INDEX('Policy Characteristics'!D:D,MATCH($C464,'Policy Characteristics'!$C:$C,0))),"",INDEX('Policy Characteristics'!D:D,MATCH($C464,'Policy Characteristics'!$C:$C,0)))</f>
        <v>Reduce Plant Downtime</v>
      </c>
      <c r="K464" s="22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226" t="str">
        <f>IF(ISBLANK(INDEX('Policy Characteristics'!I:I,MATCH($C464,'Policy Characteristics'!$C:$C,0))),"",INDEX('Policy Characteristics'!I:I,MATCH($C464,'Policy Characteristics'!$C:$C,0)))</f>
        <v>% reduction in downtime</v>
      </c>
      <c r="P464" s="22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26" t="str">
        <f>IF(ISBLANK(INDEX('Policy Characteristics'!K:K,MATCH($C464,'Policy Characteristics'!$C:$C,0))),"",INDEX('Policy Characteristics'!K:K,MATCH($C464,'Policy Characteristics'!$C:$C,0)))</f>
        <v>electricity-sector-main.html#red-downtime</v>
      </c>
      <c r="R464" s="226" t="str">
        <f>IF(ISBLANK(INDEX('Policy Characteristics'!L:L,MATCH($C464,'Policy Characteristics'!$C:$C,0))),"",INDEX('Policy Characteristics'!L:L,MATCH($C464,'Policy Characteristics'!$C:$C,0)))</f>
        <v>reduce-downtime.html</v>
      </c>
    </row>
    <row r="465" spans="1:18" s="2" customFormat="1">
      <c r="A465" s="22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Change in Expected Power Plant Capacity Factor</v>
      </c>
      <c r="C465" s="255" t="str">
        <f t="shared" si="26"/>
        <v>Percentage Reduction in Plant Downtime</v>
      </c>
      <c r="D465" s="6" t="s">
        <v>820</v>
      </c>
      <c r="E465" s="45"/>
      <c r="F465" s="6" t="s">
        <v>821</v>
      </c>
      <c r="H465" s="47">
        <v>684</v>
      </c>
      <c r="I465" s="262" t="s">
        <v>738</v>
      </c>
      <c r="J465" s="227" t="str">
        <f>IF(ISBLANK(INDEX('Policy Characteristics'!D:D,MATCH($C465,'Policy Characteristics'!$C:$C,0))),"",INDEX('Policy Characteristics'!D:D,MATCH($C465,'Policy Characteristics'!$C:$C,0)))</f>
        <v>Reduce Plant Downtime</v>
      </c>
      <c r="K465" s="22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226" t="str">
        <f>IF(ISBLANK(INDEX('Policy Characteristics'!I:I,MATCH($C465,'Policy Characteristics'!$C:$C,0))),"",INDEX('Policy Characteristics'!I:I,MATCH($C465,'Policy Characteristics'!$C:$C,0)))</f>
        <v>% reduction in downtime</v>
      </c>
      <c r="P465" s="22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26" t="str">
        <f>IF(ISBLANK(INDEX('Policy Characteristics'!K:K,MATCH($C465,'Policy Characteristics'!$C:$C,0))),"",INDEX('Policy Characteristics'!K:K,MATCH($C465,'Policy Characteristics'!$C:$C,0)))</f>
        <v>electricity-sector-main.html#red-downtime</v>
      </c>
      <c r="R465" s="226" t="str">
        <f>IF(ISBLANK(INDEX('Policy Characteristics'!L:L,MATCH($C465,'Policy Characteristics'!$C:$C,0))),"",INDEX('Policy Characteristics'!L:L,MATCH($C465,'Policy Characteristics'!$C:$C,0)))</f>
        <v>reduce-downtime.html</v>
      </c>
    </row>
    <row r="466" spans="1:18" s="2" customFormat="1">
      <c r="A466" s="22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Change in Expected Power Plant Capacity Factor</v>
      </c>
      <c r="C466" s="255" t="str">
        <f t="shared" si="26"/>
        <v>Percentage Reduction in Plant Downtime</v>
      </c>
      <c r="D466" s="6" t="s">
        <v>822</v>
      </c>
      <c r="E466" s="45"/>
      <c r="F466" s="6" t="s">
        <v>823</v>
      </c>
      <c r="G466" s="6"/>
      <c r="H466" s="47">
        <v>687</v>
      </c>
      <c r="I466" s="262" t="s">
        <v>738</v>
      </c>
      <c r="J466" s="227" t="str">
        <f>IF(ISBLANK(INDEX('Policy Characteristics'!D:D,MATCH($C466,'Policy Characteristics'!$C:$C,0))),"",INDEX('Policy Characteristics'!D:D,MATCH($C466,'Policy Characteristics'!$C:$C,0)))</f>
        <v>Reduce Plant Downtime</v>
      </c>
      <c r="K466" s="22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226" t="str">
        <f>IF(ISBLANK(INDEX('Policy Characteristics'!I:I,MATCH($C466,'Policy Characteristics'!$C:$C,0))),"",INDEX('Policy Characteristics'!I:I,MATCH($C466,'Policy Characteristics'!$C:$C,0)))</f>
        <v>% reduction in downtime</v>
      </c>
      <c r="P466" s="22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26" t="str">
        <f>IF(ISBLANK(INDEX('Policy Characteristics'!K:K,MATCH($C466,'Policy Characteristics'!$C:$C,0))),"",INDEX('Policy Characteristics'!K:K,MATCH($C466,'Policy Characteristics'!$C:$C,0)))</f>
        <v>electricity-sector-main.html#red-downtime</v>
      </c>
      <c r="R466" s="226" t="str">
        <f>IF(ISBLANK(INDEX('Policy Characteristics'!L:L,MATCH($C466,'Policy Characteristics'!$C:$C,0))),"",INDEX('Policy Characteristics'!L:L,MATCH($C466,'Policy Characteristics'!$C:$C,0)))</f>
        <v>reduce-downtime.html</v>
      </c>
    </row>
    <row r="467" spans="1:18" s="2" customFormat="1">
      <c r="A467" s="22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Change in Expected Power Plant Capacity Factor</v>
      </c>
      <c r="C467" s="255" t="str">
        <f t="shared" si="26"/>
        <v>Percentage Reduction in Plant Downtime</v>
      </c>
      <c r="D467" s="6" t="s">
        <v>824</v>
      </c>
      <c r="E467" s="45"/>
      <c r="F467" s="6" t="s">
        <v>825</v>
      </c>
      <c r="G467" s="6"/>
      <c r="H467" s="47">
        <v>690</v>
      </c>
      <c r="I467" s="262" t="s">
        <v>738</v>
      </c>
      <c r="J467" s="227" t="str">
        <f>IF(ISBLANK(INDEX('Policy Characteristics'!D:D,MATCH($C467,'Policy Characteristics'!$C:$C,0))),"",INDEX('Policy Characteristics'!D:D,MATCH($C467,'Policy Characteristics'!$C:$C,0)))</f>
        <v>Reduce Plant Downtime</v>
      </c>
      <c r="K467" s="22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226" t="str">
        <f>IF(ISBLANK(INDEX('Policy Characteristics'!I:I,MATCH($C467,'Policy Characteristics'!$C:$C,0))),"",INDEX('Policy Characteristics'!I:I,MATCH($C467,'Policy Characteristics'!$C:$C,0)))</f>
        <v>% reduction in downtime</v>
      </c>
      <c r="P467" s="22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26" t="str">
        <f>IF(ISBLANK(INDEX('Policy Characteristics'!K:K,MATCH($C467,'Policy Characteristics'!$C:$C,0))),"",INDEX('Policy Characteristics'!K:K,MATCH($C467,'Policy Characteristics'!$C:$C,0)))</f>
        <v>electricity-sector-main.html#red-downtime</v>
      </c>
      <c r="R467" s="226" t="str">
        <f>IF(ISBLANK(INDEX('Policy Characteristics'!L:L,MATCH($C467,'Policy Characteristics'!$C:$C,0))),"",INDEX('Policy Characteristics'!L:L,MATCH($C467,'Policy Characteristics'!$C:$C,0)))</f>
        <v>reduce-downtime.html</v>
      </c>
    </row>
    <row r="468" spans="1:18" s="2" customFormat="1">
      <c r="A468" s="22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Change in Expected Power Plant Capacity Factor</v>
      </c>
      <c r="C468" s="255" t="str">
        <f t="shared" si="26"/>
        <v>Percentage Reduction in Plant Downtime</v>
      </c>
      <c r="D468" s="6" t="s">
        <v>826</v>
      </c>
      <c r="E468" s="45"/>
      <c r="F468" s="6" t="s">
        <v>827</v>
      </c>
      <c r="G468" s="6"/>
      <c r="H468" s="47">
        <v>1782</v>
      </c>
      <c r="I468" s="262" t="s">
        <v>738</v>
      </c>
      <c r="J468" s="227" t="str">
        <f>IF(ISBLANK(INDEX('Policy Characteristics'!D:D,MATCH($C468,'Policy Characteristics'!$C:$C,0))),"",INDEX('Policy Characteristics'!D:D,MATCH($C468,'Policy Characteristics'!$C:$C,0)))</f>
        <v>Reduce Plant Downtime</v>
      </c>
      <c r="K468" s="22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226" t="str">
        <f>IF(ISBLANK(INDEX('Policy Characteristics'!I:I,MATCH($C468,'Policy Characteristics'!$C:$C,0))),"",INDEX('Policy Characteristics'!I:I,MATCH($C468,'Policy Characteristics'!$C:$C,0)))</f>
        <v>% reduction in downtime</v>
      </c>
      <c r="P468" s="22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26" t="str">
        <f>IF(ISBLANK(INDEX('Policy Characteristics'!K:K,MATCH($C468,'Policy Characteristics'!$C:$C,0))),"",INDEX('Policy Characteristics'!K:K,MATCH($C468,'Policy Characteristics'!$C:$C,0)))</f>
        <v>electricity-sector-main.html#red-downtime</v>
      </c>
      <c r="R468" s="226" t="str">
        <f>IF(ISBLANK(INDEX('Policy Characteristics'!L:L,MATCH($C468,'Policy Characteristics'!$C:$C,0))),"",INDEX('Policy Characteristics'!L:L,MATCH($C468,'Policy Characteristics'!$C:$C,0)))</f>
        <v>reduce-downtime.html</v>
      </c>
    </row>
    <row r="469" spans="1:18" s="2" customFormat="1">
      <c r="A469" s="22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Change in Expected Power Plant Capacity Factor</v>
      </c>
      <c r="C469" s="255" t="str">
        <f t="shared" si="26"/>
        <v>Percentage Reduction in Plant Downtime</v>
      </c>
      <c r="D469" s="6" t="s">
        <v>828</v>
      </c>
      <c r="E469" s="45"/>
      <c r="F469" s="6" t="s">
        <v>829</v>
      </c>
      <c r="G469" s="6"/>
      <c r="H469" s="47">
        <v>1783</v>
      </c>
      <c r="I469" s="262" t="s">
        <v>738</v>
      </c>
      <c r="J469" s="227" t="str">
        <f>IF(ISBLANK(INDEX('Policy Characteristics'!D:D,MATCH($C469,'Policy Characteristics'!$C:$C,0))),"",INDEX('Policy Characteristics'!D:D,MATCH($C469,'Policy Characteristics'!$C:$C,0)))</f>
        <v>Reduce Plant Downtime</v>
      </c>
      <c r="K469" s="22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226" t="str">
        <f>IF(ISBLANK(INDEX('Policy Characteristics'!I:I,MATCH($C469,'Policy Characteristics'!$C:$C,0))),"",INDEX('Policy Characteristics'!I:I,MATCH($C469,'Policy Characteristics'!$C:$C,0)))</f>
        <v>% reduction in downtime</v>
      </c>
      <c r="P469" s="22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26" t="str">
        <f>IF(ISBLANK(INDEX('Policy Characteristics'!K:K,MATCH($C469,'Policy Characteristics'!$C:$C,0))),"",INDEX('Policy Characteristics'!K:K,MATCH($C469,'Policy Characteristics'!$C:$C,0)))</f>
        <v>electricity-sector-main.html#red-downtime</v>
      </c>
      <c r="R469" s="226" t="str">
        <f>IF(ISBLANK(INDEX('Policy Characteristics'!L:L,MATCH($C469,'Policy Characteristics'!$C:$C,0))),"",INDEX('Policy Characteristics'!L:L,MATCH($C469,'Policy Characteristics'!$C:$C,0)))</f>
        <v>reduce-downtime.html</v>
      </c>
    </row>
    <row r="470" spans="1:18" s="2" customFormat="1">
      <c r="A470" s="22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Change in Expected Power Plant Capacity Factor</v>
      </c>
      <c r="C470" s="255" t="str">
        <f t="shared" si="26"/>
        <v>Percentage Reduction in Plant Downtime</v>
      </c>
      <c r="D470" s="6" t="s">
        <v>830</v>
      </c>
      <c r="E470" s="45"/>
      <c r="F470" s="6" t="s">
        <v>831</v>
      </c>
      <c r="G470" s="6"/>
      <c r="H470" s="47">
        <v>1784</v>
      </c>
      <c r="I470" s="262" t="s">
        <v>738</v>
      </c>
      <c r="J470" s="227" t="str">
        <f>IF(ISBLANK(INDEX('Policy Characteristics'!D:D,MATCH($C470,'Policy Characteristics'!$C:$C,0))),"",INDEX('Policy Characteristics'!D:D,MATCH($C470,'Policy Characteristics'!$C:$C,0)))</f>
        <v>Reduce Plant Downtime</v>
      </c>
      <c r="K470" s="22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226" t="str">
        <f>IF(ISBLANK(INDEX('Policy Characteristics'!I:I,MATCH($C470,'Policy Characteristics'!$C:$C,0))),"",INDEX('Policy Characteristics'!I:I,MATCH($C470,'Policy Characteristics'!$C:$C,0)))</f>
        <v>% reduction in downtime</v>
      </c>
      <c r="P470" s="22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26" t="str">
        <f>IF(ISBLANK(INDEX('Policy Characteristics'!K:K,MATCH($C470,'Policy Characteristics'!$C:$C,0))),"",INDEX('Policy Characteristics'!K:K,MATCH($C470,'Policy Characteristics'!$C:$C,0)))</f>
        <v>electricity-sector-main.html#red-downtime</v>
      </c>
      <c r="R470" s="226" t="str">
        <f>IF(ISBLANK(INDEX('Policy Characteristics'!L:L,MATCH($C470,'Policy Characteristics'!$C:$C,0))),"",INDEX('Policy Characteristics'!L:L,MATCH($C470,'Policy Characteristics'!$C:$C,0)))</f>
        <v>reduce-downtime.html</v>
      </c>
    </row>
    <row r="471" spans="1:18" s="2" customFormat="1">
      <c r="A471" s="22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Change in Expected Power Plant Capacity Factor</v>
      </c>
      <c r="C471" s="255" t="str">
        <f t="shared" si="26"/>
        <v>Percentage Reduction in Plant Downtime</v>
      </c>
      <c r="D471" s="6" t="s">
        <v>832</v>
      </c>
      <c r="E471" s="45"/>
      <c r="F471" s="6" t="s">
        <v>833</v>
      </c>
      <c r="G471" s="6"/>
      <c r="H471" s="47">
        <v>1785</v>
      </c>
      <c r="I471" s="262" t="s">
        <v>738</v>
      </c>
      <c r="J471" s="227" t="str">
        <f>IF(ISBLANK(INDEX('Policy Characteristics'!D:D,MATCH($C471,'Policy Characteristics'!$C:$C,0))),"",INDEX('Policy Characteristics'!D:D,MATCH($C471,'Policy Characteristics'!$C:$C,0)))</f>
        <v>Reduce Plant Downtime</v>
      </c>
      <c r="K471" s="22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226" t="str">
        <f>IF(ISBLANK(INDEX('Policy Characteristics'!I:I,MATCH($C471,'Policy Characteristics'!$C:$C,0))),"",INDEX('Policy Characteristics'!I:I,MATCH($C471,'Policy Characteristics'!$C:$C,0)))</f>
        <v>% reduction in downtime</v>
      </c>
      <c r="P471" s="22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26" t="str">
        <f>IF(ISBLANK(INDEX('Policy Characteristics'!K:K,MATCH($C471,'Policy Characteristics'!$C:$C,0))),"",INDEX('Policy Characteristics'!K:K,MATCH($C471,'Policy Characteristics'!$C:$C,0)))</f>
        <v>electricity-sector-main.html#red-downtime</v>
      </c>
      <c r="R471" s="226" t="str">
        <f>IF(ISBLANK(INDEX('Policy Characteristics'!L:L,MATCH($C471,'Policy Characteristics'!$C:$C,0))),"",INDEX('Policy Characteristics'!L:L,MATCH($C471,'Policy Characteristics'!$C:$C,0)))</f>
        <v>reduce-downtime.html</v>
      </c>
    </row>
    <row r="472" spans="1:18" s="2" customFormat="1">
      <c r="A472" s="22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Change in Expected Power Plant Capacity Factor</v>
      </c>
      <c r="C472" s="255" t="str">
        <f t="shared" si="26"/>
        <v>Percentage Reduction in Plant Downtime</v>
      </c>
      <c r="D472" s="6" t="s">
        <v>834</v>
      </c>
      <c r="E472" s="45"/>
      <c r="F472" s="6" t="s">
        <v>835</v>
      </c>
      <c r="G472" s="6"/>
      <c r="H472" s="47">
        <v>1786</v>
      </c>
      <c r="I472" s="262" t="s">
        <v>738</v>
      </c>
      <c r="J472" s="227" t="str">
        <f>IF(ISBLANK(INDEX('Policy Characteristics'!D:D,MATCH($C472,'Policy Characteristics'!$C:$C,0))),"",INDEX('Policy Characteristics'!D:D,MATCH($C472,'Policy Characteristics'!$C:$C,0)))</f>
        <v>Reduce Plant Downtime</v>
      </c>
      <c r="K472" s="22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226" t="str">
        <f>IF(ISBLANK(INDEX('Policy Characteristics'!I:I,MATCH($C472,'Policy Characteristics'!$C:$C,0))),"",INDEX('Policy Characteristics'!I:I,MATCH($C472,'Policy Characteristics'!$C:$C,0)))</f>
        <v>% reduction in downtime</v>
      </c>
      <c r="P472" s="22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26" t="str">
        <f>IF(ISBLANK(INDEX('Policy Characteristics'!K:K,MATCH($C472,'Policy Characteristics'!$C:$C,0))),"",INDEX('Policy Characteristics'!K:K,MATCH($C472,'Policy Characteristics'!$C:$C,0)))</f>
        <v>electricity-sector-main.html#red-downtime</v>
      </c>
      <c r="R472" s="226" t="str">
        <f>IF(ISBLANK(INDEX('Policy Characteristics'!L:L,MATCH($C472,'Policy Characteristics'!$C:$C,0))),"",INDEX('Policy Characteristics'!L:L,MATCH($C472,'Policy Characteristics'!$C:$C,0)))</f>
        <v>reduce-downtime.html</v>
      </c>
    </row>
    <row r="473" spans="1:18" s="2" customFormat="1">
      <c r="A473" s="22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Change in Expected Power Plant Capacity Factor</v>
      </c>
      <c r="C473" s="255" t="str">
        <f t="shared" si="26"/>
        <v>Percentage Reduction in Plant Downtime</v>
      </c>
      <c r="D473" s="6" t="s">
        <v>836</v>
      </c>
      <c r="E473" s="45"/>
      <c r="F473" s="6" t="s">
        <v>837</v>
      </c>
      <c r="G473" s="6"/>
      <c r="H473" s="47">
        <v>1787</v>
      </c>
      <c r="I473" s="262" t="s">
        <v>738</v>
      </c>
      <c r="J473" s="227" t="str">
        <f>IF(ISBLANK(INDEX('Policy Characteristics'!D:D,MATCH($C473,'Policy Characteristics'!$C:$C,0))),"",INDEX('Policy Characteristics'!D:D,MATCH($C473,'Policy Characteristics'!$C:$C,0)))</f>
        <v>Reduce Plant Downtime</v>
      </c>
      <c r="K473" s="22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226" t="str">
        <f>IF(ISBLANK(INDEX('Policy Characteristics'!I:I,MATCH($C473,'Policy Characteristics'!$C:$C,0))),"",INDEX('Policy Characteristics'!I:I,MATCH($C473,'Policy Characteristics'!$C:$C,0)))</f>
        <v>% reduction in downtime</v>
      </c>
      <c r="P473" s="22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26" t="str">
        <f>IF(ISBLANK(INDEX('Policy Characteristics'!K:K,MATCH($C473,'Policy Characteristics'!$C:$C,0))),"",INDEX('Policy Characteristics'!K:K,MATCH($C473,'Policy Characteristics'!$C:$C,0)))</f>
        <v>electricity-sector-main.html#red-downtime</v>
      </c>
      <c r="R473" s="226" t="str">
        <f>IF(ISBLANK(INDEX('Policy Characteristics'!L:L,MATCH($C473,'Policy Characteristics'!$C:$C,0))),"",INDEX('Policy Characteristics'!L:L,MATCH($C473,'Policy Characteristics'!$C:$C,0)))</f>
        <v>reduce-downtime.html</v>
      </c>
    </row>
    <row r="474" spans="1:18" s="2" customFormat="1">
      <c r="A474" s="22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Change in Expected Power Plant Capacity Factor</v>
      </c>
      <c r="C474" s="255" t="str">
        <f t="shared" si="26"/>
        <v>Percentage Reduction in Plant Downtime</v>
      </c>
      <c r="D474" s="6" t="s">
        <v>838</v>
      </c>
      <c r="E474" s="45"/>
      <c r="F474" s="6" t="s">
        <v>839</v>
      </c>
      <c r="G474" s="6"/>
      <c r="H474" s="47">
        <v>1788</v>
      </c>
      <c r="I474" s="262" t="s">
        <v>738</v>
      </c>
      <c r="J474" s="227" t="str">
        <f>IF(ISBLANK(INDEX('Policy Characteristics'!D:D,MATCH($C474,'Policy Characteristics'!$C:$C,0))),"",INDEX('Policy Characteristics'!D:D,MATCH($C474,'Policy Characteristics'!$C:$C,0)))</f>
        <v>Reduce Plant Downtime</v>
      </c>
      <c r="K474" s="22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226" t="str">
        <f>IF(ISBLANK(INDEX('Policy Characteristics'!I:I,MATCH($C474,'Policy Characteristics'!$C:$C,0))),"",INDEX('Policy Characteristics'!I:I,MATCH($C474,'Policy Characteristics'!$C:$C,0)))</f>
        <v>% reduction in downtime</v>
      </c>
      <c r="P474" s="22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26" t="str">
        <f>IF(ISBLANK(INDEX('Policy Characteristics'!K:K,MATCH($C474,'Policy Characteristics'!$C:$C,0))),"",INDEX('Policy Characteristics'!K:K,MATCH($C474,'Policy Characteristics'!$C:$C,0)))</f>
        <v>electricity-sector-main.html#red-downtime</v>
      </c>
      <c r="R474" s="226" t="str">
        <f>IF(ISBLANK(INDEX('Policy Characteristics'!L:L,MATCH($C474,'Policy Characteristics'!$C:$C,0))),"",INDEX('Policy Characteristics'!L:L,MATCH($C474,'Policy Characteristics'!$C:$C,0)))</f>
        <v>reduce-downtime.html</v>
      </c>
    </row>
    <row r="475" spans="1:18" s="2" customFormat="1">
      <c r="A475" s="22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Change in Expected Power Plant Capacity Factor</v>
      </c>
      <c r="C475" s="255" t="str">
        <f t="shared" si="26"/>
        <v>Percentage Reduction in Plant Downtime</v>
      </c>
      <c r="D475" s="6" t="s">
        <v>840</v>
      </c>
      <c r="E475" s="45"/>
      <c r="F475" s="6" t="s">
        <v>841</v>
      </c>
      <c r="G475" s="6"/>
      <c r="H475" s="47">
        <v>2242</v>
      </c>
      <c r="I475" s="262" t="s">
        <v>738</v>
      </c>
      <c r="J475" s="227" t="str">
        <f>IF(ISBLANK(INDEX('Policy Characteristics'!D:D,MATCH($C475,'Policy Characteristics'!$C:$C,0))),"",INDEX('Policy Characteristics'!D:D,MATCH($C475,'Policy Characteristics'!$C:$C,0)))</f>
        <v>Reduce Plant Downtime</v>
      </c>
      <c r="K475" s="22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226" t="str">
        <f>IF(ISBLANK(INDEX('Policy Characteristics'!I:I,MATCH($C475,'Policy Characteristics'!$C:$C,0))),"",INDEX('Policy Characteristics'!I:I,MATCH($C475,'Policy Characteristics'!$C:$C,0)))</f>
        <v>% reduction in downtime</v>
      </c>
      <c r="P475" s="22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26" t="str">
        <f>IF(ISBLANK(INDEX('Policy Characteristics'!K:K,MATCH($C475,'Policy Characteristics'!$C:$C,0))),"",INDEX('Policy Characteristics'!K:K,MATCH($C475,'Policy Characteristics'!$C:$C,0)))</f>
        <v>electricity-sector-main.html#red-downtime</v>
      </c>
      <c r="R475" s="226"/>
    </row>
    <row r="476" spans="1:18" s="2" customFormat="1">
      <c r="A476" s="22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256" t="s">
        <v>319</v>
      </c>
      <c r="D476" s="6" t="s">
        <v>804</v>
      </c>
      <c r="E476" s="6"/>
      <c r="F476" s="6" t="s">
        <v>805</v>
      </c>
      <c r="G476" s="6"/>
      <c r="H476" s="47">
        <v>194</v>
      </c>
      <c r="I476" s="262" t="s">
        <v>728</v>
      </c>
      <c r="J476" s="227" t="str">
        <f>IF(ISBLANK(INDEX('Policy Characteristics'!D:D,MATCH($C476,'Policy Characteristics'!$C:$C,0))),"",INDEX('Policy Characteristics'!D:D,MATCH($C476,'Policy Characteristics'!$C:$C,0)))</f>
        <v>Reduce Soft Costs</v>
      </c>
      <c r="K476" s="22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226" t="str">
        <f>IF(ISBLANK(INDEX('Policy Characteristics'!I:I,MATCH($C476,'Policy Characteristics'!$C:$C,0))),"",INDEX('Policy Characteristics'!I:I,MATCH($C476,'Policy Characteristics'!$C:$C,0)))</f>
        <v>% reduction in soft costs</v>
      </c>
      <c r="P476" s="22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26" t="str">
        <f>IF(ISBLANK(INDEX('Policy Characteristics'!K:K,MATCH($C476,'Policy Characteristics'!$C:$C,0))),"",INDEX('Policy Characteristics'!K:K,MATCH($C476,'Policy Characteristics'!$C:$C,0)))</f>
        <v>endogenous-learning.html#red-soft-costs</v>
      </c>
      <c r="R476" s="226" t="str">
        <f>IF(ISBLANK(INDEX('Policy Characteristics'!L:L,MATCH($C476,'Policy Characteristics'!$C:$C,0))),"",INDEX('Policy Characteristics'!L:L,MATCH($C476,'Policy Characteristics'!$C:$C,0)))</f>
        <v>reduce-soft-costs.html</v>
      </c>
    </row>
    <row r="477" spans="1:18" s="2" customFormat="1">
      <c r="A477" s="22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255" t="str">
        <f t="shared" ref="C477:C478" si="27">C$476</f>
        <v>Percent Reduction in Soft Costs of Capacity Construction</v>
      </c>
      <c r="D477" s="6" t="s">
        <v>806</v>
      </c>
      <c r="E477" s="6"/>
      <c r="F477" s="6" t="s">
        <v>807</v>
      </c>
      <c r="G477" s="6"/>
      <c r="H477" s="47">
        <v>195</v>
      </c>
      <c r="I477" s="262" t="s">
        <v>728</v>
      </c>
      <c r="J477" s="227" t="str">
        <f>IF(ISBLANK(INDEX('Policy Characteristics'!D:D,MATCH($C477,'Policy Characteristics'!$C:$C,0))),"",INDEX('Policy Characteristics'!D:D,MATCH($C477,'Policy Characteristics'!$C:$C,0)))</f>
        <v>Reduce Soft Costs</v>
      </c>
      <c r="K477" s="22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226" t="str">
        <f>IF(ISBLANK(INDEX('Policy Characteristics'!I:I,MATCH($C477,'Policy Characteristics'!$C:$C,0))),"",INDEX('Policy Characteristics'!I:I,MATCH($C477,'Policy Characteristics'!$C:$C,0)))</f>
        <v>% reduction in soft costs</v>
      </c>
      <c r="P477" s="22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26" t="str">
        <f>IF(ISBLANK(INDEX('Policy Characteristics'!K:K,MATCH($C477,'Policy Characteristics'!$C:$C,0))),"",INDEX('Policy Characteristics'!K:K,MATCH($C477,'Policy Characteristics'!$C:$C,0)))</f>
        <v>endogenous-learning.html#red-soft-costs</v>
      </c>
      <c r="R477" s="226" t="str">
        <f>IF(ISBLANK(INDEX('Policy Characteristics'!L:L,MATCH($C477,'Policy Characteristics'!$C:$C,0))),"",INDEX('Policy Characteristics'!L:L,MATCH($C477,'Policy Characteristics'!$C:$C,0)))</f>
        <v>reduce-soft-costs.html</v>
      </c>
    </row>
    <row r="478" spans="1:18" s="2" customFormat="1">
      <c r="A478" s="22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255" t="str">
        <f t="shared" si="27"/>
        <v>Percent Reduction in Soft Costs of Capacity Construction</v>
      </c>
      <c r="D478" s="6" t="s">
        <v>820</v>
      </c>
      <c r="E478" s="6"/>
      <c r="F478" s="6" t="s">
        <v>821</v>
      </c>
      <c r="G478" s="6"/>
      <c r="H478" s="47">
        <v>196</v>
      </c>
      <c r="I478" s="262" t="s">
        <v>728</v>
      </c>
      <c r="J478" s="227" t="str">
        <f>IF(ISBLANK(INDEX('Policy Characteristics'!D:D,MATCH($C478,'Policy Characteristics'!$C:$C,0))),"",INDEX('Policy Characteristics'!D:D,MATCH($C478,'Policy Characteristics'!$C:$C,0)))</f>
        <v>Reduce Soft Costs</v>
      </c>
      <c r="K478" s="22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226" t="str">
        <f>IF(ISBLANK(INDEX('Policy Characteristics'!I:I,MATCH($C478,'Policy Characteristics'!$C:$C,0))),"",INDEX('Policy Characteristics'!I:I,MATCH($C478,'Policy Characteristics'!$C:$C,0)))</f>
        <v>% reduction in soft costs</v>
      </c>
      <c r="P478" s="22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26" t="str">
        <f>IF(ISBLANK(INDEX('Policy Characteristics'!K:K,MATCH($C478,'Policy Characteristics'!$C:$C,0))),"",INDEX('Policy Characteristics'!K:K,MATCH($C478,'Policy Characteristics'!$C:$C,0)))</f>
        <v>endogenous-learning.html#red-soft-costs</v>
      </c>
      <c r="R478" s="226" t="str">
        <f>IF(ISBLANK(INDEX('Policy Characteristics'!L:L,MATCH($C478,'Policy Characteristics'!$C:$C,0))),"",INDEX('Policy Characteristics'!L:L,MATCH($C478,'Policy Characteristics'!$C:$C,0)))</f>
        <v>reduce-soft-costs.html</v>
      </c>
    </row>
    <row r="479" spans="1:18" s="2" customFormat="1">
      <c r="A479" s="22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254" t="s">
        <v>326</v>
      </c>
      <c r="D479" s="6"/>
      <c r="E479" s="6"/>
      <c r="F479" s="6"/>
      <c r="G479" s="6"/>
      <c r="H479" s="47">
        <v>145</v>
      </c>
      <c r="I479" s="262" t="s">
        <v>728</v>
      </c>
      <c r="J479" s="227" t="str">
        <f>IF(ISBLANK(INDEX('Policy Characteristics'!D:D,MATCH($C479,'Policy Characteristics'!$C:$C,0))),"",INDEX('Policy Characteristics'!D:D,MATCH($C479,'Policy Characteristics'!$C:$C,0)))</f>
        <v>Reduce T&amp;D Losses</v>
      </c>
      <c r="K479" s="22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226" t="str">
        <f>IF(ISBLANK(INDEX('Policy Characteristics'!I:I,MATCH($C479,'Policy Characteristics'!$C:$C,0))),"",INDEX('Policy Characteristics'!I:I,MATCH($C479,'Policy Characteristics'!$C:$C,0)))</f>
        <v>% of losses avoided</v>
      </c>
      <c r="P479" s="22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226" t="str">
        <f>IF(ISBLANK(INDEX('Policy Characteristics'!K:K,MATCH($C479,'Policy Characteristics'!$C:$C,0))),"",INDEX('Policy Characteristics'!K:K,MATCH($C479,'Policy Characteristics'!$C:$C,0)))</f>
        <v>electricity-sector-main.html#red-tnd-losses</v>
      </c>
      <c r="R479" s="226" t="str">
        <f>IF(ISBLANK(INDEX('Policy Characteristics'!L:L,MATCH($C479,'Policy Characteristics'!$C:$C,0))),"",INDEX('Policy Characteristics'!L:L,MATCH($C479,'Policy Characteristics'!$C:$C,0)))</f>
        <v>reduce-tnd-losses.html</v>
      </c>
    </row>
    <row r="480" spans="1:18" s="2" customFormat="1">
      <c r="A480" s="22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254" t="s">
        <v>335</v>
      </c>
      <c r="D480" s="45" t="s">
        <v>794</v>
      </c>
      <c r="E480" s="45"/>
      <c r="F480" s="45" t="s">
        <v>795</v>
      </c>
      <c r="G480" s="6"/>
      <c r="H480" s="47">
        <v>691</v>
      </c>
      <c r="I480" s="262" t="s">
        <v>738</v>
      </c>
      <c r="J480" s="227" t="str">
        <f>IF(ISBLANK(INDEX('Policy Characteristics'!D:D,MATCH($C480,'Policy Characteristics'!$C:$C,0))),"",INDEX('Policy Characteristics'!D:D,MATCH($C480,'Policy Characteristics'!$C:$C,0)))</f>
        <v>Subsidy for Capacity Construction</v>
      </c>
      <c r="K480" s="22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226" t="str">
        <f>IF(ISBLANK(INDEX('Policy Characteristics'!I:I,MATCH($C480,'Policy Characteristics'!$C:$C,0))),"",INDEX('Policy Characteristics'!I:I,MATCH($C480,'Policy Characteristics'!$C:$C,0)))</f>
        <v>% of construction cost</v>
      </c>
      <c r="P480" s="22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226" t="str">
        <f>IF(ISBLANK(INDEX('Policy Characteristics'!K:K,MATCH($C480,'Policy Characteristics'!$C:$C,0))),"",INDEX('Policy Characteristics'!K:K,MATCH($C480,'Policy Characteristics'!$C:$C,0)))</f>
        <v>electricity-sector-main.html#subsidies</v>
      </c>
      <c r="R480" s="226" t="str">
        <f>IF(ISBLANK(INDEX('Policy Characteristics'!L:L,MATCH($C480,'Policy Characteristics'!$C:$C,0))),"",INDEX('Policy Characteristics'!L:L,MATCH($C480,'Policy Characteristics'!$C:$C,0)))</f>
        <v/>
      </c>
    </row>
    <row r="481" spans="1:18" s="2" customFormat="1">
      <c r="A481" s="22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255" t="str">
        <f>C$480</f>
        <v>Perc Subsidy for Elec Capacity Construction</v>
      </c>
      <c r="D481" s="6" t="s">
        <v>796</v>
      </c>
      <c r="E481" s="45"/>
      <c r="F481" s="6" t="s">
        <v>797</v>
      </c>
      <c r="G481" s="6"/>
      <c r="H481" s="47">
        <v>692</v>
      </c>
      <c r="I481" s="262" t="s">
        <v>738</v>
      </c>
      <c r="J481" s="227" t="str">
        <f>IF(ISBLANK(INDEX('Policy Characteristics'!D:D,MATCH($C481,'Policy Characteristics'!$C:$C,0))),"",INDEX('Policy Characteristics'!D:D,MATCH($C481,'Policy Characteristics'!$C:$C,0)))</f>
        <v>Subsidy for Capacity Construction</v>
      </c>
      <c r="K481" s="22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226" t="str">
        <f>IF(ISBLANK(INDEX('Policy Characteristics'!I:I,MATCH($C481,'Policy Characteristics'!$C:$C,0))),"",INDEX('Policy Characteristics'!I:I,MATCH($C481,'Policy Characteristics'!$C:$C,0)))</f>
        <v>% of construction cost</v>
      </c>
      <c r="P481" s="22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226" t="str">
        <f>IF(ISBLANK(INDEX('Policy Characteristics'!K:K,MATCH($C481,'Policy Characteristics'!$C:$C,0))),"",INDEX('Policy Characteristics'!K:K,MATCH($C481,'Policy Characteristics'!$C:$C,0)))</f>
        <v>electricity-sector-main.html#subsidies</v>
      </c>
      <c r="R481" s="226" t="str">
        <f>IF(ISBLANK(INDEX('Policy Characteristics'!L:L,MATCH($C481,'Policy Characteristics'!$C:$C,0))),"",INDEX('Policy Characteristics'!L:L,MATCH($C481,'Policy Characteristics'!$C:$C,0)))</f>
        <v/>
      </c>
    </row>
    <row r="482" spans="1:18" s="2" customFormat="1">
      <c r="A482" s="22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255" t="str">
        <f t="shared" ref="C482:C503" si="28">C$480</f>
        <v>Perc Subsidy for Elec Capacity Construction</v>
      </c>
      <c r="D482" s="6" t="s">
        <v>798</v>
      </c>
      <c r="E482" s="45"/>
      <c r="F482" s="6" t="s">
        <v>799</v>
      </c>
      <c r="G482" s="6"/>
      <c r="H482" s="47">
        <v>1789</v>
      </c>
      <c r="I482" s="262" t="s">
        <v>738</v>
      </c>
      <c r="J482" s="227" t="str">
        <f>IF(ISBLANK(INDEX('Policy Characteristics'!D:D,MATCH($C482,'Policy Characteristics'!$C:$C,0))),"",INDEX('Policy Characteristics'!D:D,MATCH($C482,'Policy Characteristics'!$C:$C,0)))</f>
        <v>Subsidy for Capacity Construction</v>
      </c>
      <c r="K482" s="22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226" t="str">
        <f>IF(ISBLANK(INDEX('Policy Characteristics'!I:I,MATCH($C482,'Policy Characteristics'!$C:$C,0))),"",INDEX('Policy Characteristics'!I:I,MATCH($C482,'Policy Characteristics'!$C:$C,0)))</f>
        <v>% of construction cost</v>
      </c>
      <c r="P482" s="22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226" t="str">
        <f>IF(ISBLANK(INDEX('Policy Characteristics'!K:K,MATCH($C482,'Policy Characteristics'!$C:$C,0))),"",INDEX('Policy Characteristics'!K:K,MATCH($C482,'Policy Characteristics'!$C:$C,0)))</f>
        <v>electricity-sector-main.html#subsidies</v>
      </c>
      <c r="R482" s="226" t="str">
        <f>IF(ISBLANK(INDEX('Policy Characteristics'!L:L,MATCH($C482,'Policy Characteristics'!$C:$C,0))),"",INDEX('Policy Characteristics'!L:L,MATCH($C482,'Policy Characteristics'!$C:$C,0)))</f>
        <v/>
      </c>
    </row>
    <row r="483" spans="1:18" s="2" customFormat="1">
      <c r="A483" s="22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255" t="str">
        <f t="shared" si="28"/>
        <v>Perc Subsidy for Elec Capacity Construction</v>
      </c>
      <c r="D483" s="6" t="s">
        <v>800</v>
      </c>
      <c r="E483" s="45"/>
      <c r="F483" s="6" t="s">
        <v>801</v>
      </c>
      <c r="G483" s="6"/>
      <c r="H483" s="47">
        <v>517</v>
      </c>
      <c r="I483" s="262" t="s">
        <v>728</v>
      </c>
      <c r="J483" s="227" t="str">
        <f>IF(ISBLANK(INDEX('Policy Characteristics'!D:D,MATCH($C483,'Policy Characteristics'!$C:$C,0))),"",INDEX('Policy Characteristics'!D:D,MATCH($C483,'Policy Characteristics'!$C:$C,0)))</f>
        <v>Subsidy for Capacity Construction</v>
      </c>
      <c r="K483" s="22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226" t="str">
        <f>IF(ISBLANK(INDEX('Policy Characteristics'!I:I,MATCH($C483,'Policy Characteristics'!$C:$C,0))),"",INDEX('Policy Characteristics'!I:I,MATCH($C483,'Policy Characteristics'!$C:$C,0)))</f>
        <v>% of construction cost</v>
      </c>
      <c r="P483" s="22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226" t="str">
        <f>IF(ISBLANK(INDEX('Policy Characteristics'!K:K,MATCH($C483,'Policy Characteristics'!$C:$C,0))),"",INDEX('Policy Characteristics'!K:K,MATCH($C483,'Policy Characteristics'!$C:$C,0)))</f>
        <v>electricity-sector-main.html#subsidies</v>
      </c>
      <c r="R483" s="226" t="str">
        <f>IF(ISBLANK(INDEX('Policy Characteristics'!L:L,MATCH($C483,'Policy Characteristics'!$C:$C,0))),"",INDEX('Policy Characteristics'!L:L,MATCH($C483,'Policy Characteristics'!$C:$C,0)))</f>
        <v/>
      </c>
    </row>
    <row r="484" spans="1:18" s="2" customFormat="1">
      <c r="A484" s="22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255" t="str">
        <f t="shared" si="28"/>
        <v>Perc Subsidy for Elec Capacity Construction</v>
      </c>
      <c r="D484" s="6" t="s">
        <v>802</v>
      </c>
      <c r="E484" s="45"/>
      <c r="F484" s="6" t="s">
        <v>803</v>
      </c>
      <c r="G484" s="6"/>
      <c r="H484" s="47">
        <v>693</v>
      </c>
      <c r="I484" s="262" t="s">
        <v>738</v>
      </c>
      <c r="J484" s="227" t="str">
        <f>IF(ISBLANK(INDEX('Policy Characteristics'!D:D,MATCH($C484,'Policy Characteristics'!$C:$C,0))),"",INDEX('Policy Characteristics'!D:D,MATCH($C484,'Policy Characteristics'!$C:$C,0)))</f>
        <v>Subsidy for Capacity Construction</v>
      </c>
      <c r="K484" s="22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226" t="str">
        <f>IF(ISBLANK(INDEX('Policy Characteristics'!I:I,MATCH($C484,'Policy Characteristics'!$C:$C,0))),"",INDEX('Policy Characteristics'!I:I,MATCH($C484,'Policy Characteristics'!$C:$C,0)))</f>
        <v>% of construction cost</v>
      </c>
      <c r="P484" s="22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226" t="str">
        <f>IF(ISBLANK(INDEX('Policy Characteristics'!K:K,MATCH($C484,'Policy Characteristics'!$C:$C,0))),"",INDEX('Policy Characteristics'!K:K,MATCH($C484,'Policy Characteristics'!$C:$C,0)))</f>
        <v>electricity-sector-main.html#subsidies</v>
      </c>
      <c r="R484" s="226" t="str">
        <f>IF(ISBLANK(INDEX('Policy Characteristics'!L:L,MATCH($C484,'Policy Characteristics'!$C:$C,0))),"",INDEX('Policy Characteristics'!L:L,MATCH($C484,'Policy Characteristics'!$C:$C,0)))</f>
        <v/>
      </c>
    </row>
    <row r="485" spans="1:18" s="2" customFormat="1">
      <c r="A485" s="22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255" t="str">
        <f t="shared" si="28"/>
        <v>Perc Subsidy for Elec Capacity Construction</v>
      </c>
      <c r="D485" s="6" t="s">
        <v>804</v>
      </c>
      <c r="E485" s="45"/>
      <c r="F485" s="6" t="s">
        <v>805</v>
      </c>
      <c r="G485" s="6"/>
      <c r="H485" s="47">
        <v>518</v>
      </c>
      <c r="I485" s="262" t="s">
        <v>728</v>
      </c>
      <c r="J485" s="227" t="str">
        <f>IF(ISBLANK(INDEX('Policy Characteristics'!D:D,MATCH($C485,'Policy Characteristics'!$C:$C,0))),"",INDEX('Policy Characteristics'!D:D,MATCH($C485,'Policy Characteristics'!$C:$C,0)))</f>
        <v>Subsidy for Capacity Construction</v>
      </c>
      <c r="K485" s="22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226" t="str">
        <f>IF(ISBLANK(INDEX('Policy Characteristics'!I:I,MATCH($C485,'Policy Characteristics'!$C:$C,0))),"",INDEX('Policy Characteristics'!I:I,MATCH($C485,'Policy Characteristics'!$C:$C,0)))</f>
        <v>% of construction cost</v>
      </c>
      <c r="P485" s="22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226" t="str">
        <f>IF(ISBLANK(INDEX('Policy Characteristics'!K:K,MATCH($C485,'Policy Characteristics'!$C:$C,0))),"",INDEX('Policy Characteristics'!K:K,MATCH($C485,'Policy Characteristics'!$C:$C,0)))</f>
        <v>electricity-sector-main.html#subsidies</v>
      </c>
      <c r="R485" s="226" t="str">
        <f>IF(ISBLANK(INDEX('Policy Characteristics'!L:L,MATCH($C485,'Policy Characteristics'!$C:$C,0))),"",INDEX('Policy Characteristics'!L:L,MATCH($C485,'Policy Characteristics'!$C:$C,0)))</f>
        <v/>
      </c>
    </row>
    <row r="486" spans="1:18" s="2" customFormat="1">
      <c r="A486" s="22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255" t="str">
        <f t="shared" si="28"/>
        <v>Perc Subsidy for Elec Capacity Construction</v>
      </c>
      <c r="D486" s="6" t="s">
        <v>806</v>
      </c>
      <c r="E486" s="45"/>
      <c r="F486" s="6" t="s">
        <v>807</v>
      </c>
      <c r="G486" s="6"/>
      <c r="H486" s="47">
        <v>519</v>
      </c>
      <c r="I486" s="262" t="s">
        <v>728</v>
      </c>
      <c r="J486" s="227" t="str">
        <f>IF(ISBLANK(INDEX('Policy Characteristics'!D:D,MATCH($C486,'Policy Characteristics'!$C:$C,0))),"",INDEX('Policy Characteristics'!D:D,MATCH($C486,'Policy Characteristics'!$C:$C,0)))</f>
        <v>Subsidy for Capacity Construction</v>
      </c>
      <c r="K486" s="22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226" t="str">
        <f>IF(ISBLANK(INDEX('Policy Characteristics'!I:I,MATCH($C486,'Policy Characteristics'!$C:$C,0))),"",INDEX('Policy Characteristics'!I:I,MATCH($C486,'Policy Characteristics'!$C:$C,0)))</f>
        <v>% of construction cost</v>
      </c>
      <c r="P486" s="22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226" t="str">
        <f>IF(ISBLANK(INDEX('Policy Characteristics'!K:K,MATCH($C486,'Policy Characteristics'!$C:$C,0))),"",INDEX('Policy Characteristics'!K:K,MATCH($C486,'Policy Characteristics'!$C:$C,0)))</f>
        <v>electricity-sector-main.html#subsidies</v>
      </c>
      <c r="R486" s="226" t="str">
        <f>IF(ISBLANK(INDEX('Policy Characteristics'!L:L,MATCH($C486,'Policy Characteristics'!$C:$C,0))),"",INDEX('Policy Characteristics'!L:L,MATCH($C486,'Policy Characteristics'!$C:$C,0)))</f>
        <v/>
      </c>
    </row>
    <row r="487" spans="1:18" s="2" customFormat="1">
      <c r="A487" s="22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255" t="str">
        <f t="shared" si="28"/>
        <v>Perc Subsidy for Elec Capacity Construction</v>
      </c>
      <c r="D487" s="6" t="s">
        <v>808</v>
      </c>
      <c r="E487" s="45"/>
      <c r="F487" s="6" t="s">
        <v>809</v>
      </c>
      <c r="G487" s="6"/>
      <c r="H487" s="47">
        <v>520</v>
      </c>
      <c r="I487" s="262" t="s">
        <v>728</v>
      </c>
      <c r="J487" s="227" t="str">
        <f>IF(ISBLANK(INDEX('Policy Characteristics'!D:D,MATCH($C487,'Policy Characteristics'!$C:$C,0))),"",INDEX('Policy Characteristics'!D:D,MATCH($C487,'Policy Characteristics'!$C:$C,0)))</f>
        <v>Subsidy for Capacity Construction</v>
      </c>
      <c r="K487" s="22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226" t="str">
        <f>IF(ISBLANK(INDEX('Policy Characteristics'!I:I,MATCH($C487,'Policy Characteristics'!$C:$C,0))),"",INDEX('Policy Characteristics'!I:I,MATCH($C487,'Policy Characteristics'!$C:$C,0)))</f>
        <v>% of construction cost</v>
      </c>
      <c r="P487" s="22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226" t="str">
        <f>IF(ISBLANK(INDEX('Policy Characteristics'!K:K,MATCH($C487,'Policy Characteristics'!$C:$C,0))),"",INDEX('Policy Characteristics'!K:K,MATCH($C487,'Policy Characteristics'!$C:$C,0)))</f>
        <v>electricity-sector-main.html#subsidies</v>
      </c>
      <c r="R487" s="226" t="str">
        <f>IF(ISBLANK(INDEX('Policy Characteristics'!L:L,MATCH($C487,'Policy Characteristics'!$C:$C,0))),"",INDEX('Policy Characteristics'!L:L,MATCH($C487,'Policy Characteristics'!$C:$C,0)))</f>
        <v/>
      </c>
    </row>
    <row r="488" spans="1:18" s="2" customFormat="1">
      <c r="A488" s="22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255" t="str">
        <f t="shared" si="28"/>
        <v>Perc Subsidy for Elec Capacity Construction</v>
      </c>
      <c r="D488" s="6" t="s">
        <v>810</v>
      </c>
      <c r="E488" s="45"/>
      <c r="F488" s="6" t="s">
        <v>811</v>
      </c>
      <c r="G488" s="6"/>
      <c r="H488" s="47">
        <v>521</v>
      </c>
      <c r="I488" s="262" t="s">
        <v>728</v>
      </c>
      <c r="J488" s="227" t="str">
        <f>IF(ISBLANK(INDEX('Policy Characteristics'!D:D,MATCH($C488,'Policy Characteristics'!$C:$C,0))),"",INDEX('Policy Characteristics'!D:D,MATCH($C488,'Policy Characteristics'!$C:$C,0)))</f>
        <v>Subsidy for Capacity Construction</v>
      </c>
      <c r="K488" s="22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226" t="str">
        <f>IF(ISBLANK(INDEX('Policy Characteristics'!I:I,MATCH($C488,'Policy Characteristics'!$C:$C,0))),"",INDEX('Policy Characteristics'!I:I,MATCH($C488,'Policy Characteristics'!$C:$C,0)))</f>
        <v>% of construction cost</v>
      </c>
      <c r="P488" s="22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226" t="str">
        <f>IF(ISBLANK(INDEX('Policy Characteristics'!K:K,MATCH($C488,'Policy Characteristics'!$C:$C,0))),"",INDEX('Policy Characteristics'!K:K,MATCH($C488,'Policy Characteristics'!$C:$C,0)))</f>
        <v>electricity-sector-main.html#subsidies</v>
      </c>
      <c r="R488" s="226" t="str">
        <f>IF(ISBLANK(INDEX('Policy Characteristics'!L:L,MATCH($C488,'Policy Characteristics'!$C:$C,0))),"",INDEX('Policy Characteristics'!L:L,MATCH($C488,'Policy Characteristics'!$C:$C,0)))</f>
        <v/>
      </c>
    </row>
    <row r="489" spans="1:18" s="2" customFormat="1">
      <c r="A489" s="22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255" t="str">
        <f t="shared" si="28"/>
        <v>Perc Subsidy for Elec Capacity Construction</v>
      </c>
      <c r="D489" s="6" t="s">
        <v>812</v>
      </c>
      <c r="E489" s="45"/>
      <c r="F489" s="6" t="s">
        <v>813</v>
      </c>
      <c r="G489" s="6"/>
      <c r="H489" s="47">
        <v>1598</v>
      </c>
      <c r="I489" s="262" t="s">
        <v>728</v>
      </c>
      <c r="J489" s="227" t="str">
        <f>IF(ISBLANK(INDEX('Policy Characteristics'!D:D,MATCH($C489,'Policy Characteristics'!$C:$C,0))),"",INDEX('Policy Characteristics'!D:D,MATCH($C489,'Policy Characteristics'!$C:$C,0)))</f>
        <v>Subsidy for Capacity Construction</v>
      </c>
      <c r="K489" s="22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226" t="str">
        <f>IF(ISBLANK(INDEX('Policy Characteristics'!I:I,MATCH($C489,'Policy Characteristics'!$C:$C,0))),"",INDEX('Policy Characteristics'!I:I,MATCH($C489,'Policy Characteristics'!$C:$C,0)))</f>
        <v>% of construction cost</v>
      </c>
      <c r="P489" s="22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226" t="str">
        <f>IF(ISBLANK(INDEX('Policy Characteristics'!K:K,MATCH($C489,'Policy Characteristics'!$C:$C,0))),"",INDEX('Policy Characteristics'!K:K,MATCH($C489,'Policy Characteristics'!$C:$C,0)))</f>
        <v>electricity-sector-main.html#subsidies</v>
      </c>
      <c r="R489" s="226" t="str">
        <f>IF(ISBLANK(INDEX('Policy Characteristics'!L:L,MATCH($C489,'Policy Characteristics'!$C:$C,0))),"",INDEX('Policy Characteristics'!L:L,MATCH($C489,'Policy Characteristics'!$C:$C,0)))</f>
        <v/>
      </c>
    </row>
    <row r="490" spans="1:18" s="2" customFormat="1">
      <c r="A490" s="22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255" t="str">
        <f t="shared" si="28"/>
        <v>Perc Subsidy for Elec Capacity Construction</v>
      </c>
      <c r="D490" s="6" t="s">
        <v>814</v>
      </c>
      <c r="E490" s="45"/>
      <c r="F490" s="6" t="s">
        <v>815</v>
      </c>
      <c r="G490" s="6"/>
      <c r="H490" s="47">
        <v>1599</v>
      </c>
      <c r="I490" s="262" t="s">
        <v>738</v>
      </c>
      <c r="J490" s="227" t="str">
        <f>IF(ISBLANK(INDEX('Policy Characteristics'!D:D,MATCH($C490,'Policy Characteristics'!$C:$C,0))),"",INDEX('Policy Characteristics'!D:D,MATCH($C490,'Policy Characteristics'!$C:$C,0)))</f>
        <v>Subsidy for Capacity Construction</v>
      </c>
      <c r="K490" s="22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226" t="str">
        <f>IF(ISBLANK(INDEX('Policy Characteristics'!I:I,MATCH($C490,'Policy Characteristics'!$C:$C,0))),"",INDEX('Policy Characteristics'!I:I,MATCH($C490,'Policy Characteristics'!$C:$C,0)))</f>
        <v>% of construction cost</v>
      </c>
      <c r="P490" s="22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226" t="str">
        <f>IF(ISBLANK(INDEX('Policy Characteristics'!K:K,MATCH($C490,'Policy Characteristics'!$C:$C,0))),"",INDEX('Policy Characteristics'!K:K,MATCH($C490,'Policy Characteristics'!$C:$C,0)))</f>
        <v>electricity-sector-main.html#subsidies</v>
      </c>
      <c r="R490" s="226" t="str">
        <f>IF(ISBLANK(INDEX('Policy Characteristics'!L:L,MATCH($C490,'Policy Characteristics'!$C:$C,0))),"",INDEX('Policy Characteristics'!L:L,MATCH($C490,'Policy Characteristics'!$C:$C,0)))</f>
        <v/>
      </c>
    </row>
    <row r="491" spans="1:18" s="2" customFormat="1">
      <c r="A491" s="22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255" t="str">
        <f t="shared" si="28"/>
        <v>Perc Subsidy for Elec Capacity Construction</v>
      </c>
      <c r="D491" s="6" t="s">
        <v>816</v>
      </c>
      <c r="E491" s="45"/>
      <c r="F491" s="6" t="s">
        <v>817</v>
      </c>
      <c r="G491" s="6"/>
      <c r="H491" s="47">
        <v>1600</v>
      </c>
      <c r="I491" s="262" t="s">
        <v>738</v>
      </c>
      <c r="J491" s="227" t="str">
        <f>IF(ISBLANK(INDEX('Policy Characteristics'!D:D,MATCH($C491,'Policy Characteristics'!$C:$C,0))),"",INDEX('Policy Characteristics'!D:D,MATCH($C491,'Policy Characteristics'!$C:$C,0)))</f>
        <v>Subsidy for Capacity Construction</v>
      </c>
      <c r="K491" s="22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226" t="str">
        <f>IF(ISBLANK(INDEX('Policy Characteristics'!I:I,MATCH($C491,'Policy Characteristics'!$C:$C,0))),"",INDEX('Policy Characteristics'!I:I,MATCH($C491,'Policy Characteristics'!$C:$C,0)))</f>
        <v>% of construction cost</v>
      </c>
      <c r="P491" s="22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226" t="str">
        <f>IF(ISBLANK(INDEX('Policy Characteristics'!K:K,MATCH($C491,'Policy Characteristics'!$C:$C,0))),"",INDEX('Policy Characteristics'!K:K,MATCH($C491,'Policy Characteristics'!$C:$C,0)))</f>
        <v>electricity-sector-main.html#subsidies</v>
      </c>
      <c r="R491" s="226" t="str">
        <f>IF(ISBLANK(INDEX('Policy Characteristics'!L:L,MATCH($C491,'Policy Characteristics'!$C:$C,0))),"",INDEX('Policy Characteristics'!L:L,MATCH($C491,'Policy Characteristics'!$C:$C,0)))</f>
        <v/>
      </c>
    </row>
    <row r="492" spans="1:18" s="2" customFormat="1">
      <c r="A492" s="22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255" t="str">
        <f t="shared" si="28"/>
        <v>Perc Subsidy for Elec Capacity Construction</v>
      </c>
      <c r="D492" s="6" t="s">
        <v>818</v>
      </c>
      <c r="E492" s="45"/>
      <c r="F492" s="6" t="s">
        <v>819</v>
      </c>
      <c r="G492" s="6"/>
      <c r="H492" s="47">
        <v>694</v>
      </c>
      <c r="I492" s="262" t="s">
        <v>738</v>
      </c>
      <c r="J492" s="227" t="str">
        <f>IF(ISBLANK(INDEX('Policy Characteristics'!D:D,MATCH($C492,'Policy Characteristics'!$C:$C,0))),"",INDEX('Policy Characteristics'!D:D,MATCH($C492,'Policy Characteristics'!$C:$C,0)))</f>
        <v>Subsidy for Capacity Construction</v>
      </c>
      <c r="K492" s="22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226" t="str">
        <f>IF(ISBLANK(INDEX('Policy Characteristics'!I:I,MATCH($C492,'Policy Characteristics'!$C:$C,0))),"",INDEX('Policy Characteristics'!I:I,MATCH($C492,'Policy Characteristics'!$C:$C,0)))</f>
        <v>% of construction cost</v>
      </c>
      <c r="P492" s="22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226" t="str">
        <f>IF(ISBLANK(INDEX('Policy Characteristics'!K:K,MATCH($C492,'Policy Characteristics'!$C:$C,0))),"",INDEX('Policy Characteristics'!K:K,MATCH($C492,'Policy Characteristics'!$C:$C,0)))</f>
        <v>electricity-sector-main.html#subsidies</v>
      </c>
      <c r="R492" s="226" t="str">
        <f>IF(ISBLANK(INDEX('Policy Characteristics'!L:L,MATCH($C492,'Policy Characteristics'!$C:$C,0))),"",INDEX('Policy Characteristics'!L:L,MATCH($C492,'Policy Characteristics'!$C:$C,0)))</f>
        <v/>
      </c>
    </row>
    <row r="493" spans="1:18" s="2" customFormat="1">
      <c r="A493" s="22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255" t="str">
        <f t="shared" si="28"/>
        <v>Perc Subsidy for Elec Capacity Construction</v>
      </c>
      <c r="D493" s="6" t="s">
        <v>820</v>
      </c>
      <c r="E493" s="45"/>
      <c r="F493" s="6" t="s">
        <v>821</v>
      </c>
      <c r="H493" s="47">
        <v>522</v>
      </c>
      <c r="I493" s="262" t="s">
        <v>728</v>
      </c>
      <c r="J493" s="227" t="str">
        <f>IF(ISBLANK(INDEX('Policy Characteristics'!D:D,MATCH($C493,'Policy Characteristics'!$C:$C,0))),"",INDEX('Policy Characteristics'!D:D,MATCH($C493,'Policy Characteristics'!$C:$C,0)))</f>
        <v>Subsidy for Capacity Construction</v>
      </c>
      <c r="K493" s="22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226" t="str">
        <f>IF(ISBLANK(INDEX('Policy Characteristics'!I:I,MATCH($C493,'Policy Characteristics'!$C:$C,0))),"",INDEX('Policy Characteristics'!I:I,MATCH($C493,'Policy Characteristics'!$C:$C,0)))</f>
        <v>% of construction cost</v>
      </c>
      <c r="P493" s="22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226" t="str">
        <f>IF(ISBLANK(INDEX('Policy Characteristics'!K:K,MATCH($C493,'Policy Characteristics'!$C:$C,0))),"",INDEX('Policy Characteristics'!K:K,MATCH($C493,'Policy Characteristics'!$C:$C,0)))</f>
        <v>electricity-sector-main.html#subsidies</v>
      </c>
      <c r="R493" s="226" t="str">
        <f>IF(ISBLANK(INDEX('Policy Characteristics'!L:L,MATCH($C493,'Policy Characteristics'!$C:$C,0))),"",INDEX('Policy Characteristics'!L:L,MATCH($C493,'Policy Characteristics'!$C:$C,0)))</f>
        <v/>
      </c>
    </row>
    <row r="494" spans="1:18" s="2" customFormat="1">
      <c r="A494" s="22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255" t="str">
        <f t="shared" si="28"/>
        <v>Perc Subsidy for Elec Capacity Construction</v>
      </c>
      <c r="D494" s="6" t="s">
        <v>822</v>
      </c>
      <c r="E494" s="45"/>
      <c r="F494" s="6" t="s">
        <v>823</v>
      </c>
      <c r="G494" s="6"/>
      <c r="H494" s="47">
        <v>695</v>
      </c>
      <c r="I494" s="262" t="s">
        <v>738</v>
      </c>
      <c r="J494" s="227" t="str">
        <f>IF(ISBLANK(INDEX('Policy Characteristics'!D:D,MATCH($C494,'Policy Characteristics'!$C:$C,0))),"",INDEX('Policy Characteristics'!D:D,MATCH($C494,'Policy Characteristics'!$C:$C,0)))</f>
        <v>Subsidy for Capacity Construction</v>
      </c>
      <c r="K494" s="22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226" t="str">
        <f>IF(ISBLANK(INDEX('Policy Characteristics'!I:I,MATCH($C494,'Policy Characteristics'!$C:$C,0))),"",INDEX('Policy Characteristics'!I:I,MATCH($C494,'Policy Characteristics'!$C:$C,0)))</f>
        <v>% of construction cost</v>
      </c>
      <c r="P494" s="22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226" t="str">
        <f>IF(ISBLANK(INDEX('Policy Characteristics'!K:K,MATCH($C494,'Policy Characteristics'!$C:$C,0))),"",INDEX('Policy Characteristics'!K:K,MATCH($C494,'Policy Characteristics'!$C:$C,0)))</f>
        <v>electricity-sector-main.html#subsidies</v>
      </c>
      <c r="R494" s="226" t="str">
        <f>IF(ISBLANK(INDEX('Policy Characteristics'!L:L,MATCH($C494,'Policy Characteristics'!$C:$C,0))),"",INDEX('Policy Characteristics'!L:L,MATCH($C494,'Policy Characteristics'!$C:$C,0)))</f>
        <v/>
      </c>
    </row>
    <row r="495" spans="1:18" s="2" customFormat="1">
      <c r="A495" s="22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255" t="str">
        <f t="shared" si="28"/>
        <v>Perc Subsidy for Elec Capacity Construction</v>
      </c>
      <c r="D495" s="6" t="s">
        <v>824</v>
      </c>
      <c r="E495" s="45"/>
      <c r="F495" s="6" t="s">
        <v>825</v>
      </c>
      <c r="G495" s="6"/>
      <c r="H495" s="47">
        <v>696</v>
      </c>
      <c r="I495" s="262" t="s">
        <v>738</v>
      </c>
      <c r="J495" s="227" t="str">
        <f>IF(ISBLANK(INDEX('Policy Characteristics'!D:D,MATCH($C495,'Policy Characteristics'!$C:$C,0))),"",INDEX('Policy Characteristics'!D:D,MATCH($C495,'Policy Characteristics'!$C:$C,0)))</f>
        <v>Subsidy for Capacity Construction</v>
      </c>
      <c r="K495" s="22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226" t="str">
        <f>IF(ISBLANK(INDEX('Policy Characteristics'!I:I,MATCH($C495,'Policy Characteristics'!$C:$C,0))),"",INDEX('Policy Characteristics'!I:I,MATCH($C495,'Policy Characteristics'!$C:$C,0)))</f>
        <v>% of construction cost</v>
      </c>
      <c r="P495" s="22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226" t="str">
        <f>IF(ISBLANK(INDEX('Policy Characteristics'!K:K,MATCH($C495,'Policy Characteristics'!$C:$C,0))),"",INDEX('Policy Characteristics'!K:K,MATCH($C495,'Policy Characteristics'!$C:$C,0)))</f>
        <v>electricity-sector-main.html#subsidies</v>
      </c>
      <c r="R495" s="226" t="str">
        <f>IF(ISBLANK(INDEX('Policy Characteristics'!L:L,MATCH($C495,'Policy Characteristics'!$C:$C,0))),"",INDEX('Policy Characteristics'!L:L,MATCH($C495,'Policy Characteristics'!$C:$C,0)))</f>
        <v/>
      </c>
    </row>
    <row r="496" spans="1:18" s="2" customFormat="1">
      <c r="A496" s="22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255" t="str">
        <f t="shared" si="28"/>
        <v>Perc Subsidy for Elec Capacity Construction</v>
      </c>
      <c r="D496" s="6" t="s">
        <v>826</v>
      </c>
      <c r="E496" s="45"/>
      <c r="F496" s="6" t="s">
        <v>827</v>
      </c>
      <c r="G496" s="6"/>
      <c r="H496" s="47">
        <v>697</v>
      </c>
      <c r="I496" s="262" t="s">
        <v>738</v>
      </c>
      <c r="J496" s="227" t="str">
        <f>IF(ISBLANK(INDEX('Policy Characteristics'!D:D,MATCH($C496,'Policy Characteristics'!$C:$C,0))),"",INDEX('Policy Characteristics'!D:D,MATCH($C496,'Policy Characteristics'!$C:$C,0)))</f>
        <v>Subsidy for Capacity Construction</v>
      </c>
      <c r="K496" s="22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226" t="str">
        <f>IF(ISBLANK(INDEX('Policy Characteristics'!I:I,MATCH($C496,'Policy Characteristics'!$C:$C,0))),"",INDEX('Policy Characteristics'!I:I,MATCH($C496,'Policy Characteristics'!$C:$C,0)))</f>
        <v>% of construction cost</v>
      </c>
      <c r="P496" s="22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226" t="str">
        <f>IF(ISBLANK(INDEX('Policy Characteristics'!K:K,MATCH($C496,'Policy Characteristics'!$C:$C,0))),"",INDEX('Policy Characteristics'!K:K,MATCH($C496,'Policy Characteristics'!$C:$C,0)))</f>
        <v>electricity-sector-main.html#subsidies</v>
      </c>
      <c r="R496" s="226" t="str">
        <f>IF(ISBLANK(INDEX('Policy Characteristics'!L:L,MATCH($C496,'Policy Characteristics'!$C:$C,0))),"",INDEX('Policy Characteristics'!L:L,MATCH($C496,'Policy Characteristics'!$C:$C,0)))</f>
        <v/>
      </c>
    </row>
    <row r="497" spans="1:19" s="2" customFormat="1">
      <c r="A497" s="22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255" t="str">
        <f t="shared" si="28"/>
        <v>Perc Subsidy for Elec Capacity Construction</v>
      </c>
      <c r="D497" s="6" t="s">
        <v>828</v>
      </c>
      <c r="E497" s="45"/>
      <c r="F497" s="6" t="s">
        <v>829</v>
      </c>
      <c r="G497" s="6"/>
      <c r="H497" s="47">
        <v>1790</v>
      </c>
      <c r="I497" s="262" t="s">
        <v>728</v>
      </c>
      <c r="J497" s="227" t="str">
        <f>IF(ISBLANK(INDEX('Policy Characteristics'!D:D,MATCH($C497,'Policy Characteristics'!$C:$C,0))),"",INDEX('Policy Characteristics'!D:D,MATCH($C497,'Policy Characteristics'!$C:$C,0)))</f>
        <v>Subsidy for Capacity Construction</v>
      </c>
      <c r="K497" s="22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226" t="str">
        <f>IF(ISBLANK(INDEX('Policy Characteristics'!I:I,MATCH($C497,'Policy Characteristics'!$C:$C,0))),"",INDEX('Policy Characteristics'!I:I,MATCH($C497,'Policy Characteristics'!$C:$C,0)))</f>
        <v>% of construction cost</v>
      </c>
      <c r="P497" s="22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226" t="str">
        <f>IF(ISBLANK(INDEX('Policy Characteristics'!K:K,MATCH($C497,'Policy Characteristics'!$C:$C,0))),"",INDEX('Policy Characteristics'!K:K,MATCH($C497,'Policy Characteristics'!$C:$C,0)))</f>
        <v>electricity-sector-main.html#subsidies</v>
      </c>
      <c r="R497" s="226" t="str">
        <f>IF(ISBLANK(INDEX('Policy Characteristics'!L:L,MATCH($C497,'Policy Characteristics'!$C:$C,0))),"",INDEX('Policy Characteristics'!L:L,MATCH($C497,'Policy Characteristics'!$C:$C,0)))</f>
        <v/>
      </c>
    </row>
    <row r="498" spans="1:19" s="2" customFormat="1">
      <c r="A498" s="22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255" t="str">
        <f t="shared" si="28"/>
        <v>Perc Subsidy for Elec Capacity Construction</v>
      </c>
      <c r="D498" s="6" t="s">
        <v>830</v>
      </c>
      <c r="E498" s="45"/>
      <c r="F498" s="6" t="s">
        <v>831</v>
      </c>
      <c r="G498" s="6"/>
      <c r="H498" s="47">
        <v>1791</v>
      </c>
      <c r="I498" s="262" t="s">
        <v>728</v>
      </c>
      <c r="J498" s="227" t="str">
        <f>IF(ISBLANK(INDEX('Policy Characteristics'!D:D,MATCH($C498,'Policy Characteristics'!$C:$C,0))),"",INDEX('Policy Characteristics'!D:D,MATCH($C498,'Policy Characteristics'!$C:$C,0)))</f>
        <v>Subsidy for Capacity Construction</v>
      </c>
      <c r="K498" s="22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226" t="str">
        <f>IF(ISBLANK(INDEX('Policy Characteristics'!I:I,MATCH($C498,'Policy Characteristics'!$C:$C,0))),"",INDEX('Policy Characteristics'!I:I,MATCH($C498,'Policy Characteristics'!$C:$C,0)))</f>
        <v>% of construction cost</v>
      </c>
      <c r="P498" s="22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226" t="str">
        <f>IF(ISBLANK(INDEX('Policy Characteristics'!K:K,MATCH($C498,'Policy Characteristics'!$C:$C,0))),"",INDEX('Policy Characteristics'!K:K,MATCH($C498,'Policy Characteristics'!$C:$C,0)))</f>
        <v>electricity-sector-main.html#subsidies</v>
      </c>
      <c r="R498" s="226" t="str">
        <f>IF(ISBLANK(INDEX('Policy Characteristics'!L:L,MATCH($C498,'Policy Characteristics'!$C:$C,0))),"",INDEX('Policy Characteristics'!L:L,MATCH($C498,'Policy Characteristics'!$C:$C,0)))</f>
        <v/>
      </c>
    </row>
    <row r="499" spans="1:19" s="2" customFormat="1">
      <c r="A499" s="22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255" t="str">
        <f t="shared" si="28"/>
        <v>Perc Subsidy for Elec Capacity Construction</v>
      </c>
      <c r="D499" s="6" t="s">
        <v>832</v>
      </c>
      <c r="E499" s="45"/>
      <c r="F499" s="6" t="s">
        <v>833</v>
      </c>
      <c r="G499" s="6"/>
      <c r="H499" s="47">
        <v>1792</v>
      </c>
      <c r="I499" s="262" t="s">
        <v>728</v>
      </c>
      <c r="J499" s="227" t="str">
        <f>IF(ISBLANK(INDEX('Policy Characteristics'!D:D,MATCH($C499,'Policy Characteristics'!$C:$C,0))),"",INDEX('Policy Characteristics'!D:D,MATCH($C499,'Policy Characteristics'!$C:$C,0)))</f>
        <v>Subsidy for Capacity Construction</v>
      </c>
      <c r="K499" s="22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226" t="str">
        <f>IF(ISBLANK(INDEX('Policy Characteristics'!I:I,MATCH($C499,'Policy Characteristics'!$C:$C,0))),"",INDEX('Policy Characteristics'!I:I,MATCH($C499,'Policy Characteristics'!$C:$C,0)))</f>
        <v>% of construction cost</v>
      </c>
      <c r="P499" s="22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226" t="str">
        <f>IF(ISBLANK(INDEX('Policy Characteristics'!K:K,MATCH($C499,'Policy Characteristics'!$C:$C,0))),"",INDEX('Policy Characteristics'!K:K,MATCH($C499,'Policy Characteristics'!$C:$C,0)))</f>
        <v>electricity-sector-main.html#subsidies</v>
      </c>
      <c r="R499" s="226" t="str">
        <f>IF(ISBLANK(INDEX('Policy Characteristics'!L:L,MATCH($C499,'Policy Characteristics'!$C:$C,0))),"",INDEX('Policy Characteristics'!L:L,MATCH($C499,'Policy Characteristics'!$C:$C,0)))</f>
        <v/>
      </c>
    </row>
    <row r="500" spans="1:19" s="2" customFormat="1">
      <c r="A500" s="22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255" t="str">
        <f t="shared" si="28"/>
        <v>Perc Subsidy for Elec Capacity Construction</v>
      </c>
      <c r="D500" s="6" t="s">
        <v>834</v>
      </c>
      <c r="E500" s="45"/>
      <c r="F500" s="6" t="s">
        <v>835</v>
      </c>
      <c r="G500" s="6"/>
      <c r="H500" s="47">
        <v>1793</v>
      </c>
      <c r="I500" s="262" t="s">
        <v>728</v>
      </c>
      <c r="J500" s="227" t="str">
        <f>IF(ISBLANK(INDEX('Policy Characteristics'!D:D,MATCH($C500,'Policy Characteristics'!$C:$C,0))),"",INDEX('Policy Characteristics'!D:D,MATCH($C500,'Policy Characteristics'!$C:$C,0)))</f>
        <v>Subsidy for Capacity Construction</v>
      </c>
      <c r="K500" s="22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226" t="str">
        <f>IF(ISBLANK(INDEX('Policy Characteristics'!I:I,MATCH($C500,'Policy Characteristics'!$C:$C,0))),"",INDEX('Policy Characteristics'!I:I,MATCH($C500,'Policy Characteristics'!$C:$C,0)))</f>
        <v>% of construction cost</v>
      </c>
      <c r="P500" s="22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226" t="str">
        <f>IF(ISBLANK(INDEX('Policy Characteristics'!K:K,MATCH($C500,'Policy Characteristics'!$C:$C,0))),"",INDEX('Policy Characteristics'!K:K,MATCH($C500,'Policy Characteristics'!$C:$C,0)))</f>
        <v>electricity-sector-main.html#subsidies</v>
      </c>
      <c r="R500" s="226" t="str">
        <f>IF(ISBLANK(INDEX('Policy Characteristics'!L:L,MATCH($C500,'Policy Characteristics'!$C:$C,0))),"",INDEX('Policy Characteristics'!L:L,MATCH($C500,'Policy Characteristics'!$C:$C,0)))</f>
        <v/>
      </c>
    </row>
    <row r="501" spans="1:19" s="2" customFormat="1">
      <c r="A501" s="22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255" t="str">
        <f t="shared" si="28"/>
        <v>Perc Subsidy for Elec Capacity Construction</v>
      </c>
      <c r="D501" s="6" t="s">
        <v>836</v>
      </c>
      <c r="E501" s="45"/>
      <c r="F501" s="6" t="s">
        <v>837</v>
      </c>
      <c r="G501" s="6"/>
      <c r="H501" s="47">
        <v>1794</v>
      </c>
      <c r="I501" s="262" t="s">
        <v>728</v>
      </c>
      <c r="J501" s="227" t="str">
        <f>IF(ISBLANK(INDEX('Policy Characteristics'!D:D,MATCH($C501,'Policy Characteristics'!$C:$C,0))),"",INDEX('Policy Characteristics'!D:D,MATCH($C501,'Policy Characteristics'!$C:$C,0)))</f>
        <v>Subsidy for Capacity Construction</v>
      </c>
      <c r="K501" s="22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226" t="str">
        <f>IF(ISBLANK(INDEX('Policy Characteristics'!I:I,MATCH($C501,'Policy Characteristics'!$C:$C,0))),"",INDEX('Policy Characteristics'!I:I,MATCH($C501,'Policy Characteristics'!$C:$C,0)))</f>
        <v>% of construction cost</v>
      </c>
      <c r="P501" s="22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226" t="str">
        <f>IF(ISBLANK(INDEX('Policy Characteristics'!K:K,MATCH($C501,'Policy Characteristics'!$C:$C,0))),"",INDEX('Policy Characteristics'!K:K,MATCH($C501,'Policy Characteristics'!$C:$C,0)))</f>
        <v>electricity-sector-main.html#subsidies</v>
      </c>
      <c r="R501" s="226" t="str">
        <f>IF(ISBLANK(INDEX('Policy Characteristics'!L:L,MATCH($C501,'Policy Characteristics'!$C:$C,0))),"",INDEX('Policy Characteristics'!L:L,MATCH($C501,'Policy Characteristics'!$C:$C,0)))</f>
        <v/>
      </c>
    </row>
    <row r="502" spans="1:19" s="2" customFormat="1">
      <c r="A502" s="22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255" t="str">
        <f t="shared" si="28"/>
        <v>Perc Subsidy for Elec Capacity Construction</v>
      </c>
      <c r="D502" s="6" t="s">
        <v>838</v>
      </c>
      <c r="E502" s="45"/>
      <c r="F502" s="6" t="s">
        <v>839</v>
      </c>
      <c r="G502" s="6"/>
      <c r="H502" s="47">
        <v>1795</v>
      </c>
      <c r="I502" s="262" t="s">
        <v>728</v>
      </c>
      <c r="J502" s="227" t="str">
        <f>IF(ISBLANK(INDEX('Policy Characteristics'!D:D,MATCH($C502,'Policy Characteristics'!$C:$C,0))),"",INDEX('Policy Characteristics'!D:D,MATCH($C502,'Policy Characteristics'!$C:$C,0)))</f>
        <v>Subsidy for Capacity Construction</v>
      </c>
      <c r="K502" s="22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226" t="str">
        <f>IF(ISBLANK(INDEX('Policy Characteristics'!I:I,MATCH($C502,'Policy Characteristics'!$C:$C,0))),"",INDEX('Policy Characteristics'!I:I,MATCH($C502,'Policy Characteristics'!$C:$C,0)))</f>
        <v>% of construction cost</v>
      </c>
      <c r="P502" s="22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226" t="str">
        <f>IF(ISBLANK(INDEX('Policy Characteristics'!K:K,MATCH($C502,'Policy Characteristics'!$C:$C,0))),"",INDEX('Policy Characteristics'!K:K,MATCH($C502,'Policy Characteristics'!$C:$C,0)))</f>
        <v>electricity-sector-main.html#subsidies</v>
      </c>
      <c r="R502" s="226" t="str">
        <f>IF(ISBLANK(INDEX('Policy Characteristics'!L:L,MATCH($C502,'Policy Characteristics'!$C:$C,0))),"",INDEX('Policy Characteristics'!L:L,MATCH($C502,'Policy Characteristics'!$C:$C,0)))</f>
        <v/>
      </c>
    </row>
    <row r="503" spans="1:19" s="2" customFormat="1">
      <c r="A503" s="22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255" t="str">
        <f t="shared" si="28"/>
        <v>Perc Subsidy for Elec Capacity Construction</v>
      </c>
      <c r="D503" s="6" t="s">
        <v>840</v>
      </c>
      <c r="E503" s="45"/>
      <c r="F503" s="6" t="s">
        <v>841</v>
      </c>
      <c r="G503" s="6"/>
      <c r="H503" s="47">
        <v>2243</v>
      </c>
      <c r="I503" s="262" t="s">
        <v>728</v>
      </c>
      <c r="J503" s="227" t="str">
        <f>IF(ISBLANK(INDEX('Policy Characteristics'!D:D,MATCH($C503,'Policy Characteristics'!$C:$C,0))),"",INDEX('Policy Characteristics'!D:D,MATCH($C503,'Policy Characteristics'!$C:$C,0)))</f>
        <v>Subsidy for Capacity Construction</v>
      </c>
      <c r="K503" s="22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226" t="str">
        <f>IF(ISBLANK(INDEX('Policy Characteristics'!I:I,MATCH($C503,'Policy Characteristics'!$C:$C,0))),"",INDEX('Policy Characteristics'!I:I,MATCH($C503,'Policy Characteristics'!$C:$C,0)))</f>
        <v>% of construction cost</v>
      </c>
      <c r="P503" s="22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226" t="str">
        <f>IF(ISBLANK(INDEX('Policy Characteristics'!K:K,MATCH($C503,'Policy Characteristics'!$C:$C,0))),"",INDEX('Policy Characteristics'!K:K,MATCH($C503,'Policy Characteristics'!$C:$C,0)))</f>
        <v>electricity-sector-main.html#subsidies</v>
      </c>
      <c r="R503" s="226"/>
    </row>
    <row r="504" spans="1:19" s="4" customFormat="1">
      <c r="A504" s="22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342</v>
      </c>
      <c r="D504" s="45" t="s">
        <v>794</v>
      </c>
      <c r="E504" s="45"/>
      <c r="F504" s="45" t="s">
        <v>795</v>
      </c>
      <c r="G504" s="251"/>
      <c r="H504" s="43">
        <v>1564</v>
      </c>
      <c r="I504" s="262" t="s">
        <v>738</v>
      </c>
      <c r="J504" s="227" t="str">
        <f>IF(ISBLANK(INDEX('Policy Characteristics'!D:D,MATCH($C504,'Policy Characteristics'!$C:$C,0))),"",INDEX('Policy Characteristics'!D:D,MATCH($C504,'Policy Characteristics'!$C:$C,0)))</f>
        <v>Subsidy for Electricity Production</v>
      </c>
      <c r="K504" s="226" t="str">
        <f>IF(ISBLANK(INDEX('Policy Characteristics'!E:E,MATCH($C504,'Policy Characteristics'!$C:$C,0))),"",INDEX('Policy Characteristics'!E:E,MATCH($C504,'Policy Characteristics'!$C:$C,0)))</f>
        <v>elec generation subsidy</v>
      </c>
      <c r="L504" s="226">
        <f>IF(ISBLANK(INDEX('Policy Characteristics'!F:F,MATCH($C504,'Policy Characteristics'!$C:$C,0))),"",INDEX('Policy Characteristics'!F:F,MATCH($C504,'Policy Characteristics'!$C:$C,0)))</f>
        <v>0</v>
      </c>
      <c r="M504" s="226">
        <f>IF(ISBLANK(INDEX('Policy Characteristics'!G:G,MATCH($C504,'Policy Characteristics'!$C:$C,0))),"",INDEX('Policy Characteristics'!G:G,MATCH($C504,'Policy Characteristics'!$C:$C,0)))</f>
        <v>100000</v>
      </c>
      <c r="N504" s="226">
        <f>IF(ISBLANK(INDEX('Policy Characteristics'!H:H,MATCH($C504,'Policy Characteristics'!$C:$C,0))),"",INDEX('Policy Characteristics'!H:H,MATCH($C504,'Policy Characteristics'!$C:$C,0)))</f>
        <v>1000</v>
      </c>
      <c r="O504" s="226" t="str">
        <f>IF(ISBLANK(INDEX('Policy Characteristics'!I:I,MATCH($C504,'Policy Characteristics'!$C:$C,0))),"",INDEX('Policy Characteristics'!I:I,MATCH($C504,'Policy Characteristics'!$C:$C,0)))</f>
        <v>KRW/kWh</v>
      </c>
      <c r="P504" s="22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226" t="str">
        <f>IF(ISBLANK(INDEX('Policy Characteristics'!K:K,MATCH($C504,'Policy Characteristics'!$C:$C,0))),"",INDEX('Policy Characteristics'!K:K,MATCH($C504,'Policy Characteristics'!$C:$C,0)))</f>
        <v>electricity-sector-main.html#subsidies</v>
      </c>
      <c r="R504" s="226" t="str">
        <f>IF(ISBLANK(INDEX('Policy Characteristics'!L:L,MATCH($C504,'Policy Characteristics'!$C:$C,0))),"",INDEX('Policy Characteristics'!L:L,MATCH($C504,'Policy Characteristics'!$C:$C,0)))</f>
        <v>subsidy-for-electricity-production.html</v>
      </c>
      <c r="S504" s="251"/>
    </row>
    <row r="505" spans="1:19">
      <c r="A505" s="22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226" t="str">
        <f t="shared" ref="C505:C527" si="29">$C$504</f>
        <v>Subsidy for Elec Production by Fuel</v>
      </c>
      <c r="D505" s="6" t="s">
        <v>796</v>
      </c>
      <c r="E505" s="45"/>
      <c r="F505" s="6" t="s">
        <v>797</v>
      </c>
      <c r="G505" s="251"/>
      <c r="H505" s="43">
        <v>1566</v>
      </c>
      <c r="I505" s="262" t="s">
        <v>738</v>
      </c>
      <c r="J505" s="227" t="str">
        <f>IF(ISBLANK(INDEX('Policy Characteristics'!D:D,MATCH($C505,'Policy Characteristics'!$C:$C,0))),"",INDEX('Policy Characteristics'!D:D,MATCH($C505,'Policy Characteristics'!$C:$C,0)))</f>
        <v>Subsidy for Electricity Production</v>
      </c>
      <c r="K505" s="226" t="str">
        <f>IF(ISBLANK(INDEX('Policy Characteristics'!E:E,MATCH($C505,'Policy Characteristics'!$C:$C,0))),"",INDEX('Policy Characteristics'!E:E,MATCH($C505,'Policy Characteristics'!$C:$C,0)))</f>
        <v>elec generation subsidy</v>
      </c>
      <c r="L505" s="226">
        <f>IF(ISBLANK(INDEX('Policy Characteristics'!F:F,MATCH($C505,'Policy Characteristics'!$C:$C,0))),"",INDEX('Policy Characteristics'!F:F,MATCH($C505,'Policy Characteristics'!$C:$C,0)))</f>
        <v>0</v>
      </c>
      <c r="M505" s="226">
        <f>IF(ISBLANK(INDEX('Policy Characteristics'!G:G,MATCH($C505,'Policy Characteristics'!$C:$C,0))),"",INDEX('Policy Characteristics'!G:G,MATCH($C505,'Policy Characteristics'!$C:$C,0)))</f>
        <v>100000</v>
      </c>
      <c r="N505" s="226">
        <f>IF(ISBLANK(INDEX('Policy Characteristics'!H:H,MATCH($C505,'Policy Characteristics'!$C:$C,0))),"",INDEX('Policy Characteristics'!H:H,MATCH($C505,'Policy Characteristics'!$C:$C,0)))</f>
        <v>1000</v>
      </c>
      <c r="O505" s="226" t="str">
        <f>IF(ISBLANK(INDEX('Policy Characteristics'!I:I,MATCH($C505,'Policy Characteristics'!$C:$C,0))),"",INDEX('Policy Characteristics'!I:I,MATCH($C505,'Policy Characteristics'!$C:$C,0)))</f>
        <v>KRW/kWh</v>
      </c>
      <c r="P505" s="22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226" t="str">
        <f>IF(ISBLANK(INDEX('Policy Characteristics'!K:K,MATCH($C505,'Policy Characteristics'!$C:$C,0))),"",INDEX('Policy Characteristics'!K:K,MATCH($C505,'Policy Characteristics'!$C:$C,0)))</f>
        <v>electricity-sector-main.html#subsidies</v>
      </c>
      <c r="R505" s="226" t="str">
        <f>IF(ISBLANK(INDEX('Policy Characteristics'!L:L,MATCH($C505,'Policy Characteristics'!$C:$C,0))),"",INDEX('Policy Characteristics'!L:L,MATCH($C505,'Policy Characteristics'!$C:$C,0)))</f>
        <v>subsidy-for-electricity-production.html</v>
      </c>
      <c r="S505" s="251"/>
    </row>
    <row r="506" spans="1:19">
      <c r="A506" s="22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226" t="str">
        <f t="shared" si="29"/>
        <v>Subsidy for Elec Production by Fuel</v>
      </c>
      <c r="D506" s="6" t="s">
        <v>798</v>
      </c>
      <c r="E506" s="45"/>
      <c r="F506" s="6" t="s">
        <v>799</v>
      </c>
      <c r="G506" s="251"/>
      <c r="H506" s="43">
        <v>1796</v>
      </c>
      <c r="I506" s="262" t="s">
        <v>738</v>
      </c>
      <c r="J506" s="227" t="str">
        <f>IF(ISBLANK(INDEX('Policy Characteristics'!D:D,MATCH($C506,'Policy Characteristics'!$C:$C,0))),"",INDEX('Policy Characteristics'!D:D,MATCH($C506,'Policy Characteristics'!$C:$C,0)))</f>
        <v>Subsidy for Electricity Production</v>
      </c>
      <c r="K506" s="226" t="str">
        <f>IF(ISBLANK(INDEX('Policy Characteristics'!E:E,MATCH($C506,'Policy Characteristics'!$C:$C,0))),"",INDEX('Policy Characteristics'!E:E,MATCH($C506,'Policy Characteristics'!$C:$C,0)))</f>
        <v>elec generation subsidy</v>
      </c>
      <c r="L506" s="226">
        <f>IF(ISBLANK(INDEX('Policy Characteristics'!F:F,MATCH($C506,'Policy Characteristics'!$C:$C,0))),"",INDEX('Policy Characteristics'!F:F,MATCH($C506,'Policy Characteristics'!$C:$C,0)))</f>
        <v>0</v>
      </c>
      <c r="M506" s="226">
        <f>IF(ISBLANK(INDEX('Policy Characteristics'!G:G,MATCH($C506,'Policy Characteristics'!$C:$C,0))),"",INDEX('Policy Characteristics'!G:G,MATCH($C506,'Policy Characteristics'!$C:$C,0)))</f>
        <v>100000</v>
      </c>
      <c r="N506" s="226">
        <f>IF(ISBLANK(INDEX('Policy Characteristics'!H:H,MATCH($C506,'Policy Characteristics'!$C:$C,0))),"",INDEX('Policy Characteristics'!H:H,MATCH($C506,'Policy Characteristics'!$C:$C,0)))</f>
        <v>1000</v>
      </c>
      <c r="O506" s="226" t="str">
        <f>IF(ISBLANK(INDEX('Policy Characteristics'!I:I,MATCH($C506,'Policy Characteristics'!$C:$C,0))),"",INDEX('Policy Characteristics'!I:I,MATCH($C506,'Policy Characteristics'!$C:$C,0)))</f>
        <v>KRW/kWh</v>
      </c>
      <c r="P506" s="22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226" t="str">
        <f>IF(ISBLANK(INDEX('Policy Characteristics'!K:K,MATCH($C506,'Policy Characteristics'!$C:$C,0))),"",INDEX('Policy Characteristics'!K:K,MATCH($C506,'Policy Characteristics'!$C:$C,0)))</f>
        <v>electricity-sector-main.html#subsidies</v>
      </c>
      <c r="R506" s="226" t="str">
        <f>IF(ISBLANK(INDEX('Policy Characteristics'!L:L,MATCH($C506,'Policy Characteristics'!$C:$C,0))),"",INDEX('Policy Characteristics'!L:L,MATCH($C506,'Policy Characteristics'!$C:$C,0)))</f>
        <v>subsidy-for-electricity-production.html</v>
      </c>
      <c r="S506" s="251"/>
    </row>
    <row r="507" spans="1:19">
      <c r="A507" s="22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226" t="str">
        <f t="shared" si="29"/>
        <v>Subsidy for Elec Production by Fuel</v>
      </c>
      <c r="D507" s="6" t="s">
        <v>800</v>
      </c>
      <c r="E507" s="45"/>
      <c r="F507" s="6" t="s">
        <v>801</v>
      </c>
      <c r="G507" s="251"/>
      <c r="H507" s="43">
        <v>1568</v>
      </c>
      <c r="I507" s="261" t="s">
        <v>728</v>
      </c>
      <c r="J507" s="227" t="str">
        <f>IF(ISBLANK(INDEX('Policy Characteristics'!D:D,MATCH($C507,'Policy Characteristics'!$C:$C,0))),"",INDEX('Policy Characteristics'!D:D,MATCH($C507,'Policy Characteristics'!$C:$C,0)))</f>
        <v>Subsidy for Electricity Production</v>
      </c>
      <c r="K507" s="226" t="str">
        <f>IF(ISBLANK(INDEX('Policy Characteristics'!E:E,MATCH($C507,'Policy Characteristics'!$C:$C,0))),"",INDEX('Policy Characteristics'!E:E,MATCH($C507,'Policy Characteristics'!$C:$C,0)))</f>
        <v>elec generation subsidy</v>
      </c>
      <c r="L507" s="226">
        <f>IF(ISBLANK(INDEX('Policy Characteristics'!F:F,MATCH($C507,'Policy Characteristics'!$C:$C,0))),"",INDEX('Policy Characteristics'!F:F,MATCH($C507,'Policy Characteristics'!$C:$C,0)))</f>
        <v>0</v>
      </c>
      <c r="M507" s="226">
        <f>IF(ISBLANK(INDEX('Policy Characteristics'!G:G,MATCH($C507,'Policy Characteristics'!$C:$C,0))),"",INDEX('Policy Characteristics'!G:G,MATCH($C507,'Policy Characteristics'!$C:$C,0)))</f>
        <v>100000</v>
      </c>
      <c r="N507" s="226">
        <f>IF(ISBLANK(INDEX('Policy Characteristics'!H:H,MATCH($C507,'Policy Characteristics'!$C:$C,0))),"",INDEX('Policy Characteristics'!H:H,MATCH($C507,'Policy Characteristics'!$C:$C,0)))</f>
        <v>1000</v>
      </c>
      <c r="O507" s="226" t="str">
        <f>IF(ISBLANK(INDEX('Policy Characteristics'!I:I,MATCH($C507,'Policy Characteristics'!$C:$C,0))),"",INDEX('Policy Characteristics'!I:I,MATCH($C507,'Policy Characteristics'!$C:$C,0)))</f>
        <v>KRW/kWh</v>
      </c>
      <c r="P507" s="22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226" t="str">
        <f>IF(ISBLANK(INDEX('Policy Characteristics'!K:K,MATCH($C507,'Policy Characteristics'!$C:$C,0))),"",INDEX('Policy Characteristics'!K:K,MATCH($C507,'Policy Characteristics'!$C:$C,0)))</f>
        <v>electricity-sector-main.html#subsidies</v>
      </c>
      <c r="R507" s="226" t="str">
        <f>IF(ISBLANK(INDEX('Policy Characteristics'!L:L,MATCH($C507,'Policy Characteristics'!$C:$C,0))),"",INDEX('Policy Characteristics'!L:L,MATCH($C507,'Policy Characteristics'!$C:$C,0)))</f>
        <v>subsidy-for-electricity-production.html</v>
      </c>
      <c r="S507" s="251"/>
    </row>
    <row r="508" spans="1:19">
      <c r="A508" s="22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226" t="str">
        <f t="shared" si="29"/>
        <v>Subsidy for Elec Production by Fuel</v>
      </c>
      <c r="D508" s="6" t="s">
        <v>802</v>
      </c>
      <c r="E508" s="45"/>
      <c r="F508" s="6" t="s">
        <v>803</v>
      </c>
      <c r="G508" s="251"/>
      <c r="H508" s="43">
        <v>1570</v>
      </c>
      <c r="I508" s="261" t="s">
        <v>728</v>
      </c>
      <c r="J508" s="227" t="str">
        <f>IF(ISBLANK(INDEX('Policy Characteristics'!D:D,MATCH($C508,'Policy Characteristics'!$C:$C,0))),"",INDEX('Policy Characteristics'!D:D,MATCH($C508,'Policy Characteristics'!$C:$C,0)))</f>
        <v>Subsidy for Electricity Production</v>
      </c>
      <c r="K508" s="226" t="str">
        <f>IF(ISBLANK(INDEX('Policy Characteristics'!E:E,MATCH($C508,'Policy Characteristics'!$C:$C,0))),"",INDEX('Policy Characteristics'!E:E,MATCH($C508,'Policy Characteristics'!$C:$C,0)))</f>
        <v>elec generation subsidy</v>
      </c>
      <c r="L508" s="226">
        <f>IF(ISBLANK(INDEX('Policy Characteristics'!F:F,MATCH($C508,'Policy Characteristics'!$C:$C,0))),"",INDEX('Policy Characteristics'!F:F,MATCH($C508,'Policy Characteristics'!$C:$C,0)))</f>
        <v>0</v>
      </c>
      <c r="M508" s="226">
        <f>IF(ISBLANK(INDEX('Policy Characteristics'!G:G,MATCH($C508,'Policy Characteristics'!$C:$C,0))),"",INDEX('Policy Characteristics'!G:G,MATCH($C508,'Policy Characteristics'!$C:$C,0)))</f>
        <v>100000</v>
      </c>
      <c r="N508" s="226">
        <f>IF(ISBLANK(INDEX('Policy Characteristics'!H:H,MATCH($C508,'Policy Characteristics'!$C:$C,0))),"",INDEX('Policy Characteristics'!H:H,MATCH($C508,'Policy Characteristics'!$C:$C,0)))</f>
        <v>1000</v>
      </c>
      <c r="O508" s="226" t="str">
        <f>IF(ISBLANK(INDEX('Policy Characteristics'!I:I,MATCH($C508,'Policy Characteristics'!$C:$C,0))),"",INDEX('Policy Characteristics'!I:I,MATCH($C508,'Policy Characteristics'!$C:$C,0)))</f>
        <v>KRW/kWh</v>
      </c>
      <c r="P508" s="22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226" t="str">
        <f>IF(ISBLANK(INDEX('Policy Characteristics'!K:K,MATCH($C508,'Policy Characteristics'!$C:$C,0))),"",INDEX('Policy Characteristics'!K:K,MATCH($C508,'Policy Characteristics'!$C:$C,0)))</f>
        <v>electricity-sector-main.html#subsidies</v>
      </c>
      <c r="R508" s="226" t="str">
        <f>IF(ISBLANK(INDEX('Policy Characteristics'!L:L,MATCH($C508,'Policy Characteristics'!$C:$C,0))),"",INDEX('Policy Characteristics'!L:L,MATCH($C508,'Policy Characteristics'!$C:$C,0)))</f>
        <v>subsidy-for-electricity-production.html</v>
      </c>
      <c r="S508" s="251"/>
    </row>
    <row r="509" spans="1:19">
      <c r="A509" s="22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226" t="str">
        <f t="shared" si="29"/>
        <v>Subsidy for Elec Production by Fuel</v>
      </c>
      <c r="D509" s="6" t="s">
        <v>804</v>
      </c>
      <c r="E509" s="45"/>
      <c r="F509" s="6" t="s">
        <v>805</v>
      </c>
      <c r="G509" s="251"/>
      <c r="H509" s="43">
        <v>1572</v>
      </c>
      <c r="I509" s="261" t="s">
        <v>728</v>
      </c>
      <c r="J509" s="227" t="str">
        <f>IF(ISBLANK(INDEX('Policy Characteristics'!D:D,MATCH($C509,'Policy Characteristics'!$C:$C,0))),"",INDEX('Policy Characteristics'!D:D,MATCH($C509,'Policy Characteristics'!$C:$C,0)))</f>
        <v>Subsidy for Electricity Production</v>
      </c>
      <c r="K509" s="226" t="str">
        <f>IF(ISBLANK(INDEX('Policy Characteristics'!E:E,MATCH($C509,'Policy Characteristics'!$C:$C,0))),"",INDEX('Policy Characteristics'!E:E,MATCH($C509,'Policy Characteristics'!$C:$C,0)))</f>
        <v>elec generation subsidy</v>
      </c>
      <c r="L509" s="226">
        <f>IF(ISBLANK(INDEX('Policy Characteristics'!F:F,MATCH($C509,'Policy Characteristics'!$C:$C,0))),"",INDEX('Policy Characteristics'!F:F,MATCH($C509,'Policy Characteristics'!$C:$C,0)))</f>
        <v>0</v>
      </c>
      <c r="M509" s="226">
        <f>IF(ISBLANK(INDEX('Policy Characteristics'!G:G,MATCH($C509,'Policy Characteristics'!$C:$C,0))),"",INDEX('Policy Characteristics'!G:G,MATCH($C509,'Policy Characteristics'!$C:$C,0)))</f>
        <v>100000</v>
      </c>
      <c r="N509" s="226">
        <f>IF(ISBLANK(INDEX('Policy Characteristics'!H:H,MATCH($C509,'Policy Characteristics'!$C:$C,0))),"",INDEX('Policy Characteristics'!H:H,MATCH($C509,'Policy Characteristics'!$C:$C,0)))</f>
        <v>1000</v>
      </c>
      <c r="O509" s="226" t="str">
        <f>IF(ISBLANK(INDEX('Policy Characteristics'!I:I,MATCH($C509,'Policy Characteristics'!$C:$C,0))),"",INDEX('Policy Characteristics'!I:I,MATCH($C509,'Policy Characteristics'!$C:$C,0)))</f>
        <v>KRW/kWh</v>
      </c>
      <c r="P509" s="22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226" t="str">
        <f>IF(ISBLANK(INDEX('Policy Characteristics'!K:K,MATCH($C509,'Policy Characteristics'!$C:$C,0))),"",INDEX('Policy Characteristics'!K:K,MATCH($C509,'Policy Characteristics'!$C:$C,0)))</f>
        <v>electricity-sector-main.html#subsidies</v>
      </c>
      <c r="R509" s="226" t="str">
        <f>IF(ISBLANK(INDEX('Policy Characteristics'!L:L,MATCH($C509,'Policy Characteristics'!$C:$C,0))),"",INDEX('Policy Characteristics'!L:L,MATCH($C509,'Policy Characteristics'!$C:$C,0)))</f>
        <v>subsidy-for-electricity-production.html</v>
      </c>
      <c r="S509" s="251"/>
    </row>
    <row r="510" spans="1:19">
      <c r="A510" s="22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226" t="str">
        <f t="shared" si="29"/>
        <v>Subsidy for Elec Production by Fuel</v>
      </c>
      <c r="D510" s="6" t="s">
        <v>806</v>
      </c>
      <c r="E510" s="45"/>
      <c r="F510" s="6" t="s">
        <v>807</v>
      </c>
      <c r="G510" s="251"/>
      <c r="H510" s="43">
        <v>1574</v>
      </c>
      <c r="I510" s="261" t="s">
        <v>728</v>
      </c>
      <c r="J510" s="227" t="str">
        <f>IF(ISBLANK(INDEX('Policy Characteristics'!D:D,MATCH($C510,'Policy Characteristics'!$C:$C,0))),"",INDEX('Policy Characteristics'!D:D,MATCH($C510,'Policy Characteristics'!$C:$C,0)))</f>
        <v>Subsidy for Electricity Production</v>
      </c>
      <c r="K510" s="226" t="str">
        <f>IF(ISBLANK(INDEX('Policy Characteristics'!E:E,MATCH($C510,'Policy Characteristics'!$C:$C,0))),"",INDEX('Policy Characteristics'!E:E,MATCH($C510,'Policy Characteristics'!$C:$C,0)))</f>
        <v>elec generation subsidy</v>
      </c>
      <c r="L510" s="226">
        <f>IF(ISBLANK(INDEX('Policy Characteristics'!F:F,MATCH($C510,'Policy Characteristics'!$C:$C,0))),"",INDEX('Policy Characteristics'!F:F,MATCH($C510,'Policy Characteristics'!$C:$C,0)))</f>
        <v>0</v>
      </c>
      <c r="M510" s="226">
        <f>IF(ISBLANK(INDEX('Policy Characteristics'!G:G,MATCH($C510,'Policy Characteristics'!$C:$C,0))),"",INDEX('Policy Characteristics'!G:G,MATCH($C510,'Policy Characteristics'!$C:$C,0)))</f>
        <v>100000</v>
      </c>
      <c r="N510" s="226">
        <f>IF(ISBLANK(INDEX('Policy Characteristics'!H:H,MATCH($C510,'Policy Characteristics'!$C:$C,0))),"",INDEX('Policy Characteristics'!H:H,MATCH($C510,'Policy Characteristics'!$C:$C,0)))</f>
        <v>1000</v>
      </c>
      <c r="O510" s="226" t="str">
        <f>IF(ISBLANK(INDEX('Policy Characteristics'!I:I,MATCH($C510,'Policy Characteristics'!$C:$C,0))),"",INDEX('Policy Characteristics'!I:I,MATCH($C510,'Policy Characteristics'!$C:$C,0)))</f>
        <v>KRW/kWh</v>
      </c>
      <c r="P510" s="22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226" t="str">
        <f>IF(ISBLANK(INDEX('Policy Characteristics'!K:K,MATCH($C510,'Policy Characteristics'!$C:$C,0))),"",INDEX('Policy Characteristics'!K:K,MATCH($C510,'Policy Characteristics'!$C:$C,0)))</f>
        <v>electricity-sector-main.html#subsidies</v>
      </c>
      <c r="R510" s="226" t="str">
        <f>IF(ISBLANK(INDEX('Policy Characteristics'!L:L,MATCH($C510,'Policy Characteristics'!$C:$C,0))),"",INDEX('Policy Characteristics'!L:L,MATCH($C510,'Policy Characteristics'!$C:$C,0)))</f>
        <v>subsidy-for-electricity-production.html</v>
      </c>
      <c r="S510" s="251"/>
    </row>
    <row r="511" spans="1:19">
      <c r="A511" s="22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226" t="str">
        <f t="shared" si="29"/>
        <v>Subsidy for Elec Production by Fuel</v>
      </c>
      <c r="D511" s="6" t="s">
        <v>808</v>
      </c>
      <c r="E511" s="45"/>
      <c r="F511" s="6" t="s">
        <v>809</v>
      </c>
      <c r="G511" s="251"/>
      <c r="H511" s="43">
        <v>1576</v>
      </c>
      <c r="I511" s="261" t="s">
        <v>728</v>
      </c>
      <c r="J511" s="227" t="str">
        <f>IF(ISBLANK(INDEX('Policy Characteristics'!D:D,MATCH($C511,'Policy Characteristics'!$C:$C,0))),"",INDEX('Policy Characteristics'!D:D,MATCH($C511,'Policy Characteristics'!$C:$C,0)))</f>
        <v>Subsidy for Electricity Production</v>
      </c>
      <c r="K511" s="226" t="str">
        <f>IF(ISBLANK(INDEX('Policy Characteristics'!E:E,MATCH($C511,'Policy Characteristics'!$C:$C,0))),"",INDEX('Policy Characteristics'!E:E,MATCH($C511,'Policy Characteristics'!$C:$C,0)))</f>
        <v>elec generation subsidy</v>
      </c>
      <c r="L511" s="226">
        <f>IF(ISBLANK(INDEX('Policy Characteristics'!F:F,MATCH($C511,'Policy Characteristics'!$C:$C,0))),"",INDEX('Policy Characteristics'!F:F,MATCH($C511,'Policy Characteristics'!$C:$C,0)))</f>
        <v>0</v>
      </c>
      <c r="M511" s="226">
        <f>IF(ISBLANK(INDEX('Policy Characteristics'!G:G,MATCH($C511,'Policy Characteristics'!$C:$C,0))),"",INDEX('Policy Characteristics'!G:G,MATCH($C511,'Policy Characteristics'!$C:$C,0)))</f>
        <v>100000</v>
      </c>
      <c r="N511" s="226">
        <f>IF(ISBLANK(INDEX('Policy Characteristics'!H:H,MATCH($C511,'Policy Characteristics'!$C:$C,0))),"",INDEX('Policy Characteristics'!H:H,MATCH($C511,'Policy Characteristics'!$C:$C,0)))</f>
        <v>1000</v>
      </c>
      <c r="O511" s="226" t="str">
        <f>IF(ISBLANK(INDEX('Policy Characteristics'!I:I,MATCH($C511,'Policy Characteristics'!$C:$C,0))),"",INDEX('Policy Characteristics'!I:I,MATCH($C511,'Policy Characteristics'!$C:$C,0)))</f>
        <v>KRW/kWh</v>
      </c>
      <c r="P511" s="22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226" t="str">
        <f>IF(ISBLANK(INDEX('Policy Characteristics'!K:K,MATCH($C511,'Policy Characteristics'!$C:$C,0))),"",INDEX('Policy Characteristics'!K:K,MATCH($C511,'Policy Characteristics'!$C:$C,0)))</f>
        <v>electricity-sector-main.html#subsidies</v>
      </c>
      <c r="R511" s="226" t="str">
        <f>IF(ISBLANK(INDEX('Policy Characteristics'!L:L,MATCH($C511,'Policy Characteristics'!$C:$C,0))),"",INDEX('Policy Characteristics'!L:L,MATCH($C511,'Policy Characteristics'!$C:$C,0)))</f>
        <v>subsidy-for-electricity-production.html</v>
      </c>
      <c r="S511" s="251"/>
    </row>
    <row r="512" spans="1:19">
      <c r="A512" s="22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226" t="str">
        <f t="shared" si="29"/>
        <v>Subsidy for Elec Production by Fuel</v>
      </c>
      <c r="D512" s="6" t="s">
        <v>810</v>
      </c>
      <c r="E512" s="45"/>
      <c r="F512" s="6" t="s">
        <v>811</v>
      </c>
      <c r="G512" s="251"/>
      <c r="H512" s="43">
        <v>1578</v>
      </c>
      <c r="I512" s="261" t="s">
        <v>728</v>
      </c>
      <c r="J512" s="227" t="str">
        <f>IF(ISBLANK(INDEX('Policy Characteristics'!D:D,MATCH($C512,'Policy Characteristics'!$C:$C,0))),"",INDEX('Policy Characteristics'!D:D,MATCH($C512,'Policy Characteristics'!$C:$C,0)))</f>
        <v>Subsidy for Electricity Production</v>
      </c>
      <c r="K512" s="226" t="str">
        <f>IF(ISBLANK(INDEX('Policy Characteristics'!E:E,MATCH($C512,'Policy Characteristics'!$C:$C,0))),"",INDEX('Policy Characteristics'!E:E,MATCH($C512,'Policy Characteristics'!$C:$C,0)))</f>
        <v>elec generation subsidy</v>
      </c>
      <c r="L512" s="226">
        <f>IF(ISBLANK(INDEX('Policy Characteristics'!F:F,MATCH($C512,'Policy Characteristics'!$C:$C,0))),"",INDEX('Policy Characteristics'!F:F,MATCH($C512,'Policy Characteristics'!$C:$C,0)))</f>
        <v>0</v>
      </c>
      <c r="M512" s="226">
        <f>IF(ISBLANK(INDEX('Policy Characteristics'!G:G,MATCH($C512,'Policy Characteristics'!$C:$C,0))),"",INDEX('Policy Characteristics'!G:G,MATCH($C512,'Policy Characteristics'!$C:$C,0)))</f>
        <v>100000</v>
      </c>
      <c r="N512" s="226">
        <f>IF(ISBLANK(INDEX('Policy Characteristics'!H:H,MATCH($C512,'Policy Characteristics'!$C:$C,0))),"",INDEX('Policy Characteristics'!H:H,MATCH($C512,'Policy Characteristics'!$C:$C,0)))</f>
        <v>1000</v>
      </c>
      <c r="O512" s="226" t="str">
        <f>IF(ISBLANK(INDEX('Policy Characteristics'!I:I,MATCH($C512,'Policy Characteristics'!$C:$C,0))),"",INDEX('Policy Characteristics'!I:I,MATCH($C512,'Policy Characteristics'!$C:$C,0)))</f>
        <v>KRW/kWh</v>
      </c>
      <c r="P512" s="22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226" t="str">
        <f>IF(ISBLANK(INDEX('Policy Characteristics'!K:K,MATCH($C512,'Policy Characteristics'!$C:$C,0))),"",INDEX('Policy Characteristics'!K:K,MATCH($C512,'Policy Characteristics'!$C:$C,0)))</f>
        <v>electricity-sector-main.html#subsidies</v>
      </c>
      <c r="R512" s="226" t="str">
        <f>IF(ISBLANK(INDEX('Policy Characteristics'!L:L,MATCH($C512,'Policy Characteristics'!$C:$C,0))),"",INDEX('Policy Characteristics'!L:L,MATCH($C512,'Policy Characteristics'!$C:$C,0)))</f>
        <v>subsidy-for-electricity-production.html</v>
      </c>
      <c r="S512" s="251"/>
    </row>
    <row r="513" spans="1:19">
      <c r="A513" s="22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226" t="str">
        <f t="shared" si="29"/>
        <v>Subsidy for Elec Production by Fuel</v>
      </c>
      <c r="D513" s="6" t="s">
        <v>812</v>
      </c>
      <c r="E513" s="45"/>
      <c r="F513" s="6" t="s">
        <v>813</v>
      </c>
      <c r="G513" s="251"/>
      <c r="H513" s="43">
        <v>1591</v>
      </c>
      <c r="I513" s="261" t="s">
        <v>728</v>
      </c>
      <c r="J513" s="227" t="str">
        <f>IF(ISBLANK(INDEX('Policy Characteristics'!D:D,MATCH($C513,'Policy Characteristics'!$C:$C,0))),"",INDEX('Policy Characteristics'!D:D,MATCH($C513,'Policy Characteristics'!$C:$C,0)))</f>
        <v>Subsidy for Electricity Production</v>
      </c>
      <c r="K513" s="226" t="str">
        <f>IF(ISBLANK(INDEX('Policy Characteristics'!E:E,MATCH($C513,'Policy Characteristics'!$C:$C,0))),"",INDEX('Policy Characteristics'!E:E,MATCH($C513,'Policy Characteristics'!$C:$C,0)))</f>
        <v>elec generation subsidy</v>
      </c>
      <c r="L513" s="226">
        <f>IF(ISBLANK(INDEX('Policy Characteristics'!F:F,MATCH($C513,'Policy Characteristics'!$C:$C,0))),"",INDEX('Policy Characteristics'!F:F,MATCH($C513,'Policy Characteristics'!$C:$C,0)))</f>
        <v>0</v>
      </c>
      <c r="M513" s="226">
        <f>IF(ISBLANK(INDEX('Policy Characteristics'!G:G,MATCH($C513,'Policy Characteristics'!$C:$C,0))),"",INDEX('Policy Characteristics'!G:G,MATCH($C513,'Policy Characteristics'!$C:$C,0)))</f>
        <v>100000</v>
      </c>
      <c r="N513" s="226">
        <f>IF(ISBLANK(INDEX('Policy Characteristics'!H:H,MATCH($C513,'Policy Characteristics'!$C:$C,0))),"",INDEX('Policy Characteristics'!H:H,MATCH($C513,'Policy Characteristics'!$C:$C,0)))</f>
        <v>1000</v>
      </c>
      <c r="O513" s="226" t="str">
        <f>IF(ISBLANK(INDEX('Policy Characteristics'!I:I,MATCH($C513,'Policy Characteristics'!$C:$C,0))),"",INDEX('Policy Characteristics'!I:I,MATCH($C513,'Policy Characteristics'!$C:$C,0)))</f>
        <v>KRW/kWh</v>
      </c>
      <c r="P513" s="22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226" t="str">
        <f>IF(ISBLANK(INDEX('Policy Characteristics'!K:K,MATCH($C513,'Policy Characteristics'!$C:$C,0))),"",INDEX('Policy Characteristics'!K:K,MATCH($C513,'Policy Characteristics'!$C:$C,0)))</f>
        <v>electricity-sector-main.html#subsidies</v>
      </c>
      <c r="R513" s="226" t="str">
        <f>IF(ISBLANK(INDEX('Policy Characteristics'!L:L,MATCH($C513,'Policy Characteristics'!$C:$C,0))),"",INDEX('Policy Characteristics'!L:L,MATCH($C513,'Policy Characteristics'!$C:$C,0)))</f>
        <v>subsidy-for-electricity-production.html</v>
      </c>
      <c r="S513" s="251"/>
    </row>
    <row r="514" spans="1:19">
      <c r="A514" s="22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226" t="str">
        <f t="shared" si="29"/>
        <v>Subsidy for Elec Production by Fuel</v>
      </c>
      <c r="D514" s="6" t="s">
        <v>814</v>
      </c>
      <c r="E514" s="45"/>
      <c r="F514" s="6" t="s">
        <v>815</v>
      </c>
      <c r="G514" s="251"/>
      <c r="H514" s="43">
        <v>1594</v>
      </c>
      <c r="I514" s="262" t="s">
        <v>738</v>
      </c>
      <c r="J514" s="227" t="str">
        <f>IF(ISBLANK(INDEX('Policy Characteristics'!D:D,MATCH($C514,'Policy Characteristics'!$C:$C,0))),"",INDEX('Policy Characteristics'!D:D,MATCH($C514,'Policy Characteristics'!$C:$C,0)))</f>
        <v>Subsidy for Electricity Production</v>
      </c>
      <c r="K514" s="226" t="str">
        <f>IF(ISBLANK(INDEX('Policy Characteristics'!E:E,MATCH($C514,'Policy Characteristics'!$C:$C,0))),"",INDEX('Policy Characteristics'!E:E,MATCH($C514,'Policy Characteristics'!$C:$C,0)))</f>
        <v>elec generation subsidy</v>
      </c>
      <c r="L514" s="226">
        <f>IF(ISBLANK(INDEX('Policy Characteristics'!F:F,MATCH($C514,'Policy Characteristics'!$C:$C,0))),"",INDEX('Policy Characteristics'!F:F,MATCH($C514,'Policy Characteristics'!$C:$C,0)))</f>
        <v>0</v>
      </c>
      <c r="M514" s="226">
        <f>IF(ISBLANK(INDEX('Policy Characteristics'!G:G,MATCH($C514,'Policy Characteristics'!$C:$C,0))),"",INDEX('Policy Characteristics'!G:G,MATCH($C514,'Policy Characteristics'!$C:$C,0)))</f>
        <v>100000</v>
      </c>
      <c r="N514" s="226">
        <f>IF(ISBLANK(INDEX('Policy Characteristics'!H:H,MATCH($C514,'Policy Characteristics'!$C:$C,0))),"",INDEX('Policy Characteristics'!H:H,MATCH($C514,'Policy Characteristics'!$C:$C,0)))</f>
        <v>1000</v>
      </c>
      <c r="O514" s="226" t="str">
        <f>IF(ISBLANK(INDEX('Policy Characteristics'!I:I,MATCH($C514,'Policy Characteristics'!$C:$C,0))),"",INDEX('Policy Characteristics'!I:I,MATCH($C514,'Policy Characteristics'!$C:$C,0)))</f>
        <v>KRW/kWh</v>
      </c>
      <c r="P514" s="22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226" t="str">
        <f>IF(ISBLANK(INDEX('Policy Characteristics'!K:K,MATCH($C514,'Policy Characteristics'!$C:$C,0))),"",INDEX('Policy Characteristics'!K:K,MATCH($C514,'Policy Characteristics'!$C:$C,0)))</f>
        <v>electricity-sector-main.html#subsidies</v>
      </c>
      <c r="R514" s="226" t="str">
        <f>IF(ISBLANK(INDEX('Policy Characteristics'!L:L,MATCH($C514,'Policy Characteristics'!$C:$C,0))),"",INDEX('Policy Characteristics'!L:L,MATCH($C514,'Policy Characteristics'!$C:$C,0)))</f>
        <v>subsidy-for-electricity-production.html</v>
      </c>
      <c r="S514" s="251"/>
    </row>
    <row r="515" spans="1:19">
      <c r="A515" s="22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226" t="str">
        <f t="shared" si="29"/>
        <v>Subsidy for Elec Production by Fuel</v>
      </c>
      <c r="D515" s="6" t="s">
        <v>816</v>
      </c>
      <c r="E515" s="45"/>
      <c r="F515" s="6" t="s">
        <v>817</v>
      </c>
      <c r="G515" s="251"/>
      <c r="H515" s="43">
        <v>1597</v>
      </c>
      <c r="I515" s="262" t="s">
        <v>738</v>
      </c>
      <c r="J515" s="227" t="str">
        <f>IF(ISBLANK(INDEX('Policy Characteristics'!D:D,MATCH($C515,'Policy Characteristics'!$C:$C,0))),"",INDEX('Policy Characteristics'!D:D,MATCH($C515,'Policy Characteristics'!$C:$C,0)))</f>
        <v>Subsidy for Electricity Production</v>
      </c>
      <c r="K515" s="226" t="str">
        <f>IF(ISBLANK(INDEX('Policy Characteristics'!E:E,MATCH($C515,'Policy Characteristics'!$C:$C,0))),"",INDEX('Policy Characteristics'!E:E,MATCH($C515,'Policy Characteristics'!$C:$C,0)))</f>
        <v>elec generation subsidy</v>
      </c>
      <c r="L515" s="226">
        <f>IF(ISBLANK(INDEX('Policy Characteristics'!F:F,MATCH($C515,'Policy Characteristics'!$C:$C,0))),"",INDEX('Policy Characteristics'!F:F,MATCH($C515,'Policy Characteristics'!$C:$C,0)))</f>
        <v>0</v>
      </c>
      <c r="M515" s="226">
        <f>IF(ISBLANK(INDEX('Policy Characteristics'!G:G,MATCH($C515,'Policy Characteristics'!$C:$C,0))),"",INDEX('Policy Characteristics'!G:G,MATCH($C515,'Policy Characteristics'!$C:$C,0)))</f>
        <v>100000</v>
      </c>
      <c r="N515" s="226">
        <f>IF(ISBLANK(INDEX('Policy Characteristics'!H:H,MATCH($C515,'Policy Characteristics'!$C:$C,0))),"",INDEX('Policy Characteristics'!H:H,MATCH($C515,'Policy Characteristics'!$C:$C,0)))</f>
        <v>1000</v>
      </c>
      <c r="O515" s="226" t="str">
        <f>IF(ISBLANK(INDEX('Policy Characteristics'!I:I,MATCH($C515,'Policy Characteristics'!$C:$C,0))),"",INDEX('Policy Characteristics'!I:I,MATCH($C515,'Policy Characteristics'!$C:$C,0)))</f>
        <v>KRW/kWh</v>
      </c>
      <c r="P515" s="22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226" t="str">
        <f>IF(ISBLANK(INDEX('Policy Characteristics'!K:K,MATCH($C515,'Policy Characteristics'!$C:$C,0))),"",INDEX('Policy Characteristics'!K:K,MATCH($C515,'Policy Characteristics'!$C:$C,0)))</f>
        <v>electricity-sector-main.html#subsidies</v>
      </c>
      <c r="R515" s="226" t="str">
        <f>IF(ISBLANK(INDEX('Policy Characteristics'!L:L,MATCH($C515,'Policy Characteristics'!$C:$C,0))),"",INDEX('Policy Characteristics'!L:L,MATCH($C515,'Policy Characteristics'!$C:$C,0)))</f>
        <v>subsidy-for-electricity-production.html</v>
      </c>
      <c r="S515" s="251"/>
    </row>
    <row r="516" spans="1:19">
      <c r="A516" s="22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226" t="str">
        <f t="shared" si="29"/>
        <v>Subsidy for Elec Production by Fuel</v>
      </c>
      <c r="D516" s="6" t="s">
        <v>818</v>
      </c>
      <c r="E516" s="45"/>
      <c r="F516" s="6" t="s">
        <v>819</v>
      </c>
      <c r="G516" s="251"/>
      <c r="H516" s="43">
        <v>1580</v>
      </c>
      <c r="I516" s="262" t="s">
        <v>738</v>
      </c>
      <c r="J516" s="227" t="str">
        <f>IF(ISBLANK(INDEX('Policy Characteristics'!D:D,MATCH($C516,'Policy Characteristics'!$C:$C,0))),"",INDEX('Policy Characteristics'!D:D,MATCH($C516,'Policy Characteristics'!$C:$C,0)))</f>
        <v>Subsidy for Electricity Production</v>
      </c>
      <c r="K516" s="226" t="str">
        <f>IF(ISBLANK(INDEX('Policy Characteristics'!E:E,MATCH($C516,'Policy Characteristics'!$C:$C,0))),"",INDEX('Policy Characteristics'!E:E,MATCH($C516,'Policy Characteristics'!$C:$C,0)))</f>
        <v>elec generation subsidy</v>
      </c>
      <c r="L516" s="226">
        <f>IF(ISBLANK(INDEX('Policy Characteristics'!F:F,MATCH($C516,'Policy Characteristics'!$C:$C,0))),"",INDEX('Policy Characteristics'!F:F,MATCH($C516,'Policy Characteristics'!$C:$C,0)))</f>
        <v>0</v>
      </c>
      <c r="M516" s="226">
        <f>IF(ISBLANK(INDEX('Policy Characteristics'!G:G,MATCH($C516,'Policy Characteristics'!$C:$C,0))),"",INDEX('Policy Characteristics'!G:G,MATCH($C516,'Policy Characteristics'!$C:$C,0)))</f>
        <v>100000</v>
      </c>
      <c r="N516" s="226">
        <f>IF(ISBLANK(INDEX('Policy Characteristics'!H:H,MATCH($C516,'Policy Characteristics'!$C:$C,0))),"",INDEX('Policy Characteristics'!H:H,MATCH($C516,'Policy Characteristics'!$C:$C,0)))</f>
        <v>1000</v>
      </c>
      <c r="O516" s="226" t="str">
        <f>IF(ISBLANK(INDEX('Policy Characteristics'!I:I,MATCH($C516,'Policy Characteristics'!$C:$C,0))),"",INDEX('Policy Characteristics'!I:I,MATCH($C516,'Policy Characteristics'!$C:$C,0)))</f>
        <v>KRW/kWh</v>
      </c>
      <c r="P516" s="22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226" t="str">
        <f>IF(ISBLANK(INDEX('Policy Characteristics'!K:K,MATCH($C516,'Policy Characteristics'!$C:$C,0))),"",INDEX('Policy Characteristics'!K:K,MATCH($C516,'Policy Characteristics'!$C:$C,0)))</f>
        <v>electricity-sector-main.html#subsidies</v>
      </c>
      <c r="R516" s="226" t="str">
        <f>IF(ISBLANK(INDEX('Policy Characteristics'!L:L,MATCH($C516,'Policy Characteristics'!$C:$C,0))),"",INDEX('Policy Characteristics'!L:L,MATCH($C516,'Policy Characteristics'!$C:$C,0)))</f>
        <v>subsidy-for-electricity-production.html</v>
      </c>
      <c r="S516" s="251"/>
    </row>
    <row r="517" spans="1:19">
      <c r="A517" s="22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226" t="str">
        <f t="shared" si="29"/>
        <v>Subsidy for Elec Production by Fuel</v>
      </c>
      <c r="D517" s="6" t="s">
        <v>820</v>
      </c>
      <c r="E517" s="45"/>
      <c r="F517" s="6" t="s">
        <v>821</v>
      </c>
      <c r="G517" s="251"/>
      <c r="H517" s="43">
        <v>1582</v>
      </c>
      <c r="I517" s="261" t="s">
        <v>728</v>
      </c>
      <c r="J517" s="227" t="str">
        <f>IF(ISBLANK(INDEX('Policy Characteristics'!D:D,MATCH($C517,'Policy Characteristics'!$C:$C,0))),"",INDEX('Policy Characteristics'!D:D,MATCH($C517,'Policy Characteristics'!$C:$C,0)))</f>
        <v>Subsidy for Electricity Production</v>
      </c>
      <c r="K517" s="226" t="str">
        <f>IF(ISBLANK(INDEX('Policy Characteristics'!E:E,MATCH($C517,'Policy Characteristics'!$C:$C,0))),"",INDEX('Policy Characteristics'!E:E,MATCH($C517,'Policy Characteristics'!$C:$C,0)))</f>
        <v>elec generation subsidy</v>
      </c>
      <c r="L517" s="226">
        <f>IF(ISBLANK(INDEX('Policy Characteristics'!F:F,MATCH($C517,'Policy Characteristics'!$C:$C,0))),"",INDEX('Policy Characteristics'!F:F,MATCH($C517,'Policy Characteristics'!$C:$C,0)))</f>
        <v>0</v>
      </c>
      <c r="M517" s="226">
        <f>IF(ISBLANK(INDEX('Policy Characteristics'!G:G,MATCH($C517,'Policy Characteristics'!$C:$C,0))),"",INDEX('Policy Characteristics'!G:G,MATCH($C517,'Policy Characteristics'!$C:$C,0)))</f>
        <v>100000</v>
      </c>
      <c r="N517" s="226">
        <f>IF(ISBLANK(INDEX('Policy Characteristics'!H:H,MATCH($C517,'Policy Characteristics'!$C:$C,0))),"",INDEX('Policy Characteristics'!H:H,MATCH($C517,'Policy Characteristics'!$C:$C,0)))</f>
        <v>1000</v>
      </c>
      <c r="O517" s="226" t="str">
        <f>IF(ISBLANK(INDEX('Policy Characteristics'!I:I,MATCH($C517,'Policy Characteristics'!$C:$C,0))),"",INDEX('Policy Characteristics'!I:I,MATCH($C517,'Policy Characteristics'!$C:$C,0)))</f>
        <v>KRW/kWh</v>
      </c>
      <c r="P517" s="22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226" t="str">
        <f>IF(ISBLANK(INDEX('Policy Characteristics'!K:K,MATCH($C517,'Policy Characteristics'!$C:$C,0))),"",INDEX('Policy Characteristics'!K:K,MATCH($C517,'Policy Characteristics'!$C:$C,0)))</f>
        <v>electricity-sector-main.html#subsidies</v>
      </c>
      <c r="R517" s="226" t="str">
        <f>IF(ISBLANK(INDEX('Policy Characteristics'!L:L,MATCH($C517,'Policy Characteristics'!$C:$C,0))),"",INDEX('Policy Characteristics'!L:L,MATCH($C517,'Policy Characteristics'!$C:$C,0)))</f>
        <v>subsidy-for-electricity-production.html</v>
      </c>
      <c r="S517" s="251"/>
    </row>
    <row r="518" spans="1:19">
      <c r="A518" s="22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226" t="str">
        <f t="shared" si="29"/>
        <v>Subsidy for Elec Production by Fuel</v>
      </c>
      <c r="D518" s="6" t="s">
        <v>822</v>
      </c>
      <c r="E518" s="45"/>
      <c r="F518" s="6" t="s">
        <v>823</v>
      </c>
      <c r="G518" s="251"/>
      <c r="H518" s="43">
        <v>1584</v>
      </c>
      <c r="I518" s="262" t="s">
        <v>738</v>
      </c>
      <c r="J518" s="227" t="str">
        <f>IF(ISBLANK(INDEX('Policy Characteristics'!D:D,MATCH($C518,'Policy Characteristics'!$C:$C,0))),"",INDEX('Policy Characteristics'!D:D,MATCH($C518,'Policy Characteristics'!$C:$C,0)))</f>
        <v>Subsidy for Electricity Production</v>
      </c>
      <c r="K518" s="226" t="str">
        <f>IF(ISBLANK(INDEX('Policy Characteristics'!E:E,MATCH($C518,'Policy Characteristics'!$C:$C,0))),"",INDEX('Policy Characteristics'!E:E,MATCH($C518,'Policy Characteristics'!$C:$C,0)))</f>
        <v>elec generation subsidy</v>
      </c>
      <c r="L518" s="226">
        <f>IF(ISBLANK(INDEX('Policy Characteristics'!F:F,MATCH($C518,'Policy Characteristics'!$C:$C,0))),"",INDEX('Policy Characteristics'!F:F,MATCH($C518,'Policy Characteristics'!$C:$C,0)))</f>
        <v>0</v>
      </c>
      <c r="M518" s="226">
        <f>IF(ISBLANK(INDEX('Policy Characteristics'!G:G,MATCH($C518,'Policy Characteristics'!$C:$C,0))),"",INDEX('Policy Characteristics'!G:G,MATCH($C518,'Policy Characteristics'!$C:$C,0)))</f>
        <v>100000</v>
      </c>
      <c r="N518" s="226">
        <f>IF(ISBLANK(INDEX('Policy Characteristics'!H:H,MATCH($C518,'Policy Characteristics'!$C:$C,0))),"",INDEX('Policy Characteristics'!H:H,MATCH($C518,'Policy Characteristics'!$C:$C,0)))</f>
        <v>1000</v>
      </c>
      <c r="O518" s="226" t="str">
        <f>IF(ISBLANK(INDEX('Policy Characteristics'!I:I,MATCH($C518,'Policy Characteristics'!$C:$C,0))),"",INDEX('Policy Characteristics'!I:I,MATCH($C518,'Policy Characteristics'!$C:$C,0)))</f>
        <v>KRW/kWh</v>
      </c>
      <c r="P518" s="22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226" t="str">
        <f>IF(ISBLANK(INDEX('Policy Characteristics'!K:K,MATCH($C518,'Policy Characteristics'!$C:$C,0))),"",INDEX('Policy Characteristics'!K:K,MATCH($C518,'Policy Characteristics'!$C:$C,0)))</f>
        <v>electricity-sector-main.html#subsidies</v>
      </c>
      <c r="R518" s="226" t="str">
        <f>IF(ISBLANK(INDEX('Policy Characteristics'!L:L,MATCH($C518,'Policy Characteristics'!$C:$C,0))),"",INDEX('Policy Characteristics'!L:L,MATCH($C518,'Policy Characteristics'!$C:$C,0)))</f>
        <v>subsidy-for-electricity-production.html</v>
      </c>
      <c r="S518" s="251"/>
    </row>
    <row r="519" spans="1:19">
      <c r="A519" s="22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226" t="str">
        <f t="shared" si="29"/>
        <v>Subsidy for Elec Production by Fuel</v>
      </c>
      <c r="D519" s="6" t="s">
        <v>824</v>
      </c>
      <c r="E519" s="45"/>
      <c r="F519" s="6" t="s">
        <v>825</v>
      </c>
      <c r="G519" s="251"/>
      <c r="H519" s="43">
        <v>1586</v>
      </c>
      <c r="I519" s="262" t="s">
        <v>738</v>
      </c>
      <c r="J519" s="227" t="str">
        <f>IF(ISBLANK(INDEX('Policy Characteristics'!D:D,MATCH($C519,'Policy Characteristics'!$C:$C,0))),"",INDEX('Policy Characteristics'!D:D,MATCH($C519,'Policy Characteristics'!$C:$C,0)))</f>
        <v>Subsidy for Electricity Production</v>
      </c>
      <c r="K519" s="226" t="str">
        <f>IF(ISBLANK(INDEX('Policy Characteristics'!E:E,MATCH($C519,'Policy Characteristics'!$C:$C,0))),"",INDEX('Policy Characteristics'!E:E,MATCH($C519,'Policy Characteristics'!$C:$C,0)))</f>
        <v>elec generation subsidy</v>
      </c>
      <c r="L519" s="226">
        <f>IF(ISBLANK(INDEX('Policy Characteristics'!F:F,MATCH($C519,'Policy Characteristics'!$C:$C,0))),"",INDEX('Policy Characteristics'!F:F,MATCH($C519,'Policy Characteristics'!$C:$C,0)))</f>
        <v>0</v>
      </c>
      <c r="M519" s="226">
        <f>IF(ISBLANK(INDEX('Policy Characteristics'!G:G,MATCH($C519,'Policy Characteristics'!$C:$C,0))),"",INDEX('Policy Characteristics'!G:G,MATCH($C519,'Policy Characteristics'!$C:$C,0)))</f>
        <v>100000</v>
      </c>
      <c r="N519" s="226">
        <f>IF(ISBLANK(INDEX('Policy Characteristics'!H:H,MATCH($C519,'Policy Characteristics'!$C:$C,0))),"",INDEX('Policy Characteristics'!H:H,MATCH($C519,'Policy Characteristics'!$C:$C,0)))</f>
        <v>1000</v>
      </c>
      <c r="O519" s="226" t="str">
        <f>IF(ISBLANK(INDEX('Policy Characteristics'!I:I,MATCH($C519,'Policy Characteristics'!$C:$C,0))),"",INDEX('Policy Characteristics'!I:I,MATCH($C519,'Policy Characteristics'!$C:$C,0)))</f>
        <v>KRW/kWh</v>
      </c>
      <c r="P519" s="22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226" t="str">
        <f>IF(ISBLANK(INDEX('Policy Characteristics'!K:K,MATCH($C519,'Policy Characteristics'!$C:$C,0))),"",INDEX('Policy Characteristics'!K:K,MATCH($C519,'Policy Characteristics'!$C:$C,0)))</f>
        <v>electricity-sector-main.html#subsidies</v>
      </c>
      <c r="R519" s="226" t="str">
        <f>IF(ISBLANK(INDEX('Policy Characteristics'!L:L,MATCH($C519,'Policy Characteristics'!$C:$C,0))),"",INDEX('Policy Characteristics'!L:L,MATCH($C519,'Policy Characteristics'!$C:$C,0)))</f>
        <v>subsidy-for-electricity-production.html</v>
      </c>
      <c r="S519" s="251"/>
    </row>
    <row r="520" spans="1:19">
      <c r="A520" s="22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226" t="str">
        <f t="shared" si="29"/>
        <v>Subsidy for Elec Production by Fuel</v>
      </c>
      <c r="D520" s="6" t="s">
        <v>826</v>
      </c>
      <c r="E520" s="45"/>
      <c r="F520" s="6" t="s">
        <v>827</v>
      </c>
      <c r="G520" s="251"/>
      <c r="H520" s="43">
        <v>1588</v>
      </c>
      <c r="I520" s="262" t="s">
        <v>728</v>
      </c>
      <c r="J520" s="227" t="str">
        <f>IF(ISBLANK(INDEX('Policy Characteristics'!D:D,MATCH($C520,'Policy Characteristics'!$C:$C,0))),"",INDEX('Policy Characteristics'!D:D,MATCH($C520,'Policy Characteristics'!$C:$C,0)))</f>
        <v>Subsidy for Electricity Production</v>
      </c>
      <c r="K520" s="226" t="str">
        <f>IF(ISBLANK(INDEX('Policy Characteristics'!E:E,MATCH($C520,'Policy Characteristics'!$C:$C,0))),"",INDEX('Policy Characteristics'!E:E,MATCH($C520,'Policy Characteristics'!$C:$C,0)))</f>
        <v>elec generation subsidy</v>
      </c>
      <c r="L520" s="226">
        <f>IF(ISBLANK(INDEX('Policy Characteristics'!F:F,MATCH($C520,'Policy Characteristics'!$C:$C,0))),"",INDEX('Policy Characteristics'!F:F,MATCH($C520,'Policy Characteristics'!$C:$C,0)))</f>
        <v>0</v>
      </c>
      <c r="M520" s="226">
        <f>IF(ISBLANK(INDEX('Policy Characteristics'!G:G,MATCH($C520,'Policy Characteristics'!$C:$C,0))),"",INDEX('Policy Characteristics'!G:G,MATCH($C520,'Policy Characteristics'!$C:$C,0)))</f>
        <v>100000</v>
      </c>
      <c r="N520" s="226">
        <f>IF(ISBLANK(INDEX('Policy Characteristics'!H:H,MATCH($C520,'Policy Characteristics'!$C:$C,0))),"",INDEX('Policy Characteristics'!H:H,MATCH($C520,'Policy Characteristics'!$C:$C,0)))</f>
        <v>1000</v>
      </c>
      <c r="O520" s="226" t="str">
        <f>IF(ISBLANK(INDEX('Policy Characteristics'!I:I,MATCH($C520,'Policy Characteristics'!$C:$C,0))),"",INDEX('Policy Characteristics'!I:I,MATCH($C520,'Policy Characteristics'!$C:$C,0)))</f>
        <v>KRW/kWh</v>
      </c>
      <c r="P520" s="22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226" t="str">
        <f>IF(ISBLANK(INDEX('Policy Characteristics'!K:K,MATCH($C520,'Policy Characteristics'!$C:$C,0))),"",INDEX('Policy Characteristics'!K:K,MATCH($C520,'Policy Characteristics'!$C:$C,0)))</f>
        <v>electricity-sector-main.html#subsidies</v>
      </c>
      <c r="R520" s="226" t="str">
        <f>IF(ISBLANK(INDEX('Policy Characteristics'!L:L,MATCH($C520,'Policy Characteristics'!$C:$C,0))),"",INDEX('Policy Characteristics'!L:L,MATCH($C520,'Policy Characteristics'!$C:$C,0)))</f>
        <v>subsidy-for-electricity-production.html</v>
      </c>
      <c r="S520" s="251"/>
    </row>
    <row r="521" spans="1:19">
      <c r="A521" s="22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226" t="str">
        <f t="shared" si="29"/>
        <v>Subsidy for Elec Production by Fuel</v>
      </c>
      <c r="D521" s="6" t="s">
        <v>828</v>
      </c>
      <c r="E521" s="45"/>
      <c r="F521" s="6" t="s">
        <v>829</v>
      </c>
      <c r="G521" s="251"/>
      <c r="H521" s="43">
        <v>1797</v>
      </c>
      <c r="I521" s="262" t="s">
        <v>728</v>
      </c>
      <c r="J521" s="227" t="str">
        <f>IF(ISBLANK(INDEX('Policy Characteristics'!D:D,MATCH($C521,'Policy Characteristics'!$C:$C,0))),"",INDEX('Policy Characteristics'!D:D,MATCH($C521,'Policy Characteristics'!$C:$C,0)))</f>
        <v>Subsidy for Electricity Production</v>
      </c>
      <c r="K521" s="226" t="str">
        <f>IF(ISBLANK(INDEX('Policy Characteristics'!E:E,MATCH($C521,'Policy Characteristics'!$C:$C,0))),"",INDEX('Policy Characteristics'!E:E,MATCH($C521,'Policy Characteristics'!$C:$C,0)))</f>
        <v>elec generation subsidy</v>
      </c>
      <c r="L521" s="226">
        <f>IF(ISBLANK(INDEX('Policy Characteristics'!F:F,MATCH($C521,'Policy Characteristics'!$C:$C,0))),"",INDEX('Policy Characteristics'!F:F,MATCH($C521,'Policy Characteristics'!$C:$C,0)))</f>
        <v>0</v>
      </c>
      <c r="M521" s="226">
        <f>IF(ISBLANK(INDEX('Policy Characteristics'!G:G,MATCH($C521,'Policy Characteristics'!$C:$C,0))),"",INDEX('Policy Characteristics'!G:G,MATCH($C521,'Policy Characteristics'!$C:$C,0)))</f>
        <v>100000</v>
      </c>
      <c r="N521" s="226">
        <f>IF(ISBLANK(INDEX('Policy Characteristics'!H:H,MATCH($C521,'Policy Characteristics'!$C:$C,0))),"",INDEX('Policy Characteristics'!H:H,MATCH($C521,'Policy Characteristics'!$C:$C,0)))</f>
        <v>1000</v>
      </c>
      <c r="O521" s="226" t="str">
        <f>IF(ISBLANK(INDEX('Policy Characteristics'!I:I,MATCH($C521,'Policy Characteristics'!$C:$C,0))),"",INDEX('Policy Characteristics'!I:I,MATCH($C521,'Policy Characteristics'!$C:$C,0)))</f>
        <v>KRW/kWh</v>
      </c>
      <c r="P521" s="22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226" t="str">
        <f>IF(ISBLANK(INDEX('Policy Characteristics'!K:K,MATCH($C521,'Policy Characteristics'!$C:$C,0))),"",INDEX('Policy Characteristics'!K:K,MATCH($C521,'Policy Characteristics'!$C:$C,0)))</f>
        <v>electricity-sector-main.html#subsidies</v>
      </c>
      <c r="R521" s="226" t="str">
        <f>IF(ISBLANK(INDEX('Policy Characteristics'!L:L,MATCH($C521,'Policy Characteristics'!$C:$C,0))),"",INDEX('Policy Characteristics'!L:L,MATCH($C521,'Policy Characteristics'!$C:$C,0)))</f>
        <v>subsidy-for-electricity-production.html</v>
      </c>
      <c r="S521" s="251"/>
    </row>
    <row r="522" spans="1:19">
      <c r="A522" s="22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226" t="str">
        <f t="shared" si="29"/>
        <v>Subsidy for Elec Production by Fuel</v>
      </c>
      <c r="D522" s="6" t="s">
        <v>830</v>
      </c>
      <c r="E522" s="45"/>
      <c r="F522" s="6" t="s">
        <v>831</v>
      </c>
      <c r="G522" s="251"/>
      <c r="H522" s="43">
        <v>1798</v>
      </c>
      <c r="I522" s="262" t="s">
        <v>728</v>
      </c>
      <c r="J522" s="227" t="str">
        <f>IF(ISBLANK(INDEX('Policy Characteristics'!D:D,MATCH($C522,'Policy Characteristics'!$C:$C,0))),"",INDEX('Policy Characteristics'!D:D,MATCH($C522,'Policy Characteristics'!$C:$C,0)))</f>
        <v>Subsidy for Electricity Production</v>
      </c>
      <c r="K522" s="226" t="str">
        <f>IF(ISBLANK(INDEX('Policy Characteristics'!E:E,MATCH($C522,'Policy Characteristics'!$C:$C,0))),"",INDEX('Policy Characteristics'!E:E,MATCH($C522,'Policy Characteristics'!$C:$C,0)))</f>
        <v>elec generation subsidy</v>
      </c>
      <c r="L522" s="226">
        <f>IF(ISBLANK(INDEX('Policy Characteristics'!F:F,MATCH($C522,'Policy Characteristics'!$C:$C,0))),"",INDEX('Policy Characteristics'!F:F,MATCH($C522,'Policy Characteristics'!$C:$C,0)))</f>
        <v>0</v>
      </c>
      <c r="M522" s="226">
        <f>IF(ISBLANK(INDEX('Policy Characteristics'!G:G,MATCH($C522,'Policy Characteristics'!$C:$C,0))),"",INDEX('Policy Characteristics'!G:G,MATCH($C522,'Policy Characteristics'!$C:$C,0)))</f>
        <v>100000</v>
      </c>
      <c r="N522" s="226">
        <f>IF(ISBLANK(INDEX('Policy Characteristics'!H:H,MATCH($C522,'Policy Characteristics'!$C:$C,0))),"",INDEX('Policy Characteristics'!H:H,MATCH($C522,'Policy Characteristics'!$C:$C,0)))</f>
        <v>1000</v>
      </c>
      <c r="O522" s="226" t="str">
        <f>IF(ISBLANK(INDEX('Policy Characteristics'!I:I,MATCH($C522,'Policy Characteristics'!$C:$C,0))),"",INDEX('Policy Characteristics'!I:I,MATCH($C522,'Policy Characteristics'!$C:$C,0)))</f>
        <v>KRW/kWh</v>
      </c>
      <c r="P522" s="22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226" t="str">
        <f>IF(ISBLANK(INDEX('Policy Characteristics'!K:K,MATCH($C522,'Policy Characteristics'!$C:$C,0))),"",INDEX('Policy Characteristics'!K:K,MATCH($C522,'Policy Characteristics'!$C:$C,0)))</f>
        <v>electricity-sector-main.html#subsidies</v>
      </c>
      <c r="R522" s="226" t="str">
        <f>IF(ISBLANK(INDEX('Policy Characteristics'!L:L,MATCH($C522,'Policy Characteristics'!$C:$C,0))),"",INDEX('Policy Characteristics'!L:L,MATCH($C522,'Policy Characteristics'!$C:$C,0)))</f>
        <v>subsidy-for-electricity-production.html</v>
      </c>
      <c r="S522" s="251"/>
    </row>
    <row r="523" spans="1:19">
      <c r="A523" s="22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226" t="str">
        <f t="shared" si="29"/>
        <v>Subsidy for Elec Production by Fuel</v>
      </c>
      <c r="D523" s="6" t="s">
        <v>832</v>
      </c>
      <c r="E523" s="45"/>
      <c r="F523" s="6" t="s">
        <v>833</v>
      </c>
      <c r="G523" s="251"/>
      <c r="H523" s="43">
        <v>1799</v>
      </c>
      <c r="I523" s="262" t="s">
        <v>728</v>
      </c>
      <c r="J523" s="227" t="str">
        <f>IF(ISBLANK(INDEX('Policy Characteristics'!D:D,MATCH($C523,'Policy Characteristics'!$C:$C,0))),"",INDEX('Policy Characteristics'!D:D,MATCH($C523,'Policy Characteristics'!$C:$C,0)))</f>
        <v>Subsidy for Electricity Production</v>
      </c>
      <c r="K523" s="226" t="str">
        <f>IF(ISBLANK(INDEX('Policy Characteristics'!E:E,MATCH($C523,'Policy Characteristics'!$C:$C,0))),"",INDEX('Policy Characteristics'!E:E,MATCH($C523,'Policy Characteristics'!$C:$C,0)))</f>
        <v>elec generation subsidy</v>
      </c>
      <c r="L523" s="226">
        <f>IF(ISBLANK(INDEX('Policy Characteristics'!F:F,MATCH($C523,'Policy Characteristics'!$C:$C,0))),"",INDEX('Policy Characteristics'!F:F,MATCH($C523,'Policy Characteristics'!$C:$C,0)))</f>
        <v>0</v>
      </c>
      <c r="M523" s="226">
        <f>IF(ISBLANK(INDEX('Policy Characteristics'!G:G,MATCH($C523,'Policy Characteristics'!$C:$C,0))),"",INDEX('Policy Characteristics'!G:G,MATCH($C523,'Policy Characteristics'!$C:$C,0)))</f>
        <v>100000</v>
      </c>
      <c r="N523" s="226">
        <f>IF(ISBLANK(INDEX('Policy Characteristics'!H:H,MATCH($C523,'Policy Characteristics'!$C:$C,0))),"",INDEX('Policy Characteristics'!H:H,MATCH($C523,'Policy Characteristics'!$C:$C,0)))</f>
        <v>1000</v>
      </c>
      <c r="O523" s="226" t="str">
        <f>IF(ISBLANK(INDEX('Policy Characteristics'!I:I,MATCH($C523,'Policy Characteristics'!$C:$C,0))),"",INDEX('Policy Characteristics'!I:I,MATCH($C523,'Policy Characteristics'!$C:$C,0)))</f>
        <v>KRW/kWh</v>
      </c>
      <c r="P523" s="22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226" t="str">
        <f>IF(ISBLANK(INDEX('Policy Characteristics'!K:K,MATCH($C523,'Policy Characteristics'!$C:$C,0))),"",INDEX('Policy Characteristics'!K:K,MATCH($C523,'Policy Characteristics'!$C:$C,0)))</f>
        <v>electricity-sector-main.html#subsidies</v>
      </c>
      <c r="R523" s="226" t="str">
        <f>IF(ISBLANK(INDEX('Policy Characteristics'!L:L,MATCH($C523,'Policy Characteristics'!$C:$C,0))),"",INDEX('Policy Characteristics'!L:L,MATCH($C523,'Policy Characteristics'!$C:$C,0)))</f>
        <v>subsidy-for-electricity-production.html</v>
      </c>
      <c r="S523" s="251"/>
    </row>
    <row r="524" spans="1:19">
      <c r="A524" s="22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226" t="str">
        <f t="shared" si="29"/>
        <v>Subsidy for Elec Production by Fuel</v>
      </c>
      <c r="D524" s="6" t="s">
        <v>834</v>
      </c>
      <c r="E524" s="45"/>
      <c r="F524" s="6" t="s">
        <v>835</v>
      </c>
      <c r="G524" s="251"/>
      <c r="H524" s="43">
        <v>1800</v>
      </c>
      <c r="I524" s="262" t="s">
        <v>728</v>
      </c>
      <c r="J524" s="227" t="str">
        <f>IF(ISBLANK(INDEX('Policy Characteristics'!D:D,MATCH($C524,'Policy Characteristics'!$C:$C,0))),"",INDEX('Policy Characteristics'!D:D,MATCH($C524,'Policy Characteristics'!$C:$C,0)))</f>
        <v>Subsidy for Electricity Production</v>
      </c>
      <c r="K524" s="226" t="str">
        <f>IF(ISBLANK(INDEX('Policy Characteristics'!E:E,MATCH($C524,'Policy Characteristics'!$C:$C,0))),"",INDEX('Policy Characteristics'!E:E,MATCH($C524,'Policy Characteristics'!$C:$C,0)))</f>
        <v>elec generation subsidy</v>
      </c>
      <c r="L524" s="226">
        <f>IF(ISBLANK(INDEX('Policy Characteristics'!F:F,MATCH($C524,'Policy Characteristics'!$C:$C,0))),"",INDEX('Policy Characteristics'!F:F,MATCH($C524,'Policy Characteristics'!$C:$C,0)))</f>
        <v>0</v>
      </c>
      <c r="M524" s="226">
        <f>IF(ISBLANK(INDEX('Policy Characteristics'!G:G,MATCH($C524,'Policy Characteristics'!$C:$C,0))),"",INDEX('Policy Characteristics'!G:G,MATCH($C524,'Policy Characteristics'!$C:$C,0)))</f>
        <v>100000</v>
      </c>
      <c r="N524" s="226">
        <f>IF(ISBLANK(INDEX('Policy Characteristics'!H:H,MATCH($C524,'Policy Characteristics'!$C:$C,0))),"",INDEX('Policy Characteristics'!H:H,MATCH($C524,'Policy Characteristics'!$C:$C,0)))</f>
        <v>1000</v>
      </c>
      <c r="O524" s="226" t="str">
        <f>IF(ISBLANK(INDEX('Policy Characteristics'!I:I,MATCH($C524,'Policy Characteristics'!$C:$C,0))),"",INDEX('Policy Characteristics'!I:I,MATCH($C524,'Policy Characteristics'!$C:$C,0)))</f>
        <v>KRW/kWh</v>
      </c>
      <c r="P524" s="22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226" t="str">
        <f>IF(ISBLANK(INDEX('Policy Characteristics'!K:K,MATCH($C524,'Policy Characteristics'!$C:$C,0))),"",INDEX('Policy Characteristics'!K:K,MATCH($C524,'Policy Characteristics'!$C:$C,0)))</f>
        <v>electricity-sector-main.html#subsidies</v>
      </c>
      <c r="R524" s="226" t="str">
        <f>IF(ISBLANK(INDEX('Policy Characteristics'!L:L,MATCH($C524,'Policy Characteristics'!$C:$C,0))),"",INDEX('Policy Characteristics'!L:L,MATCH($C524,'Policy Characteristics'!$C:$C,0)))</f>
        <v>subsidy-for-electricity-production.html</v>
      </c>
      <c r="S524" s="251"/>
    </row>
    <row r="525" spans="1:19">
      <c r="A525" s="22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226" t="str">
        <f t="shared" si="29"/>
        <v>Subsidy for Elec Production by Fuel</v>
      </c>
      <c r="D525" s="6" t="s">
        <v>836</v>
      </c>
      <c r="E525" s="45"/>
      <c r="F525" s="6" t="s">
        <v>837</v>
      </c>
      <c r="G525" s="251"/>
      <c r="H525" s="43">
        <v>1801</v>
      </c>
      <c r="I525" s="262" t="s">
        <v>728</v>
      </c>
      <c r="J525" s="227" t="str">
        <f>IF(ISBLANK(INDEX('Policy Characteristics'!D:D,MATCH($C525,'Policy Characteristics'!$C:$C,0))),"",INDEX('Policy Characteristics'!D:D,MATCH($C525,'Policy Characteristics'!$C:$C,0)))</f>
        <v>Subsidy for Electricity Production</v>
      </c>
      <c r="K525" s="226" t="str">
        <f>IF(ISBLANK(INDEX('Policy Characteristics'!E:E,MATCH($C525,'Policy Characteristics'!$C:$C,0))),"",INDEX('Policy Characteristics'!E:E,MATCH($C525,'Policy Characteristics'!$C:$C,0)))</f>
        <v>elec generation subsidy</v>
      </c>
      <c r="L525" s="226">
        <f>IF(ISBLANK(INDEX('Policy Characteristics'!F:F,MATCH($C525,'Policy Characteristics'!$C:$C,0))),"",INDEX('Policy Characteristics'!F:F,MATCH($C525,'Policy Characteristics'!$C:$C,0)))</f>
        <v>0</v>
      </c>
      <c r="M525" s="226">
        <f>IF(ISBLANK(INDEX('Policy Characteristics'!G:G,MATCH($C525,'Policy Characteristics'!$C:$C,0))),"",INDEX('Policy Characteristics'!G:G,MATCH($C525,'Policy Characteristics'!$C:$C,0)))</f>
        <v>100000</v>
      </c>
      <c r="N525" s="226">
        <f>IF(ISBLANK(INDEX('Policy Characteristics'!H:H,MATCH($C525,'Policy Characteristics'!$C:$C,0))),"",INDEX('Policy Characteristics'!H:H,MATCH($C525,'Policy Characteristics'!$C:$C,0)))</f>
        <v>1000</v>
      </c>
      <c r="O525" s="226" t="str">
        <f>IF(ISBLANK(INDEX('Policy Characteristics'!I:I,MATCH($C525,'Policy Characteristics'!$C:$C,0))),"",INDEX('Policy Characteristics'!I:I,MATCH($C525,'Policy Characteristics'!$C:$C,0)))</f>
        <v>KRW/kWh</v>
      </c>
      <c r="P525" s="22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226" t="str">
        <f>IF(ISBLANK(INDEX('Policy Characteristics'!K:K,MATCH($C525,'Policy Characteristics'!$C:$C,0))),"",INDEX('Policy Characteristics'!K:K,MATCH($C525,'Policy Characteristics'!$C:$C,0)))</f>
        <v>electricity-sector-main.html#subsidies</v>
      </c>
      <c r="R525" s="226" t="str">
        <f>IF(ISBLANK(INDEX('Policy Characteristics'!L:L,MATCH($C525,'Policy Characteristics'!$C:$C,0))),"",INDEX('Policy Characteristics'!L:L,MATCH($C525,'Policy Characteristics'!$C:$C,0)))</f>
        <v>subsidy-for-electricity-production.html</v>
      </c>
      <c r="S525" s="251"/>
    </row>
    <row r="526" spans="1:19">
      <c r="A526" s="22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226" t="str">
        <f t="shared" si="29"/>
        <v>Subsidy for Elec Production by Fuel</v>
      </c>
      <c r="D526" s="6" t="s">
        <v>838</v>
      </c>
      <c r="E526" s="45"/>
      <c r="F526" s="6" t="s">
        <v>839</v>
      </c>
      <c r="G526" s="251"/>
      <c r="H526" s="43">
        <v>1802</v>
      </c>
      <c r="I526" s="262" t="s">
        <v>728</v>
      </c>
      <c r="J526" s="227" t="str">
        <f>IF(ISBLANK(INDEX('Policy Characteristics'!D:D,MATCH($C526,'Policy Characteristics'!$C:$C,0))),"",INDEX('Policy Characteristics'!D:D,MATCH($C526,'Policy Characteristics'!$C:$C,0)))</f>
        <v>Subsidy for Electricity Production</v>
      </c>
      <c r="K526" s="226" t="str">
        <f>IF(ISBLANK(INDEX('Policy Characteristics'!E:E,MATCH($C526,'Policy Characteristics'!$C:$C,0))),"",INDEX('Policy Characteristics'!E:E,MATCH($C526,'Policy Characteristics'!$C:$C,0)))</f>
        <v>elec generation subsidy</v>
      </c>
      <c r="L526" s="226">
        <f>IF(ISBLANK(INDEX('Policy Characteristics'!F:F,MATCH($C526,'Policy Characteristics'!$C:$C,0))),"",INDEX('Policy Characteristics'!F:F,MATCH($C526,'Policy Characteristics'!$C:$C,0)))</f>
        <v>0</v>
      </c>
      <c r="M526" s="226">
        <f>IF(ISBLANK(INDEX('Policy Characteristics'!G:G,MATCH($C526,'Policy Characteristics'!$C:$C,0))),"",INDEX('Policy Characteristics'!G:G,MATCH($C526,'Policy Characteristics'!$C:$C,0)))</f>
        <v>100000</v>
      </c>
      <c r="N526" s="226">
        <f>IF(ISBLANK(INDEX('Policy Characteristics'!H:H,MATCH($C526,'Policy Characteristics'!$C:$C,0))),"",INDEX('Policy Characteristics'!H:H,MATCH($C526,'Policy Characteristics'!$C:$C,0)))</f>
        <v>1000</v>
      </c>
      <c r="O526" s="226" t="str">
        <f>IF(ISBLANK(INDEX('Policy Characteristics'!I:I,MATCH($C526,'Policy Characteristics'!$C:$C,0))),"",INDEX('Policy Characteristics'!I:I,MATCH($C526,'Policy Characteristics'!$C:$C,0)))</f>
        <v>KRW/kWh</v>
      </c>
      <c r="P526" s="22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226" t="str">
        <f>IF(ISBLANK(INDEX('Policy Characteristics'!K:K,MATCH($C526,'Policy Characteristics'!$C:$C,0))),"",INDEX('Policy Characteristics'!K:K,MATCH($C526,'Policy Characteristics'!$C:$C,0)))</f>
        <v>electricity-sector-main.html#subsidies</v>
      </c>
      <c r="R526" s="226" t="str">
        <f>IF(ISBLANK(INDEX('Policy Characteristics'!L:L,MATCH($C526,'Policy Characteristics'!$C:$C,0))),"",INDEX('Policy Characteristics'!L:L,MATCH($C526,'Policy Characteristics'!$C:$C,0)))</f>
        <v>subsidy-for-electricity-production.html</v>
      </c>
      <c r="S526" s="251"/>
    </row>
    <row r="527" spans="1:19">
      <c r="A527" s="22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226" t="str">
        <f t="shared" si="29"/>
        <v>Subsidy for Elec Production by Fuel</v>
      </c>
      <c r="D527" s="6" t="s">
        <v>840</v>
      </c>
      <c r="E527" s="45"/>
      <c r="F527" s="6" t="s">
        <v>841</v>
      </c>
      <c r="G527" s="251"/>
      <c r="H527" s="43">
        <v>2244</v>
      </c>
      <c r="I527" s="262" t="s">
        <v>728</v>
      </c>
      <c r="J527" s="227" t="str">
        <f>IF(ISBLANK(INDEX('Policy Characteristics'!D:D,MATCH($C527,'Policy Characteristics'!$C:$C,0))),"",INDEX('Policy Characteristics'!D:D,MATCH($C527,'Policy Characteristics'!$C:$C,0)))</f>
        <v>Subsidy for Electricity Production</v>
      </c>
      <c r="K527" s="226" t="str">
        <f>IF(ISBLANK(INDEX('Policy Characteristics'!E:E,MATCH($C527,'Policy Characteristics'!$C:$C,0))),"",INDEX('Policy Characteristics'!E:E,MATCH($C527,'Policy Characteristics'!$C:$C,0)))</f>
        <v>elec generation subsidy</v>
      </c>
      <c r="L527" s="226">
        <f>IF(ISBLANK(INDEX('Policy Characteristics'!F:F,MATCH($C527,'Policy Characteristics'!$C:$C,0))),"",INDEX('Policy Characteristics'!F:F,MATCH($C527,'Policy Characteristics'!$C:$C,0)))</f>
        <v>0</v>
      </c>
      <c r="M527" s="226">
        <f>IF(ISBLANK(INDEX('Policy Characteristics'!G:G,MATCH($C527,'Policy Characteristics'!$C:$C,0))),"",INDEX('Policy Characteristics'!G:G,MATCH($C527,'Policy Characteristics'!$C:$C,0)))</f>
        <v>100000</v>
      </c>
      <c r="N527" s="226">
        <f>IF(ISBLANK(INDEX('Policy Characteristics'!H:H,MATCH($C527,'Policy Characteristics'!$C:$C,0))),"",INDEX('Policy Characteristics'!H:H,MATCH($C527,'Policy Characteristics'!$C:$C,0)))</f>
        <v>1000</v>
      </c>
      <c r="O527" s="226" t="str">
        <f>IF(ISBLANK(INDEX('Policy Characteristics'!I:I,MATCH($C527,'Policy Characteristics'!$C:$C,0))),"",INDEX('Policy Characteristics'!I:I,MATCH($C527,'Policy Characteristics'!$C:$C,0)))</f>
        <v>KRW/kWh</v>
      </c>
      <c r="P527" s="22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226" t="str">
        <f>IF(ISBLANK(INDEX('Policy Characteristics'!K:K,MATCH($C527,'Policy Characteristics'!$C:$C,0))),"",INDEX('Policy Characteristics'!K:K,MATCH($C527,'Policy Characteristics'!$C:$C,0)))</f>
        <v>electricity-sector-main.html#subsidies</v>
      </c>
      <c r="R527" s="226"/>
      <c r="S527" s="251"/>
    </row>
    <row r="528" spans="1:19">
      <c r="A528" s="22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s="1" t="s">
        <v>348</v>
      </c>
      <c r="D528" s="6"/>
      <c r="E528" s="45"/>
      <c r="F528" s="6"/>
      <c r="G528" s="6"/>
      <c r="H528" s="43">
        <v>2235</v>
      </c>
      <c r="I528" s="262" t="s">
        <v>728</v>
      </c>
      <c r="J528" s="227" t="str">
        <f>IF(ISBLANK(INDEX('Policy Characteristics'!D:D,MATCH($C528,'Policy Characteristics'!$C:$C,0))),"",INDEX('Policy Characteristics'!D:D,MATCH($C528,'Policy Characteristics'!$C:$C,0)))</f>
        <v>EVs for Grid Balancing</v>
      </c>
      <c r="K528" s="226" t="str">
        <f>IF(ISBLANK(INDEX('Policy Characteristics'!E:E,MATCH($C528,'Policy Characteristics'!$C:$C,0))),"",INDEX('Policy Characteristics'!E:E,MATCH($C528,'Policy Characteristics'!$C:$C,0)))</f>
        <v>elec use EVs for grid balancing</v>
      </c>
      <c r="L528" s="275">
        <f>IF(ISBLANK(INDEX('Policy Characteristics'!F:F,MATCH($C528,'Policy Characteristics'!$C:$C,0))),"",INDEX('Policy Characteristics'!F:F,MATCH($C528,'Policy Characteristics'!$C:$C,0)))</f>
        <v>0</v>
      </c>
      <c r="M528" s="275">
        <f>IF(ISBLANK(INDEX('Policy Characteristics'!G:G,MATCH($C528,'Policy Characteristics'!$C:$C,0))),"",INDEX('Policy Characteristics'!G:G,MATCH($C528,'Policy Characteristics'!$C:$C,0)))</f>
        <v>1</v>
      </c>
      <c r="N528" s="275">
        <f>IF(ISBLANK(INDEX('Policy Characteristics'!H:H,MATCH($C528,'Policy Characteristics'!$C:$C,0))),"",INDEX('Policy Characteristics'!H:H,MATCH($C528,'Policy Characteristics'!$C:$C,0)))</f>
        <v>0.01</v>
      </c>
      <c r="O528" s="226" t="str">
        <f>IF(ISBLANK(INDEX('Policy Characteristics'!I:I,MATCH($C528,'Policy Characteristics'!$C:$C,0))),"",INDEX('Policy Characteristics'!I:I,MATCH($C528,'Policy Characteristics'!$C:$C,0)))</f>
        <v>% of EVs used</v>
      </c>
      <c r="P528" s="22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26" t="str">
        <f>IF(ISBLANK(INDEX('Policy Characteristics'!K:K,MATCH($C528,'Policy Characteristics'!$C:$C,0))),"",INDEX('Policy Characteristics'!K:K,MATCH($C528,'Policy Characteristics'!$C:$C,0)))</f>
        <v/>
      </c>
      <c r="R528" s="226" t="str">
        <f>IF(ISBLANK(INDEX('Policy Characteristics'!L:L,MATCH($C528,'Policy Characteristics'!$C:$C,0))),"",INDEX('Policy Characteristics'!L:L,MATCH($C528,'Policy Characteristics'!$C:$C,0)))</f>
        <v/>
      </c>
      <c r="S528" s="251"/>
    </row>
    <row r="529" spans="1:19">
      <c r="A529" s="22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354</v>
      </c>
      <c r="D529" s="6"/>
      <c r="E529" s="45"/>
      <c r="F529" s="6"/>
      <c r="G529" s="6"/>
      <c r="H529" s="43">
        <v>2769</v>
      </c>
      <c r="I529" s="262" t="s">
        <v>728</v>
      </c>
      <c r="J529" s="227" t="str">
        <f>IF(ISBLANK(INDEX('Policy Characteristics'!D:D,MATCH($C529,'Policy Characteristics'!$C:$C,0))),"",INDEX('Policy Characteristics'!D:D,MATCH($C529,'Policy Characteristics'!$C:$C,0)))</f>
        <v>Grid Battery Subsidy</v>
      </c>
      <c r="K529" s="226" t="str">
        <f>IF(ISBLANK(INDEX('Policy Characteristics'!E:E,MATCH($C529,'Policy Characteristics'!$C:$C,0))),"",INDEX('Policy Characteristics'!E:E,MATCH($C529,'Policy Characteristics'!$C:$C,0)))</f>
        <v>elec battery production subsidy</v>
      </c>
      <c r="L529" s="226">
        <f>IF(ISBLANK(INDEX('Policy Characteristics'!F:F,MATCH($C529,'Policy Characteristics'!$C:$C,0))),"",INDEX('Policy Characteristics'!F:F,MATCH($C529,'Policy Characteristics'!$C:$C,0)))</f>
        <v>-150000</v>
      </c>
      <c r="M529" s="226">
        <f>IF(ISBLANK(INDEX('Policy Characteristics'!G:G,MATCH($C529,'Policy Characteristics'!$C:$C,0))),"",INDEX('Policy Characteristics'!G:G,MATCH($C529,'Policy Characteristics'!$C:$C,0)))</f>
        <v>150000</v>
      </c>
      <c r="N529" s="226">
        <f>IF(ISBLANK(INDEX('Policy Characteristics'!H:H,MATCH($C529,'Policy Characteristics'!$C:$C,0))),"",INDEX('Policy Characteristics'!H:H,MATCH($C529,'Policy Characteristics'!$C:$C,0)))</f>
        <v>3000</v>
      </c>
      <c r="O529" s="226" t="str">
        <f>IF(ISBLANK(INDEX('Policy Characteristics'!I:I,MATCH($C529,'Policy Characteristics'!$C:$C,0))),"",INDEX('Policy Characteristics'!I:I,MATCH($C529,'Policy Characteristics'!$C:$C,0)))</f>
        <v>KRW/kWh</v>
      </c>
      <c r="P529" s="226"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226" t="str">
        <f>IF(ISBLANK(INDEX('Policy Characteristics'!K:K,MATCH($C529,'Policy Characteristics'!$C:$C,0))),"",INDEX('Policy Characteristics'!K:K,MATCH($C529,'Policy Characteristics'!$C:$C,0)))</f>
        <v/>
      </c>
      <c r="R529" s="226" t="str">
        <f>IF(ISBLANK(INDEX('Policy Characteristics'!L:L,MATCH($C529,'Policy Characteristics'!$C:$C,0))),"",INDEX('Policy Characteristics'!L:L,MATCH($C529,'Policy Characteristics'!$C:$C,0)))</f>
        <v/>
      </c>
      <c r="S529" s="251"/>
    </row>
    <row r="530" spans="1:19" ht="28.8">
      <c r="A530" s="22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s="1" t="s">
        <v>359</v>
      </c>
      <c r="D530" s="6"/>
      <c r="E530" s="45"/>
      <c r="F530" s="6"/>
      <c r="G530" s="6"/>
      <c r="H530" s="43">
        <v>2258</v>
      </c>
      <c r="I530" s="262" t="s">
        <v>728</v>
      </c>
      <c r="J530" s="227" t="str">
        <f>IF(ISBLANK(INDEX('Policy Characteristics'!D:D,MATCH($C530,'Policy Characteristics'!$C:$C,0))),"",INDEX('Policy Characteristics'!D:D,MATCH($C530,'Policy Characteristics'!$C:$C,0)))</f>
        <v>Grid Battery Subsidy</v>
      </c>
      <c r="K530" s="226" t="str">
        <f>IF(ISBLANK(INDEX('Policy Characteristics'!E:E,MATCH($C530,'Policy Characteristics'!$C:$C,0))),"",INDEX('Policy Characteristics'!E:E,MATCH($C530,'Policy Characteristics'!$C:$C,0)))</f>
        <v>elec battery subsidy per output</v>
      </c>
      <c r="L530" s="226">
        <f>IF(ISBLANK(INDEX('Policy Characteristics'!F:F,MATCH($C530,'Policy Characteristics'!$C:$C,0))),"",INDEX('Policy Characteristics'!F:F,MATCH($C530,'Policy Characteristics'!$C:$C,0)))</f>
        <v>-150000</v>
      </c>
      <c r="M530" s="226">
        <f>IF(ISBLANK(INDEX('Policy Characteristics'!G:G,MATCH($C530,'Policy Characteristics'!$C:$C,0))),"",INDEX('Policy Characteristics'!G:G,MATCH($C530,'Policy Characteristics'!$C:$C,0)))</f>
        <v>150000</v>
      </c>
      <c r="N530" s="226">
        <f>IF(ISBLANK(INDEX('Policy Characteristics'!H:H,MATCH($C530,'Policy Characteristics'!$C:$C,0))),"",INDEX('Policy Characteristics'!H:H,MATCH($C530,'Policy Characteristics'!$C:$C,0)))</f>
        <v>3000</v>
      </c>
      <c r="O530" s="226" t="str">
        <f>IF(ISBLANK(INDEX('Policy Characteristics'!I:I,MATCH($C530,'Policy Characteristics'!$C:$C,0))),"",INDEX('Policy Characteristics'!I:I,MATCH($C530,'Policy Characteristics'!$C:$C,0)))</f>
        <v>KRW/kWh</v>
      </c>
      <c r="P530" s="22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226" t="str">
        <f>IF(ISBLANK(INDEX('Policy Characteristics'!K:K,MATCH($C530,'Policy Characteristics'!$C:$C,0))),"",INDEX('Policy Characteristics'!K:K,MATCH($C530,'Policy Characteristics'!$C:$C,0)))</f>
        <v/>
      </c>
      <c r="R530" s="226"/>
      <c r="S530" s="251"/>
    </row>
    <row r="531" spans="1:19">
      <c r="A531" s="22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s="1" t="s">
        <v>363</v>
      </c>
      <c r="D531" s="6"/>
      <c r="E531" s="45"/>
      <c r="F531" s="6"/>
      <c r="G531" s="6"/>
      <c r="H531" s="43">
        <v>2259</v>
      </c>
      <c r="I531" s="262" t="s">
        <v>728</v>
      </c>
      <c r="J531" s="227" t="str">
        <f>IF(ISBLANK(INDEX('Policy Characteristics'!D:D,MATCH($C531,'Policy Characteristics'!$C:$C,0))),"",INDEX('Policy Characteristics'!D:D,MATCH($C531,'Policy Characteristics'!$C:$C,0)))</f>
        <v>Grid Battery Subsidy</v>
      </c>
      <c r="K531" s="226" t="str">
        <f>IF(ISBLANK(INDEX('Policy Characteristics'!E:E,MATCH($C531,'Policy Characteristics'!$C:$C,0))),"",INDEX('Policy Characteristics'!E:E,MATCH($C531,'Policy Characteristics'!$C:$C,0)))</f>
        <v>elec battery construction subsidy</v>
      </c>
      <c r="L531" s="275">
        <f>IF(ISBLANK(INDEX('Policy Characteristics'!F:F,MATCH($C531,'Policy Characteristics'!$C:$C,0))),"",INDEX('Policy Characteristics'!F:F,MATCH($C531,'Policy Characteristics'!$C:$C,0)))</f>
        <v>-1</v>
      </c>
      <c r="M531" s="275">
        <f>IF(ISBLANK(INDEX('Policy Characteristics'!G:G,MATCH($C531,'Policy Characteristics'!$C:$C,0))),"",INDEX('Policy Characteristics'!G:G,MATCH($C531,'Policy Characteristics'!$C:$C,0)))</f>
        <v>1</v>
      </c>
      <c r="N531" s="275">
        <f>IF(ISBLANK(INDEX('Policy Characteristics'!H:H,MATCH($C531,'Policy Characteristics'!$C:$C,0))),"",INDEX('Policy Characteristics'!H:H,MATCH($C531,'Policy Characteristics'!$C:$C,0)))</f>
        <v>0.01</v>
      </c>
      <c r="O531" s="226" t="str">
        <f>IF(ISBLANK(INDEX('Policy Characteristics'!I:I,MATCH($C531,'Policy Characteristics'!$C:$C,0))),"",INDEX('Policy Characteristics'!I:I,MATCH($C531,'Policy Characteristics'!$C:$C,0)))</f>
        <v>% of capital costs</v>
      </c>
      <c r="P531" s="22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226" t="str">
        <f>IF(ISBLANK(INDEX('Policy Characteristics'!K:K,MATCH($C531,'Policy Characteristics'!$C:$C,0))),"",INDEX('Policy Characteristics'!K:K,MATCH($C531,'Policy Characteristics'!$C:$C,0)))</f>
        <v/>
      </c>
      <c r="R531" s="226"/>
      <c r="S531" s="251"/>
    </row>
    <row r="532" spans="1:19">
      <c r="A532" s="22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s="1" t="s">
        <v>368</v>
      </c>
      <c r="D532" s="45" t="s">
        <v>794</v>
      </c>
      <c r="F532" s="45" t="s">
        <v>795</v>
      </c>
      <c r="H532" s="43">
        <v>2260</v>
      </c>
      <c r="I532" s="1" t="s">
        <v>738</v>
      </c>
      <c r="J532" s="227" t="str">
        <f>IF(ISBLANK(INDEX('Policy Characteristics'!D:D,MATCH($C532,'Policy Characteristics'!$C:$C,0))),"",INDEX('Policy Characteristics'!D:D,MATCH($C532,'Policy Characteristics'!$C:$C,0)))</f>
        <v>Electricity CCS Subsidy</v>
      </c>
      <c r="K532" s="226" t="str">
        <f>IF(ISBLANK(INDEX('Policy Characteristics'!E:E,MATCH($C532,'Policy Characteristics'!$C:$C,0))),"",INDEX('Policy Characteristics'!E:E,MATCH($C532,'Policy Characteristics'!$C:$C,0)))</f>
        <v>elec CCS subsidy</v>
      </c>
      <c r="L532" s="275">
        <f>IF(ISBLANK(INDEX('Policy Characteristics'!F:F,MATCH($C532,'Policy Characteristics'!$C:$C,0))),"",INDEX('Policy Characteristics'!F:F,MATCH($C532,'Policy Characteristics'!$C:$C,0)))</f>
        <v>-150000</v>
      </c>
      <c r="M532" s="275">
        <f>IF(ISBLANK(INDEX('Policy Characteristics'!G:G,MATCH($C532,'Policy Characteristics'!$C:$C,0))),"",INDEX('Policy Characteristics'!G:G,MATCH($C532,'Policy Characteristics'!$C:$C,0)))</f>
        <v>150000</v>
      </c>
      <c r="N532" s="275">
        <f>IF(ISBLANK(INDEX('Policy Characteristics'!H:H,MATCH($C532,'Policy Characteristics'!$C:$C,0))),"",INDEX('Policy Characteristics'!H:H,MATCH($C532,'Policy Characteristics'!$C:$C,0)))</f>
        <v>3000</v>
      </c>
      <c r="O532" s="226" t="str">
        <f>IF(ISBLANK(INDEX('Policy Characteristics'!I:I,MATCH($C532,'Policy Characteristics'!$C:$C,0))),"",INDEX('Policy Characteristics'!I:I,MATCH($C532,'Policy Characteristics'!$C:$C,0)))</f>
        <v>KRW/metric ton CO2e</v>
      </c>
      <c r="P532" s="226"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s="1"/>
    </row>
    <row r="533" spans="1:19">
      <c r="A533" s="22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226" t="str">
        <f>$C$532</f>
        <v>Additional Subsidy for Elec CCS</v>
      </c>
      <c r="D533" s="6" t="s">
        <v>796</v>
      </c>
      <c r="F533" s="6" t="s">
        <v>797</v>
      </c>
      <c r="H533" s="43">
        <v>2261</v>
      </c>
      <c r="I533" s="1" t="s">
        <v>738</v>
      </c>
      <c r="J533" s="227" t="str">
        <f>IF(ISBLANK(INDEX('Policy Characteristics'!D:D,MATCH($C533,'Policy Characteristics'!$C:$C,0))),"",INDEX('Policy Characteristics'!D:D,MATCH($C533,'Policy Characteristics'!$C:$C,0)))</f>
        <v>Electricity CCS Subsidy</v>
      </c>
      <c r="K533" s="226" t="str">
        <f>IF(ISBLANK(INDEX('Policy Characteristics'!E:E,MATCH($C533,'Policy Characteristics'!$C:$C,0))),"",INDEX('Policy Characteristics'!E:E,MATCH($C533,'Policy Characteristics'!$C:$C,0)))</f>
        <v>elec CCS subsidy</v>
      </c>
      <c r="L533" s="275">
        <f>IF(ISBLANK(INDEX('Policy Characteristics'!F:F,MATCH($C533,'Policy Characteristics'!$C:$C,0))),"",INDEX('Policy Characteristics'!F:F,MATCH($C533,'Policy Characteristics'!$C:$C,0)))</f>
        <v>-150000</v>
      </c>
      <c r="M533" s="275">
        <f>IF(ISBLANK(INDEX('Policy Characteristics'!G:G,MATCH($C533,'Policy Characteristics'!$C:$C,0))),"",INDEX('Policy Characteristics'!G:G,MATCH($C533,'Policy Characteristics'!$C:$C,0)))</f>
        <v>150000</v>
      </c>
      <c r="N533" s="275">
        <f>IF(ISBLANK(INDEX('Policy Characteristics'!H:H,MATCH($C533,'Policy Characteristics'!$C:$C,0))),"",INDEX('Policy Characteristics'!H:H,MATCH($C533,'Policy Characteristics'!$C:$C,0)))</f>
        <v>3000</v>
      </c>
      <c r="O533" s="226" t="str">
        <f>IF(ISBLANK(INDEX('Policy Characteristics'!I:I,MATCH($C533,'Policy Characteristics'!$C:$C,0))),"",INDEX('Policy Characteristics'!I:I,MATCH($C533,'Policy Characteristics'!$C:$C,0)))</f>
        <v>KRW/metric ton CO2e</v>
      </c>
      <c r="P533" s="226"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s="1"/>
    </row>
    <row r="534" spans="1:19">
      <c r="A534" s="22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226" t="str">
        <f t="shared" ref="C534:C555" si="30">$C$532</f>
        <v>Additional Subsidy for Elec CCS</v>
      </c>
      <c r="D534" s="6" t="s">
        <v>798</v>
      </c>
      <c r="F534" s="6" t="s">
        <v>799</v>
      </c>
      <c r="H534" s="43">
        <v>2262</v>
      </c>
      <c r="I534" s="1" t="s">
        <v>738</v>
      </c>
      <c r="J534" s="227" t="str">
        <f>IF(ISBLANK(INDEX('Policy Characteristics'!D:D,MATCH($C534,'Policy Characteristics'!$C:$C,0))),"",INDEX('Policy Characteristics'!D:D,MATCH($C534,'Policy Characteristics'!$C:$C,0)))</f>
        <v>Electricity CCS Subsidy</v>
      </c>
      <c r="K534" s="226" t="str">
        <f>IF(ISBLANK(INDEX('Policy Characteristics'!E:E,MATCH($C534,'Policy Characteristics'!$C:$C,0))),"",INDEX('Policy Characteristics'!E:E,MATCH($C534,'Policy Characteristics'!$C:$C,0)))</f>
        <v>elec CCS subsidy</v>
      </c>
      <c r="L534" s="275">
        <f>IF(ISBLANK(INDEX('Policy Characteristics'!F:F,MATCH($C534,'Policy Characteristics'!$C:$C,0))),"",INDEX('Policy Characteristics'!F:F,MATCH($C534,'Policy Characteristics'!$C:$C,0)))</f>
        <v>-150000</v>
      </c>
      <c r="M534" s="275">
        <f>IF(ISBLANK(INDEX('Policy Characteristics'!G:G,MATCH($C534,'Policy Characteristics'!$C:$C,0))),"",INDEX('Policy Characteristics'!G:G,MATCH($C534,'Policy Characteristics'!$C:$C,0)))</f>
        <v>150000</v>
      </c>
      <c r="N534" s="275">
        <f>IF(ISBLANK(INDEX('Policy Characteristics'!H:H,MATCH($C534,'Policy Characteristics'!$C:$C,0))),"",INDEX('Policy Characteristics'!H:H,MATCH($C534,'Policy Characteristics'!$C:$C,0)))</f>
        <v>3000</v>
      </c>
      <c r="O534" s="226" t="str">
        <f>IF(ISBLANK(INDEX('Policy Characteristics'!I:I,MATCH($C534,'Policy Characteristics'!$C:$C,0))),"",INDEX('Policy Characteristics'!I:I,MATCH($C534,'Policy Characteristics'!$C:$C,0)))</f>
        <v>KRW/metric ton CO2e</v>
      </c>
      <c r="P534" s="226"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s="1"/>
    </row>
    <row r="535" spans="1:19">
      <c r="A535" s="22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226" t="str">
        <f t="shared" si="30"/>
        <v>Additional Subsidy for Elec CCS</v>
      </c>
      <c r="D535" s="6" t="s">
        <v>800</v>
      </c>
      <c r="F535" s="6" t="s">
        <v>801</v>
      </c>
      <c r="H535" s="43">
        <v>2263</v>
      </c>
      <c r="I535" s="1" t="s">
        <v>738</v>
      </c>
      <c r="J535" s="227" t="str">
        <f>IF(ISBLANK(INDEX('Policy Characteristics'!D:D,MATCH($C535,'Policy Characteristics'!$C:$C,0))),"",INDEX('Policy Characteristics'!D:D,MATCH($C535,'Policy Characteristics'!$C:$C,0)))</f>
        <v>Electricity CCS Subsidy</v>
      </c>
      <c r="K535" s="226" t="str">
        <f>IF(ISBLANK(INDEX('Policy Characteristics'!E:E,MATCH($C535,'Policy Characteristics'!$C:$C,0))),"",INDEX('Policy Characteristics'!E:E,MATCH($C535,'Policy Characteristics'!$C:$C,0)))</f>
        <v>elec CCS subsidy</v>
      </c>
      <c r="L535" s="275">
        <f>IF(ISBLANK(INDEX('Policy Characteristics'!F:F,MATCH($C535,'Policy Characteristics'!$C:$C,0))),"",INDEX('Policy Characteristics'!F:F,MATCH($C535,'Policy Characteristics'!$C:$C,0)))</f>
        <v>-150000</v>
      </c>
      <c r="M535" s="275">
        <f>IF(ISBLANK(INDEX('Policy Characteristics'!G:G,MATCH($C535,'Policy Characteristics'!$C:$C,0))),"",INDEX('Policy Characteristics'!G:G,MATCH($C535,'Policy Characteristics'!$C:$C,0)))</f>
        <v>150000</v>
      </c>
      <c r="N535" s="275">
        <f>IF(ISBLANK(INDEX('Policy Characteristics'!H:H,MATCH($C535,'Policy Characteristics'!$C:$C,0))),"",INDEX('Policy Characteristics'!H:H,MATCH($C535,'Policy Characteristics'!$C:$C,0)))</f>
        <v>3000</v>
      </c>
      <c r="O535" s="226" t="str">
        <f>IF(ISBLANK(INDEX('Policy Characteristics'!I:I,MATCH($C535,'Policy Characteristics'!$C:$C,0))),"",INDEX('Policy Characteristics'!I:I,MATCH($C535,'Policy Characteristics'!$C:$C,0)))</f>
        <v>KRW/metric ton CO2e</v>
      </c>
      <c r="P535" s="226"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s="1"/>
    </row>
    <row r="536" spans="1:19">
      <c r="A536" s="22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226" t="str">
        <f t="shared" si="30"/>
        <v>Additional Subsidy for Elec CCS</v>
      </c>
      <c r="D536" s="6" t="s">
        <v>802</v>
      </c>
      <c r="F536" s="6" t="s">
        <v>803</v>
      </c>
      <c r="H536" s="43">
        <v>2264</v>
      </c>
      <c r="I536" s="1" t="s">
        <v>738</v>
      </c>
      <c r="J536" s="227" t="str">
        <f>IF(ISBLANK(INDEX('Policy Characteristics'!D:D,MATCH($C536,'Policy Characteristics'!$C:$C,0))),"",INDEX('Policy Characteristics'!D:D,MATCH($C536,'Policy Characteristics'!$C:$C,0)))</f>
        <v>Electricity CCS Subsidy</v>
      </c>
      <c r="K536" s="226" t="str">
        <f>IF(ISBLANK(INDEX('Policy Characteristics'!E:E,MATCH($C536,'Policy Characteristics'!$C:$C,0))),"",INDEX('Policy Characteristics'!E:E,MATCH($C536,'Policy Characteristics'!$C:$C,0)))</f>
        <v>elec CCS subsidy</v>
      </c>
      <c r="L536" s="275">
        <f>IF(ISBLANK(INDEX('Policy Characteristics'!F:F,MATCH($C536,'Policy Characteristics'!$C:$C,0))),"",INDEX('Policy Characteristics'!F:F,MATCH($C536,'Policy Characteristics'!$C:$C,0)))</f>
        <v>-150000</v>
      </c>
      <c r="M536" s="275">
        <f>IF(ISBLANK(INDEX('Policy Characteristics'!G:G,MATCH($C536,'Policy Characteristics'!$C:$C,0))),"",INDEX('Policy Characteristics'!G:G,MATCH($C536,'Policy Characteristics'!$C:$C,0)))</f>
        <v>150000</v>
      </c>
      <c r="N536" s="275">
        <f>IF(ISBLANK(INDEX('Policy Characteristics'!H:H,MATCH($C536,'Policy Characteristics'!$C:$C,0))),"",INDEX('Policy Characteristics'!H:H,MATCH($C536,'Policy Characteristics'!$C:$C,0)))</f>
        <v>3000</v>
      </c>
      <c r="O536" s="226" t="str">
        <f>IF(ISBLANK(INDEX('Policy Characteristics'!I:I,MATCH($C536,'Policy Characteristics'!$C:$C,0))),"",INDEX('Policy Characteristics'!I:I,MATCH($C536,'Policy Characteristics'!$C:$C,0)))</f>
        <v>KRW/metric ton CO2e</v>
      </c>
      <c r="P536" s="226"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s="1"/>
    </row>
    <row r="537" spans="1:19">
      <c r="A537" s="22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226" t="str">
        <f t="shared" si="30"/>
        <v>Additional Subsidy for Elec CCS</v>
      </c>
      <c r="D537" s="6" t="s">
        <v>804</v>
      </c>
      <c r="F537" s="6" t="s">
        <v>805</v>
      </c>
      <c r="H537" s="43">
        <v>2265</v>
      </c>
      <c r="I537" s="1" t="s">
        <v>738</v>
      </c>
      <c r="J537" s="227" t="str">
        <f>IF(ISBLANK(INDEX('Policy Characteristics'!D:D,MATCH($C537,'Policy Characteristics'!$C:$C,0))),"",INDEX('Policy Characteristics'!D:D,MATCH($C537,'Policy Characteristics'!$C:$C,0)))</f>
        <v>Electricity CCS Subsidy</v>
      </c>
      <c r="K537" s="226" t="str">
        <f>IF(ISBLANK(INDEX('Policy Characteristics'!E:E,MATCH($C537,'Policy Characteristics'!$C:$C,0))),"",INDEX('Policy Characteristics'!E:E,MATCH($C537,'Policy Characteristics'!$C:$C,0)))</f>
        <v>elec CCS subsidy</v>
      </c>
      <c r="L537" s="275">
        <f>IF(ISBLANK(INDEX('Policy Characteristics'!F:F,MATCH($C537,'Policy Characteristics'!$C:$C,0))),"",INDEX('Policy Characteristics'!F:F,MATCH($C537,'Policy Characteristics'!$C:$C,0)))</f>
        <v>-150000</v>
      </c>
      <c r="M537" s="275">
        <f>IF(ISBLANK(INDEX('Policy Characteristics'!G:G,MATCH($C537,'Policy Characteristics'!$C:$C,0))),"",INDEX('Policy Characteristics'!G:G,MATCH($C537,'Policy Characteristics'!$C:$C,0)))</f>
        <v>150000</v>
      </c>
      <c r="N537" s="275">
        <f>IF(ISBLANK(INDEX('Policy Characteristics'!H:H,MATCH($C537,'Policy Characteristics'!$C:$C,0))),"",INDEX('Policy Characteristics'!H:H,MATCH($C537,'Policy Characteristics'!$C:$C,0)))</f>
        <v>3000</v>
      </c>
      <c r="O537" s="226" t="str">
        <f>IF(ISBLANK(INDEX('Policy Characteristics'!I:I,MATCH($C537,'Policy Characteristics'!$C:$C,0))),"",INDEX('Policy Characteristics'!I:I,MATCH($C537,'Policy Characteristics'!$C:$C,0)))</f>
        <v>KRW/metric ton CO2e</v>
      </c>
      <c r="P537" s="226"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s="1"/>
    </row>
    <row r="538" spans="1:19">
      <c r="A538" s="22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226" t="str">
        <f t="shared" si="30"/>
        <v>Additional Subsidy for Elec CCS</v>
      </c>
      <c r="D538" s="6" t="s">
        <v>806</v>
      </c>
      <c r="F538" s="6" t="s">
        <v>807</v>
      </c>
      <c r="H538" s="43">
        <v>2266</v>
      </c>
      <c r="I538" s="1" t="s">
        <v>738</v>
      </c>
      <c r="J538" s="227" t="str">
        <f>IF(ISBLANK(INDEX('Policy Characteristics'!D:D,MATCH($C538,'Policy Characteristics'!$C:$C,0))),"",INDEX('Policy Characteristics'!D:D,MATCH($C538,'Policy Characteristics'!$C:$C,0)))</f>
        <v>Electricity CCS Subsidy</v>
      </c>
      <c r="K538" s="226" t="str">
        <f>IF(ISBLANK(INDEX('Policy Characteristics'!E:E,MATCH($C538,'Policy Characteristics'!$C:$C,0))),"",INDEX('Policy Characteristics'!E:E,MATCH($C538,'Policy Characteristics'!$C:$C,0)))</f>
        <v>elec CCS subsidy</v>
      </c>
      <c r="L538" s="275">
        <f>IF(ISBLANK(INDEX('Policy Characteristics'!F:F,MATCH($C538,'Policy Characteristics'!$C:$C,0))),"",INDEX('Policy Characteristics'!F:F,MATCH($C538,'Policy Characteristics'!$C:$C,0)))</f>
        <v>-150000</v>
      </c>
      <c r="M538" s="275">
        <f>IF(ISBLANK(INDEX('Policy Characteristics'!G:G,MATCH($C538,'Policy Characteristics'!$C:$C,0))),"",INDEX('Policy Characteristics'!G:G,MATCH($C538,'Policy Characteristics'!$C:$C,0)))</f>
        <v>150000</v>
      </c>
      <c r="N538" s="275">
        <f>IF(ISBLANK(INDEX('Policy Characteristics'!H:H,MATCH($C538,'Policy Characteristics'!$C:$C,0))),"",INDEX('Policy Characteristics'!H:H,MATCH($C538,'Policy Characteristics'!$C:$C,0)))</f>
        <v>3000</v>
      </c>
      <c r="O538" s="226" t="str">
        <f>IF(ISBLANK(INDEX('Policy Characteristics'!I:I,MATCH($C538,'Policy Characteristics'!$C:$C,0))),"",INDEX('Policy Characteristics'!I:I,MATCH($C538,'Policy Characteristics'!$C:$C,0)))</f>
        <v>KRW/metric ton CO2e</v>
      </c>
      <c r="P538" s="226"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s="1"/>
    </row>
    <row r="539" spans="1:19">
      <c r="A539" s="22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226" t="str">
        <f t="shared" si="30"/>
        <v>Additional Subsidy for Elec CCS</v>
      </c>
      <c r="D539" s="6" t="s">
        <v>808</v>
      </c>
      <c r="F539" s="6" t="s">
        <v>809</v>
      </c>
      <c r="H539" s="43">
        <v>2267</v>
      </c>
      <c r="I539" s="1" t="s">
        <v>738</v>
      </c>
      <c r="J539" s="227" t="str">
        <f>IF(ISBLANK(INDEX('Policy Characteristics'!D:D,MATCH($C539,'Policy Characteristics'!$C:$C,0))),"",INDEX('Policy Characteristics'!D:D,MATCH($C539,'Policy Characteristics'!$C:$C,0)))</f>
        <v>Electricity CCS Subsidy</v>
      </c>
      <c r="K539" s="226" t="str">
        <f>IF(ISBLANK(INDEX('Policy Characteristics'!E:E,MATCH($C539,'Policy Characteristics'!$C:$C,0))),"",INDEX('Policy Characteristics'!E:E,MATCH($C539,'Policy Characteristics'!$C:$C,0)))</f>
        <v>elec CCS subsidy</v>
      </c>
      <c r="L539" s="275">
        <f>IF(ISBLANK(INDEX('Policy Characteristics'!F:F,MATCH($C539,'Policy Characteristics'!$C:$C,0))),"",INDEX('Policy Characteristics'!F:F,MATCH($C539,'Policy Characteristics'!$C:$C,0)))</f>
        <v>-150000</v>
      </c>
      <c r="M539" s="275">
        <f>IF(ISBLANK(INDEX('Policy Characteristics'!G:G,MATCH($C539,'Policy Characteristics'!$C:$C,0))),"",INDEX('Policy Characteristics'!G:G,MATCH($C539,'Policy Characteristics'!$C:$C,0)))</f>
        <v>150000</v>
      </c>
      <c r="N539" s="275">
        <f>IF(ISBLANK(INDEX('Policy Characteristics'!H:H,MATCH($C539,'Policy Characteristics'!$C:$C,0))),"",INDEX('Policy Characteristics'!H:H,MATCH($C539,'Policy Characteristics'!$C:$C,0)))</f>
        <v>3000</v>
      </c>
      <c r="O539" s="226" t="str">
        <f>IF(ISBLANK(INDEX('Policy Characteristics'!I:I,MATCH($C539,'Policy Characteristics'!$C:$C,0))),"",INDEX('Policy Characteristics'!I:I,MATCH($C539,'Policy Characteristics'!$C:$C,0)))</f>
        <v>KRW/metric ton CO2e</v>
      </c>
      <c r="P539" s="226"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s="1"/>
    </row>
    <row r="540" spans="1:19">
      <c r="A540" s="22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226" t="str">
        <f t="shared" si="30"/>
        <v>Additional Subsidy for Elec CCS</v>
      </c>
      <c r="D540" s="6" t="s">
        <v>810</v>
      </c>
      <c r="F540" s="6" t="s">
        <v>811</v>
      </c>
      <c r="H540" s="43">
        <v>2268</v>
      </c>
      <c r="I540" s="1" t="s">
        <v>738</v>
      </c>
      <c r="J540" s="227" t="str">
        <f>IF(ISBLANK(INDEX('Policy Characteristics'!D:D,MATCH($C540,'Policy Characteristics'!$C:$C,0))),"",INDEX('Policy Characteristics'!D:D,MATCH($C540,'Policy Characteristics'!$C:$C,0)))</f>
        <v>Electricity CCS Subsidy</v>
      </c>
      <c r="K540" s="226" t="str">
        <f>IF(ISBLANK(INDEX('Policy Characteristics'!E:E,MATCH($C540,'Policy Characteristics'!$C:$C,0))),"",INDEX('Policy Characteristics'!E:E,MATCH($C540,'Policy Characteristics'!$C:$C,0)))</f>
        <v>elec CCS subsidy</v>
      </c>
      <c r="L540" s="275">
        <f>IF(ISBLANK(INDEX('Policy Characteristics'!F:F,MATCH($C540,'Policy Characteristics'!$C:$C,0))),"",INDEX('Policy Characteristics'!F:F,MATCH($C540,'Policy Characteristics'!$C:$C,0)))</f>
        <v>-150000</v>
      </c>
      <c r="M540" s="275">
        <f>IF(ISBLANK(INDEX('Policy Characteristics'!G:G,MATCH($C540,'Policy Characteristics'!$C:$C,0))),"",INDEX('Policy Characteristics'!G:G,MATCH($C540,'Policy Characteristics'!$C:$C,0)))</f>
        <v>150000</v>
      </c>
      <c r="N540" s="275">
        <f>IF(ISBLANK(INDEX('Policy Characteristics'!H:H,MATCH($C540,'Policy Characteristics'!$C:$C,0))),"",INDEX('Policy Characteristics'!H:H,MATCH($C540,'Policy Characteristics'!$C:$C,0)))</f>
        <v>3000</v>
      </c>
      <c r="O540" s="226" t="str">
        <f>IF(ISBLANK(INDEX('Policy Characteristics'!I:I,MATCH($C540,'Policy Characteristics'!$C:$C,0))),"",INDEX('Policy Characteristics'!I:I,MATCH($C540,'Policy Characteristics'!$C:$C,0)))</f>
        <v>KRW/metric ton CO2e</v>
      </c>
      <c r="P540" s="226"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s="1"/>
    </row>
    <row r="541" spans="1:19">
      <c r="A541" s="22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226" t="str">
        <f t="shared" si="30"/>
        <v>Additional Subsidy for Elec CCS</v>
      </c>
      <c r="D541" s="6" t="s">
        <v>812</v>
      </c>
      <c r="F541" s="6" t="s">
        <v>813</v>
      </c>
      <c r="H541" s="43">
        <v>2269</v>
      </c>
      <c r="I541" s="1" t="s">
        <v>738</v>
      </c>
      <c r="J541" s="227" t="str">
        <f>IF(ISBLANK(INDEX('Policy Characteristics'!D:D,MATCH($C541,'Policy Characteristics'!$C:$C,0))),"",INDEX('Policy Characteristics'!D:D,MATCH($C541,'Policy Characteristics'!$C:$C,0)))</f>
        <v>Electricity CCS Subsidy</v>
      </c>
      <c r="K541" s="226" t="str">
        <f>IF(ISBLANK(INDEX('Policy Characteristics'!E:E,MATCH($C541,'Policy Characteristics'!$C:$C,0))),"",INDEX('Policy Characteristics'!E:E,MATCH($C541,'Policy Characteristics'!$C:$C,0)))</f>
        <v>elec CCS subsidy</v>
      </c>
      <c r="L541" s="275">
        <f>IF(ISBLANK(INDEX('Policy Characteristics'!F:F,MATCH($C541,'Policy Characteristics'!$C:$C,0))),"",INDEX('Policy Characteristics'!F:F,MATCH($C541,'Policy Characteristics'!$C:$C,0)))</f>
        <v>-150000</v>
      </c>
      <c r="M541" s="275">
        <f>IF(ISBLANK(INDEX('Policy Characteristics'!G:G,MATCH($C541,'Policy Characteristics'!$C:$C,0))),"",INDEX('Policy Characteristics'!G:G,MATCH($C541,'Policy Characteristics'!$C:$C,0)))</f>
        <v>150000</v>
      </c>
      <c r="N541" s="275">
        <f>IF(ISBLANK(INDEX('Policy Characteristics'!H:H,MATCH($C541,'Policy Characteristics'!$C:$C,0))),"",INDEX('Policy Characteristics'!H:H,MATCH($C541,'Policy Characteristics'!$C:$C,0)))</f>
        <v>3000</v>
      </c>
      <c r="O541" s="226" t="str">
        <f>IF(ISBLANK(INDEX('Policy Characteristics'!I:I,MATCH($C541,'Policy Characteristics'!$C:$C,0))),"",INDEX('Policy Characteristics'!I:I,MATCH($C541,'Policy Characteristics'!$C:$C,0)))</f>
        <v>KRW/metric ton CO2e</v>
      </c>
      <c r="P541" s="226"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s="1"/>
    </row>
    <row r="542" spans="1:19">
      <c r="A542" s="22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226" t="str">
        <f t="shared" si="30"/>
        <v>Additional Subsidy for Elec CCS</v>
      </c>
      <c r="D542" s="6" t="s">
        <v>814</v>
      </c>
      <c r="F542" s="6" t="s">
        <v>815</v>
      </c>
      <c r="H542" s="43">
        <v>2270</v>
      </c>
      <c r="I542" s="1" t="s">
        <v>738</v>
      </c>
      <c r="J542" s="227" t="str">
        <f>IF(ISBLANK(INDEX('Policy Characteristics'!D:D,MATCH($C542,'Policy Characteristics'!$C:$C,0))),"",INDEX('Policy Characteristics'!D:D,MATCH($C542,'Policy Characteristics'!$C:$C,0)))</f>
        <v>Electricity CCS Subsidy</v>
      </c>
      <c r="K542" s="226" t="str">
        <f>IF(ISBLANK(INDEX('Policy Characteristics'!E:E,MATCH($C542,'Policy Characteristics'!$C:$C,0))),"",INDEX('Policy Characteristics'!E:E,MATCH($C542,'Policy Characteristics'!$C:$C,0)))</f>
        <v>elec CCS subsidy</v>
      </c>
      <c r="L542" s="275">
        <f>IF(ISBLANK(INDEX('Policy Characteristics'!F:F,MATCH($C542,'Policy Characteristics'!$C:$C,0))),"",INDEX('Policy Characteristics'!F:F,MATCH($C542,'Policy Characteristics'!$C:$C,0)))</f>
        <v>-150000</v>
      </c>
      <c r="M542" s="275">
        <f>IF(ISBLANK(INDEX('Policy Characteristics'!G:G,MATCH($C542,'Policy Characteristics'!$C:$C,0))),"",INDEX('Policy Characteristics'!G:G,MATCH($C542,'Policy Characteristics'!$C:$C,0)))</f>
        <v>150000</v>
      </c>
      <c r="N542" s="275">
        <f>IF(ISBLANK(INDEX('Policy Characteristics'!H:H,MATCH($C542,'Policy Characteristics'!$C:$C,0))),"",INDEX('Policy Characteristics'!H:H,MATCH($C542,'Policy Characteristics'!$C:$C,0)))</f>
        <v>3000</v>
      </c>
      <c r="O542" s="226" t="str">
        <f>IF(ISBLANK(INDEX('Policy Characteristics'!I:I,MATCH($C542,'Policy Characteristics'!$C:$C,0))),"",INDEX('Policy Characteristics'!I:I,MATCH($C542,'Policy Characteristics'!$C:$C,0)))</f>
        <v>KRW/metric ton CO2e</v>
      </c>
      <c r="P542" s="226"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s="1"/>
    </row>
    <row r="543" spans="1:19">
      <c r="A543" s="22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226" t="str">
        <f t="shared" si="30"/>
        <v>Additional Subsidy for Elec CCS</v>
      </c>
      <c r="D543" s="6" t="s">
        <v>816</v>
      </c>
      <c r="F543" s="6" t="s">
        <v>817</v>
      </c>
      <c r="H543" s="43">
        <v>2271</v>
      </c>
      <c r="I543" s="1" t="s">
        <v>738</v>
      </c>
      <c r="J543" s="227" t="str">
        <f>IF(ISBLANK(INDEX('Policy Characteristics'!D:D,MATCH($C543,'Policy Characteristics'!$C:$C,0))),"",INDEX('Policy Characteristics'!D:D,MATCH($C543,'Policy Characteristics'!$C:$C,0)))</f>
        <v>Electricity CCS Subsidy</v>
      </c>
      <c r="K543" s="226" t="str">
        <f>IF(ISBLANK(INDEX('Policy Characteristics'!E:E,MATCH($C543,'Policy Characteristics'!$C:$C,0))),"",INDEX('Policy Characteristics'!E:E,MATCH($C543,'Policy Characteristics'!$C:$C,0)))</f>
        <v>elec CCS subsidy</v>
      </c>
      <c r="L543" s="275">
        <f>IF(ISBLANK(INDEX('Policy Characteristics'!F:F,MATCH($C543,'Policy Characteristics'!$C:$C,0))),"",INDEX('Policy Characteristics'!F:F,MATCH($C543,'Policy Characteristics'!$C:$C,0)))</f>
        <v>-150000</v>
      </c>
      <c r="M543" s="275">
        <f>IF(ISBLANK(INDEX('Policy Characteristics'!G:G,MATCH($C543,'Policy Characteristics'!$C:$C,0))),"",INDEX('Policy Characteristics'!G:G,MATCH($C543,'Policy Characteristics'!$C:$C,0)))</f>
        <v>150000</v>
      </c>
      <c r="N543" s="275">
        <f>IF(ISBLANK(INDEX('Policy Characteristics'!H:H,MATCH($C543,'Policy Characteristics'!$C:$C,0))),"",INDEX('Policy Characteristics'!H:H,MATCH($C543,'Policy Characteristics'!$C:$C,0)))</f>
        <v>3000</v>
      </c>
      <c r="O543" s="226" t="str">
        <f>IF(ISBLANK(INDEX('Policy Characteristics'!I:I,MATCH($C543,'Policy Characteristics'!$C:$C,0))),"",INDEX('Policy Characteristics'!I:I,MATCH($C543,'Policy Characteristics'!$C:$C,0)))</f>
        <v>KRW/metric ton CO2e</v>
      </c>
      <c r="P543" s="226"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s="1"/>
    </row>
    <row r="544" spans="1:19">
      <c r="A544" s="22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226" t="str">
        <f t="shared" si="30"/>
        <v>Additional Subsidy for Elec CCS</v>
      </c>
      <c r="D544" s="6" t="s">
        <v>818</v>
      </c>
      <c r="F544" s="6" t="s">
        <v>819</v>
      </c>
      <c r="H544" s="43">
        <v>2272</v>
      </c>
      <c r="I544" s="1" t="s">
        <v>738</v>
      </c>
      <c r="J544" s="227" t="str">
        <f>IF(ISBLANK(INDEX('Policy Characteristics'!D:D,MATCH($C544,'Policy Characteristics'!$C:$C,0))),"",INDEX('Policy Characteristics'!D:D,MATCH($C544,'Policy Characteristics'!$C:$C,0)))</f>
        <v>Electricity CCS Subsidy</v>
      </c>
      <c r="K544" s="226" t="str">
        <f>IF(ISBLANK(INDEX('Policy Characteristics'!E:E,MATCH($C544,'Policy Characteristics'!$C:$C,0))),"",INDEX('Policy Characteristics'!E:E,MATCH($C544,'Policy Characteristics'!$C:$C,0)))</f>
        <v>elec CCS subsidy</v>
      </c>
      <c r="L544" s="275">
        <f>IF(ISBLANK(INDEX('Policy Characteristics'!F:F,MATCH($C544,'Policy Characteristics'!$C:$C,0))),"",INDEX('Policy Characteristics'!F:F,MATCH($C544,'Policy Characteristics'!$C:$C,0)))</f>
        <v>-150000</v>
      </c>
      <c r="M544" s="275">
        <f>IF(ISBLANK(INDEX('Policy Characteristics'!G:G,MATCH($C544,'Policy Characteristics'!$C:$C,0))),"",INDEX('Policy Characteristics'!G:G,MATCH($C544,'Policy Characteristics'!$C:$C,0)))</f>
        <v>150000</v>
      </c>
      <c r="N544" s="275">
        <f>IF(ISBLANK(INDEX('Policy Characteristics'!H:H,MATCH($C544,'Policy Characteristics'!$C:$C,0))),"",INDEX('Policy Characteristics'!H:H,MATCH($C544,'Policy Characteristics'!$C:$C,0)))</f>
        <v>3000</v>
      </c>
      <c r="O544" s="226" t="str">
        <f>IF(ISBLANK(INDEX('Policy Characteristics'!I:I,MATCH($C544,'Policy Characteristics'!$C:$C,0))),"",INDEX('Policy Characteristics'!I:I,MATCH($C544,'Policy Characteristics'!$C:$C,0)))</f>
        <v>KRW/metric ton CO2e</v>
      </c>
      <c r="P544" s="226"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s="1"/>
    </row>
    <row r="545" spans="1:18">
      <c r="A545" s="22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226" t="str">
        <f t="shared" si="30"/>
        <v>Additional Subsidy for Elec CCS</v>
      </c>
      <c r="D545" s="6" t="s">
        <v>820</v>
      </c>
      <c r="F545" s="6" t="s">
        <v>821</v>
      </c>
      <c r="H545" s="43">
        <v>2273</v>
      </c>
      <c r="I545" s="1" t="s">
        <v>738</v>
      </c>
      <c r="J545" s="227" t="str">
        <f>IF(ISBLANK(INDEX('Policy Characteristics'!D:D,MATCH($C545,'Policy Characteristics'!$C:$C,0))),"",INDEX('Policy Characteristics'!D:D,MATCH($C545,'Policy Characteristics'!$C:$C,0)))</f>
        <v>Electricity CCS Subsidy</v>
      </c>
      <c r="K545" s="226" t="str">
        <f>IF(ISBLANK(INDEX('Policy Characteristics'!E:E,MATCH($C545,'Policy Characteristics'!$C:$C,0))),"",INDEX('Policy Characteristics'!E:E,MATCH($C545,'Policy Characteristics'!$C:$C,0)))</f>
        <v>elec CCS subsidy</v>
      </c>
      <c r="L545" s="275">
        <f>IF(ISBLANK(INDEX('Policy Characteristics'!F:F,MATCH($C545,'Policy Characteristics'!$C:$C,0))),"",INDEX('Policy Characteristics'!F:F,MATCH($C545,'Policy Characteristics'!$C:$C,0)))</f>
        <v>-150000</v>
      </c>
      <c r="M545" s="275">
        <f>IF(ISBLANK(INDEX('Policy Characteristics'!G:G,MATCH($C545,'Policy Characteristics'!$C:$C,0))),"",INDEX('Policy Characteristics'!G:G,MATCH($C545,'Policy Characteristics'!$C:$C,0)))</f>
        <v>150000</v>
      </c>
      <c r="N545" s="275">
        <f>IF(ISBLANK(INDEX('Policy Characteristics'!H:H,MATCH($C545,'Policy Characteristics'!$C:$C,0))),"",INDEX('Policy Characteristics'!H:H,MATCH($C545,'Policy Characteristics'!$C:$C,0)))</f>
        <v>3000</v>
      </c>
      <c r="O545" s="226" t="str">
        <f>IF(ISBLANK(INDEX('Policy Characteristics'!I:I,MATCH($C545,'Policy Characteristics'!$C:$C,0))),"",INDEX('Policy Characteristics'!I:I,MATCH($C545,'Policy Characteristics'!$C:$C,0)))</f>
        <v>KRW/metric ton CO2e</v>
      </c>
      <c r="P545" s="226"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s="1"/>
    </row>
    <row r="546" spans="1:18">
      <c r="A546" s="22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226" t="str">
        <f t="shared" si="30"/>
        <v>Additional Subsidy for Elec CCS</v>
      </c>
      <c r="D546" s="6" t="s">
        <v>822</v>
      </c>
      <c r="F546" s="6" t="s">
        <v>823</v>
      </c>
      <c r="H546" s="43">
        <v>2274</v>
      </c>
      <c r="I546" s="1" t="s">
        <v>738</v>
      </c>
      <c r="J546" s="227" t="str">
        <f>IF(ISBLANK(INDEX('Policy Characteristics'!D:D,MATCH($C546,'Policy Characteristics'!$C:$C,0))),"",INDEX('Policy Characteristics'!D:D,MATCH($C546,'Policy Characteristics'!$C:$C,0)))</f>
        <v>Electricity CCS Subsidy</v>
      </c>
      <c r="K546" s="226" t="str">
        <f>IF(ISBLANK(INDEX('Policy Characteristics'!E:E,MATCH($C546,'Policy Characteristics'!$C:$C,0))),"",INDEX('Policy Characteristics'!E:E,MATCH($C546,'Policy Characteristics'!$C:$C,0)))</f>
        <v>elec CCS subsidy</v>
      </c>
      <c r="L546" s="275">
        <f>IF(ISBLANK(INDEX('Policy Characteristics'!F:F,MATCH($C546,'Policy Characteristics'!$C:$C,0))),"",INDEX('Policy Characteristics'!F:F,MATCH($C546,'Policy Characteristics'!$C:$C,0)))</f>
        <v>-150000</v>
      </c>
      <c r="M546" s="275">
        <f>IF(ISBLANK(INDEX('Policy Characteristics'!G:G,MATCH($C546,'Policy Characteristics'!$C:$C,0))),"",INDEX('Policy Characteristics'!G:G,MATCH($C546,'Policy Characteristics'!$C:$C,0)))</f>
        <v>150000</v>
      </c>
      <c r="N546" s="275">
        <f>IF(ISBLANK(INDEX('Policy Characteristics'!H:H,MATCH($C546,'Policy Characteristics'!$C:$C,0))),"",INDEX('Policy Characteristics'!H:H,MATCH($C546,'Policy Characteristics'!$C:$C,0)))</f>
        <v>3000</v>
      </c>
      <c r="O546" s="226" t="str">
        <f>IF(ISBLANK(INDEX('Policy Characteristics'!I:I,MATCH($C546,'Policy Characteristics'!$C:$C,0))),"",INDEX('Policy Characteristics'!I:I,MATCH($C546,'Policy Characteristics'!$C:$C,0)))</f>
        <v>KRW/metric ton CO2e</v>
      </c>
      <c r="P546" s="226"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s="1"/>
    </row>
    <row r="547" spans="1:18">
      <c r="A547" s="22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226" t="str">
        <f t="shared" si="30"/>
        <v>Additional Subsidy for Elec CCS</v>
      </c>
      <c r="D547" s="6" t="s">
        <v>824</v>
      </c>
      <c r="F547" s="6" t="s">
        <v>825</v>
      </c>
      <c r="H547" s="43">
        <v>2275</v>
      </c>
      <c r="I547" s="1" t="s">
        <v>738</v>
      </c>
      <c r="J547" s="227" t="str">
        <f>IF(ISBLANK(INDEX('Policy Characteristics'!D:D,MATCH($C547,'Policy Characteristics'!$C:$C,0))),"",INDEX('Policy Characteristics'!D:D,MATCH($C547,'Policy Characteristics'!$C:$C,0)))</f>
        <v>Electricity CCS Subsidy</v>
      </c>
      <c r="K547" s="226" t="str">
        <f>IF(ISBLANK(INDEX('Policy Characteristics'!E:E,MATCH($C547,'Policy Characteristics'!$C:$C,0))),"",INDEX('Policy Characteristics'!E:E,MATCH($C547,'Policy Characteristics'!$C:$C,0)))</f>
        <v>elec CCS subsidy</v>
      </c>
      <c r="L547" s="275">
        <f>IF(ISBLANK(INDEX('Policy Characteristics'!F:F,MATCH($C547,'Policy Characteristics'!$C:$C,0))),"",INDEX('Policy Characteristics'!F:F,MATCH($C547,'Policy Characteristics'!$C:$C,0)))</f>
        <v>-150000</v>
      </c>
      <c r="M547" s="275">
        <f>IF(ISBLANK(INDEX('Policy Characteristics'!G:G,MATCH($C547,'Policy Characteristics'!$C:$C,0))),"",INDEX('Policy Characteristics'!G:G,MATCH($C547,'Policy Characteristics'!$C:$C,0)))</f>
        <v>150000</v>
      </c>
      <c r="N547" s="275">
        <f>IF(ISBLANK(INDEX('Policy Characteristics'!H:H,MATCH($C547,'Policy Characteristics'!$C:$C,0))),"",INDEX('Policy Characteristics'!H:H,MATCH($C547,'Policy Characteristics'!$C:$C,0)))</f>
        <v>3000</v>
      </c>
      <c r="O547" s="226" t="str">
        <f>IF(ISBLANK(INDEX('Policy Characteristics'!I:I,MATCH($C547,'Policy Characteristics'!$C:$C,0))),"",INDEX('Policy Characteristics'!I:I,MATCH($C547,'Policy Characteristics'!$C:$C,0)))</f>
        <v>KRW/metric ton CO2e</v>
      </c>
      <c r="P547" s="226"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s="1"/>
    </row>
    <row r="548" spans="1:18">
      <c r="A548" s="22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226" t="str">
        <f t="shared" si="30"/>
        <v>Additional Subsidy for Elec CCS</v>
      </c>
      <c r="D548" s="6" t="s">
        <v>826</v>
      </c>
      <c r="F548" s="6" t="s">
        <v>827</v>
      </c>
      <c r="H548" s="43">
        <v>2276</v>
      </c>
      <c r="I548" s="1" t="s">
        <v>738</v>
      </c>
      <c r="J548" s="227" t="str">
        <f>IF(ISBLANK(INDEX('Policy Characteristics'!D:D,MATCH($C548,'Policy Characteristics'!$C:$C,0))),"",INDEX('Policy Characteristics'!D:D,MATCH($C548,'Policy Characteristics'!$C:$C,0)))</f>
        <v>Electricity CCS Subsidy</v>
      </c>
      <c r="K548" s="226" t="str">
        <f>IF(ISBLANK(INDEX('Policy Characteristics'!E:E,MATCH($C548,'Policy Characteristics'!$C:$C,0))),"",INDEX('Policy Characteristics'!E:E,MATCH($C548,'Policy Characteristics'!$C:$C,0)))</f>
        <v>elec CCS subsidy</v>
      </c>
      <c r="L548" s="275">
        <f>IF(ISBLANK(INDEX('Policy Characteristics'!F:F,MATCH($C548,'Policy Characteristics'!$C:$C,0))),"",INDEX('Policy Characteristics'!F:F,MATCH($C548,'Policy Characteristics'!$C:$C,0)))</f>
        <v>-150000</v>
      </c>
      <c r="M548" s="275">
        <f>IF(ISBLANK(INDEX('Policy Characteristics'!G:G,MATCH($C548,'Policy Characteristics'!$C:$C,0))),"",INDEX('Policy Characteristics'!G:G,MATCH($C548,'Policy Characteristics'!$C:$C,0)))</f>
        <v>150000</v>
      </c>
      <c r="N548" s="275">
        <f>IF(ISBLANK(INDEX('Policy Characteristics'!H:H,MATCH($C548,'Policy Characteristics'!$C:$C,0))),"",INDEX('Policy Characteristics'!H:H,MATCH($C548,'Policy Characteristics'!$C:$C,0)))</f>
        <v>3000</v>
      </c>
      <c r="O548" s="226" t="str">
        <f>IF(ISBLANK(INDEX('Policy Characteristics'!I:I,MATCH($C548,'Policy Characteristics'!$C:$C,0))),"",INDEX('Policy Characteristics'!I:I,MATCH($C548,'Policy Characteristics'!$C:$C,0)))</f>
        <v>KRW/metric ton CO2e</v>
      </c>
      <c r="P548" s="226"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s="1"/>
    </row>
    <row r="549" spans="1:18">
      <c r="A549" s="22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226" t="str">
        <f t="shared" si="30"/>
        <v>Additional Subsidy for Elec CCS</v>
      </c>
      <c r="D549" s="6" t="s">
        <v>828</v>
      </c>
      <c r="F549" s="6" t="s">
        <v>829</v>
      </c>
      <c r="H549" s="43">
        <v>2277</v>
      </c>
      <c r="I549" s="1" t="s">
        <v>728</v>
      </c>
      <c r="J549" s="227" t="str">
        <f>IF(ISBLANK(INDEX('Policy Characteristics'!D:D,MATCH($C549,'Policy Characteristics'!$C:$C,0))),"",INDEX('Policy Characteristics'!D:D,MATCH($C549,'Policy Characteristics'!$C:$C,0)))</f>
        <v>Electricity CCS Subsidy</v>
      </c>
      <c r="K549" s="226" t="str">
        <f>IF(ISBLANK(INDEX('Policy Characteristics'!E:E,MATCH($C549,'Policy Characteristics'!$C:$C,0))),"",INDEX('Policy Characteristics'!E:E,MATCH($C549,'Policy Characteristics'!$C:$C,0)))</f>
        <v>elec CCS subsidy</v>
      </c>
      <c r="L549" s="275">
        <f>IF(ISBLANK(INDEX('Policy Characteristics'!F:F,MATCH($C549,'Policy Characteristics'!$C:$C,0))),"",INDEX('Policy Characteristics'!F:F,MATCH($C549,'Policy Characteristics'!$C:$C,0)))</f>
        <v>-150000</v>
      </c>
      <c r="M549" s="275">
        <f>IF(ISBLANK(INDEX('Policy Characteristics'!G:G,MATCH($C549,'Policy Characteristics'!$C:$C,0))),"",INDEX('Policy Characteristics'!G:G,MATCH($C549,'Policy Characteristics'!$C:$C,0)))</f>
        <v>150000</v>
      </c>
      <c r="N549" s="275">
        <f>IF(ISBLANK(INDEX('Policy Characteristics'!H:H,MATCH($C549,'Policy Characteristics'!$C:$C,0))),"",INDEX('Policy Characteristics'!H:H,MATCH($C549,'Policy Characteristics'!$C:$C,0)))</f>
        <v>3000</v>
      </c>
      <c r="O549" s="226" t="str">
        <f>IF(ISBLANK(INDEX('Policy Characteristics'!I:I,MATCH($C549,'Policy Characteristics'!$C:$C,0))),"",INDEX('Policy Characteristics'!I:I,MATCH($C549,'Policy Characteristics'!$C:$C,0)))</f>
        <v>KRW/metric ton CO2e</v>
      </c>
      <c r="P549" s="226"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s="1"/>
    </row>
    <row r="550" spans="1:18">
      <c r="A550" s="22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226" t="str">
        <f t="shared" si="30"/>
        <v>Additional Subsidy for Elec CCS</v>
      </c>
      <c r="D550" s="6" t="s">
        <v>830</v>
      </c>
      <c r="F550" s="6" t="s">
        <v>831</v>
      </c>
      <c r="H550" s="43">
        <v>2278</v>
      </c>
      <c r="I550" s="1" t="s">
        <v>728</v>
      </c>
      <c r="J550" s="227" t="str">
        <f>IF(ISBLANK(INDEX('Policy Characteristics'!D:D,MATCH($C550,'Policy Characteristics'!$C:$C,0))),"",INDEX('Policy Characteristics'!D:D,MATCH($C550,'Policy Characteristics'!$C:$C,0)))</f>
        <v>Electricity CCS Subsidy</v>
      </c>
      <c r="K550" s="226" t="str">
        <f>IF(ISBLANK(INDEX('Policy Characteristics'!E:E,MATCH($C550,'Policy Characteristics'!$C:$C,0))),"",INDEX('Policy Characteristics'!E:E,MATCH($C550,'Policy Characteristics'!$C:$C,0)))</f>
        <v>elec CCS subsidy</v>
      </c>
      <c r="L550" s="275">
        <f>IF(ISBLANK(INDEX('Policy Characteristics'!F:F,MATCH($C550,'Policy Characteristics'!$C:$C,0))),"",INDEX('Policy Characteristics'!F:F,MATCH($C550,'Policy Characteristics'!$C:$C,0)))</f>
        <v>-150000</v>
      </c>
      <c r="M550" s="275">
        <f>IF(ISBLANK(INDEX('Policy Characteristics'!G:G,MATCH($C550,'Policy Characteristics'!$C:$C,0))),"",INDEX('Policy Characteristics'!G:G,MATCH($C550,'Policy Characteristics'!$C:$C,0)))</f>
        <v>150000</v>
      </c>
      <c r="N550" s="275">
        <f>IF(ISBLANK(INDEX('Policy Characteristics'!H:H,MATCH($C550,'Policy Characteristics'!$C:$C,0))),"",INDEX('Policy Characteristics'!H:H,MATCH($C550,'Policy Characteristics'!$C:$C,0)))</f>
        <v>3000</v>
      </c>
      <c r="O550" s="226" t="str">
        <f>IF(ISBLANK(INDEX('Policy Characteristics'!I:I,MATCH($C550,'Policy Characteristics'!$C:$C,0))),"",INDEX('Policy Characteristics'!I:I,MATCH($C550,'Policy Characteristics'!$C:$C,0)))</f>
        <v>KRW/metric ton CO2e</v>
      </c>
      <c r="P550" s="226"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s="1"/>
    </row>
    <row r="551" spans="1:18">
      <c r="A551" s="22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226" t="str">
        <f t="shared" si="30"/>
        <v>Additional Subsidy for Elec CCS</v>
      </c>
      <c r="D551" s="6" t="s">
        <v>832</v>
      </c>
      <c r="F551" s="6" t="s">
        <v>833</v>
      </c>
      <c r="H551" s="43">
        <v>2279</v>
      </c>
      <c r="I551" s="1" t="s">
        <v>728</v>
      </c>
      <c r="J551" s="227" t="str">
        <f>IF(ISBLANK(INDEX('Policy Characteristics'!D:D,MATCH($C551,'Policy Characteristics'!$C:$C,0))),"",INDEX('Policy Characteristics'!D:D,MATCH($C551,'Policy Characteristics'!$C:$C,0)))</f>
        <v>Electricity CCS Subsidy</v>
      </c>
      <c r="K551" s="226" t="str">
        <f>IF(ISBLANK(INDEX('Policy Characteristics'!E:E,MATCH($C551,'Policy Characteristics'!$C:$C,0))),"",INDEX('Policy Characteristics'!E:E,MATCH($C551,'Policy Characteristics'!$C:$C,0)))</f>
        <v>elec CCS subsidy</v>
      </c>
      <c r="L551" s="275">
        <f>IF(ISBLANK(INDEX('Policy Characteristics'!F:F,MATCH($C551,'Policy Characteristics'!$C:$C,0))),"",INDEX('Policy Characteristics'!F:F,MATCH($C551,'Policy Characteristics'!$C:$C,0)))</f>
        <v>-150000</v>
      </c>
      <c r="M551" s="275">
        <f>IF(ISBLANK(INDEX('Policy Characteristics'!G:G,MATCH($C551,'Policy Characteristics'!$C:$C,0))),"",INDEX('Policy Characteristics'!G:G,MATCH($C551,'Policy Characteristics'!$C:$C,0)))</f>
        <v>150000</v>
      </c>
      <c r="N551" s="275">
        <f>IF(ISBLANK(INDEX('Policy Characteristics'!H:H,MATCH($C551,'Policy Characteristics'!$C:$C,0))),"",INDEX('Policy Characteristics'!H:H,MATCH($C551,'Policy Characteristics'!$C:$C,0)))</f>
        <v>3000</v>
      </c>
      <c r="O551" s="226" t="str">
        <f>IF(ISBLANK(INDEX('Policy Characteristics'!I:I,MATCH($C551,'Policy Characteristics'!$C:$C,0))),"",INDEX('Policy Characteristics'!I:I,MATCH($C551,'Policy Characteristics'!$C:$C,0)))</f>
        <v>KRW/metric ton CO2e</v>
      </c>
      <c r="P551" s="226"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s="1"/>
    </row>
    <row r="552" spans="1:18">
      <c r="A552" s="22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226" t="str">
        <f t="shared" si="30"/>
        <v>Additional Subsidy for Elec CCS</v>
      </c>
      <c r="D552" s="6" t="s">
        <v>834</v>
      </c>
      <c r="F552" s="6" t="s">
        <v>835</v>
      </c>
      <c r="H552" s="43">
        <v>2280</v>
      </c>
      <c r="I552" s="1" t="s">
        <v>728</v>
      </c>
      <c r="J552" s="227" t="str">
        <f>IF(ISBLANK(INDEX('Policy Characteristics'!D:D,MATCH($C552,'Policy Characteristics'!$C:$C,0))),"",INDEX('Policy Characteristics'!D:D,MATCH($C552,'Policy Characteristics'!$C:$C,0)))</f>
        <v>Electricity CCS Subsidy</v>
      </c>
      <c r="K552" s="226" t="str">
        <f>IF(ISBLANK(INDEX('Policy Characteristics'!E:E,MATCH($C552,'Policy Characteristics'!$C:$C,0))),"",INDEX('Policy Characteristics'!E:E,MATCH($C552,'Policy Characteristics'!$C:$C,0)))</f>
        <v>elec CCS subsidy</v>
      </c>
      <c r="L552" s="275">
        <f>IF(ISBLANK(INDEX('Policy Characteristics'!F:F,MATCH($C552,'Policy Characteristics'!$C:$C,0))),"",INDEX('Policy Characteristics'!F:F,MATCH($C552,'Policy Characteristics'!$C:$C,0)))</f>
        <v>-150000</v>
      </c>
      <c r="M552" s="275">
        <f>IF(ISBLANK(INDEX('Policy Characteristics'!G:G,MATCH($C552,'Policy Characteristics'!$C:$C,0))),"",INDEX('Policy Characteristics'!G:G,MATCH($C552,'Policy Characteristics'!$C:$C,0)))</f>
        <v>150000</v>
      </c>
      <c r="N552" s="275">
        <f>IF(ISBLANK(INDEX('Policy Characteristics'!H:H,MATCH($C552,'Policy Characteristics'!$C:$C,0))),"",INDEX('Policy Characteristics'!H:H,MATCH($C552,'Policy Characteristics'!$C:$C,0)))</f>
        <v>3000</v>
      </c>
      <c r="O552" s="226" t="str">
        <f>IF(ISBLANK(INDEX('Policy Characteristics'!I:I,MATCH($C552,'Policy Characteristics'!$C:$C,0))),"",INDEX('Policy Characteristics'!I:I,MATCH($C552,'Policy Characteristics'!$C:$C,0)))</f>
        <v>KRW/metric ton CO2e</v>
      </c>
      <c r="P552" s="226"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s="1"/>
    </row>
    <row r="553" spans="1:18">
      <c r="A553" s="22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226" t="str">
        <f t="shared" si="30"/>
        <v>Additional Subsidy for Elec CCS</v>
      </c>
      <c r="D553" s="6" t="s">
        <v>836</v>
      </c>
      <c r="F553" s="6" t="s">
        <v>837</v>
      </c>
      <c r="H553" s="43">
        <v>2281</v>
      </c>
      <c r="I553" s="1" t="s">
        <v>738</v>
      </c>
      <c r="J553" s="227" t="str">
        <f>IF(ISBLANK(INDEX('Policy Characteristics'!D:D,MATCH($C553,'Policy Characteristics'!$C:$C,0))),"",INDEX('Policy Characteristics'!D:D,MATCH($C553,'Policy Characteristics'!$C:$C,0)))</f>
        <v>Electricity CCS Subsidy</v>
      </c>
      <c r="K553" s="226" t="str">
        <f>IF(ISBLANK(INDEX('Policy Characteristics'!E:E,MATCH($C553,'Policy Characteristics'!$C:$C,0))),"",INDEX('Policy Characteristics'!E:E,MATCH($C553,'Policy Characteristics'!$C:$C,0)))</f>
        <v>elec CCS subsidy</v>
      </c>
      <c r="L553" s="275">
        <f>IF(ISBLANK(INDEX('Policy Characteristics'!F:F,MATCH($C553,'Policy Characteristics'!$C:$C,0))),"",INDEX('Policy Characteristics'!F:F,MATCH($C553,'Policy Characteristics'!$C:$C,0)))</f>
        <v>-150000</v>
      </c>
      <c r="M553" s="275">
        <f>IF(ISBLANK(INDEX('Policy Characteristics'!G:G,MATCH($C553,'Policy Characteristics'!$C:$C,0))),"",INDEX('Policy Characteristics'!G:G,MATCH($C553,'Policy Characteristics'!$C:$C,0)))</f>
        <v>150000</v>
      </c>
      <c r="N553" s="275">
        <f>IF(ISBLANK(INDEX('Policy Characteristics'!H:H,MATCH($C553,'Policy Characteristics'!$C:$C,0))),"",INDEX('Policy Characteristics'!H:H,MATCH($C553,'Policy Characteristics'!$C:$C,0)))</f>
        <v>3000</v>
      </c>
      <c r="O553" s="226" t="str">
        <f>IF(ISBLANK(INDEX('Policy Characteristics'!I:I,MATCH($C553,'Policy Characteristics'!$C:$C,0))),"",INDEX('Policy Characteristics'!I:I,MATCH($C553,'Policy Characteristics'!$C:$C,0)))</f>
        <v>KRW/metric ton CO2e</v>
      </c>
      <c r="P553" s="226"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s="1"/>
    </row>
    <row r="554" spans="1:18">
      <c r="A554" s="22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226" t="str">
        <f t="shared" si="30"/>
        <v>Additional Subsidy for Elec CCS</v>
      </c>
      <c r="D554" s="6" t="s">
        <v>838</v>
      </c>
      <c r="F554" s="6" t="s">
        <v>839</v>
      </c>
      <c r="H554" s="43">
        <v>2282</v>
      </c>
      <c r="I554" s="1" t="s">
        <v>738</v>
      </c>
      <c r="J554" s="227" t="str">
        <f>IF(ISBLANK(INDEX('Policy Characteristics'!D:D,MATCH($C554,'Policy Characteristics'!$C:$C,0))),"",INDEX('Policy Characteristics'!D:D,MATCH($C554,'Policy Characteristics'!$C:$C,0)))</f>
        <v>Electricity CCS Subsidy</v>
      </c>
      <c r="K554" s="226" t="str">
        <f>IF(ISBLANK(INDEX('Policy Characteristics'!E:E,MATCH($C554,'Policy Characteristics'!$C:$C,0))),"",INDEX('Policy Characteristics'!E:E,MATCH($C554,'Policy Characteristics'!$C:$C,0)))</f>
        <v>elec CCS subsidy</v>
      </c>
      <c r="L554" s="275">
        <f>IF(ISBLANK(INDEX('Policy Characteristics'!F:F,MATCH($C554,'Policy Characteristics'!$C:$C,0))),"",INDEX('Policy Characteristics'!F:F,MATCH($C554,'Policy Characteristics'!$C:$C,0)))</f>
        <v>-150000</v>
      </c>
      <c r="M554" s="275">
        <f>IF(ISBLANK(INDEX('Policy Characteristics'!G:G,MATCH($C554,'Policy Characteristics'!$C:$C,0))),"",INDEX('Policy Characteristics'!G:G,MATCH($C554,'Policy Characteristics'!$C:$C,0)))</f>
        <v>150000</v>
      </c>
      <c r="N554" s="275">
        <f>IF(ISBLANK(INDEX('Policy Characteristics'!H:H,MATCH($C554,'Policy Characteristics'!$C:$C,0))),"",INDEX('Policy Characteristics'!H:H,MATCH($C554,'Policy Characteristics'!$C:$C,0)))</f>
        <v>3000</v>
      </c>
      <c r="O554" s="226" t="str">
        <f>IF(ISBLANK(INDEX('Policy Characteristics'!I:I,MATCH($C554,'Policy Characteristics'!$C:$C,0))),"",INDEX('Policy Characteristics'!I:I,MATCH($C554,'Policy Characteristics'!$C:$C,0)))</f>
        <v>KRW/metric ton CO2e</v>
      </c>
      <c r="P554" s="226"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s="1"/>
    </row>
    <row r="555" spans="1:18">
      <c r="A555" s="22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226" t="str">
        <f t="shared" si="30"/>
        <v>Additional Subsidy for Elec CCS</v>
      </c>
      <c r="D555" s="6" t="s">
        <v>840</v>
      </c>
      <c r="F555" s="6" t="s">
        <v>841</v>
      </c>
      <c r="H555" s="43">
        <v>2283</v>
      </c>
      <c r="I555" s="1" t="s">
        <v>738</v>
      </c>
      <c r="J555" s="227" t="str">
        <f>IF(ISBLANK(INDEX('Policy Characteristics'!D:D,MATCH($C555,'Policy Characteristics'!$C:$C,0))),"",INDEX('Policy Characteristics'!D:D,MATCH($C555,'Policy Characteristics'!$C:$C,0)))</f>
        <v>Electricity CCS Subsidy</v>
      </c>
      <c r="K555" s="226" t="str">
        <f>IF(ISBLANK(INDEX('Policy Characteristics'!E:E,MATCH($C555,'Policy Characteristics'!$C:$C,0))),"",INDEX('Policy Characteristics'!E:E,MATCH($C555,'Policy Characteristics'!$C:$C,0)))</f>
        <v>elec CCS subsidy</v>
      </c>
      <c r="L555" s="275">
        <f>IF(ISBLANK(INDEX('Policy Characteristics'!F:F,MATCH($C555,'Policy Characteristics'!$C:$C,0))),"",INDEX('Policy Characteristics'!F:F,MATCH($C555,'Policy Characteristics'!$C:$C,0)))</f>
        <v>-150000</v>
      </c>
      <c r="M555" s="275">
        <f>IF(ISBLANK(INDEX('Policy Characteristics'!G:G,MATCH($C555,'Policy Characteristics'!$C:$C,0))),"",INDEX('Policy Characteristics'!G:G,MATCH($C555,'Policy Characteristics'!$C:$C,0)))</f>
        <v>150000</v>
      </c>
      <c r="N555" s="275">
        <f>IF(ISBLANK(INDEX('Policy Characteristics'!H:H,MATCH($C555,'Policy Characteristics'!$C:$C,0))),"",INDEX('Policy Characteristics'!H:H,MATCH($C555,'Policy Characteristics'!$C:$C,0)))</f>
        <v>3000</v>
      </c>
      <c r="O555" s="226" t="str">
        <f>IF(ISBLANK(INDEX('Policy Characteristics'!I:I,MATCH($C555,'Policy Characteristics'!$C:$C,0))),"",INDEX('Policy Characteristics'!I:I,MATCH($C555,'Policy Characteristics'!$C:$C,0)))</f>
        <v>KRW/metric ton CO2e</v>
      </c>
      <c r="P555" s="226"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s="1"/>
    </row>
    <row r="556" spans="1:18">
      <c r="A556" s="226" t="str">
        <f>IF(ISBLANK(INDEX('Policy Characteristics'!A:A,MATCH($C556,'Policy Characteristics'!$C:$C,0))),"",INDEX('Policy Characteristics'!A:A,MATCH($C556,'Policy Characteristics'!$C:$C,0)))</f>
        <v>Industry</v>
      </c>
      <c r="B556" s="234" t="str">
        <f>IF(ISBLANK(INDEX('Policy Characteristics'!B:B,MATCH($C556,'Policy Characteristics'!$C:$C,0))),"",INDEX('Policy Characteristics'!B:B,MATCH($C556,'Policy Characteristics'!$C:$C,0)))</f>
        <v>Buy In-Region Products</v>
      </c>
      <c r="C556" t="s">
        <v>373</v>
      </c>
      <c r="D556" s="45" t="s">
        <v>842</v>
      </c>
      <c r="E556" s="6"/>
      <c r="F556" t="s">
        <v>843</v>
      </c>
      <c r="G556" s="45"/>
      <c r="H556" s="43">
        <v>1537</v>
      </c>
      <c r="I556" s="261" t="s">
        <v>728</v>
      </c>
      <c r="J556" s="227" t="str">
        <f>IF(ISBLANK(INDEX('Policy Characteristics'!D:D,MATCH($C556,'Policy Characteristics'!$C:$C,0))),"",INDEX('Policy Characteristics'!D:D,MATCH($C556,'Policy Characteristics'!$C:$C,0)))</f>
        <v>Buy In-Region Products</v>
      </c>
      <c r="K556" s="226" t="str">
        <f>IF(ISBLANK(INDEX('Policy Characteristics'!E:E,MATCH($C556,'Policy Characteristics'!$C:$C,0))),"",INDEX('Policy Characteristics'!E:E,MATCH($C556,'Policy Characteristics'!$C:$C,0)))</f>
        <v>indst buy in region outputs</v>
      </c>
      <c r="L556" s="233">
        <f>IF(ISBLANK(INDEX('Policy Characteristics'!F:F,MATCH($C556,'Policy Characteristics'!$C:$C,0))),"",INDEX('Policy Characteristics'!F:F,MATCH($C556,'Policy Characteristics'!$C:$C,0)))</f>
        <v>0</v>
      </c>
      <c r="M556" s="233">
        <f>IF(ISBLANK(INDEX('Policy Characteristics'!G:G,MATCH($C556,'Policy Characteristics'!$C:$C,0))),"",INDEX('Policy Characteristics'!G:G,MATCH($C556,'Policy Characteristics'!$C:$C,0)))</f>
        <v>0.5</v>
      </c>
      <c r="N556" s="233">
        <f>IF(ISBLANK(INDEX('Policy Characteristics'!H:H,MATCH($C556,'Policy Characteristics'!$C:$C,0))),"",INDEX('Policy Characteristics'!H:H,MATCH($C556,'Policy Characteristics'!$C:$C,0)))</f>
        <v>0.01</v>
      </c>
      <c r="O556" s="226" t="str">
        <f>IF(ISBLANK(INDEX('Policy Characteristics'!I:I,MATCH($C556,'Policy Characteristics'!$C:$C,0))),"",INDEX('Policy Characteristics'!I:I,MATCH($C556,'Policy Characteristics'!$C:$C,0)))</f>
        <v>% of imports shifted</v>
      </c>
      <c r="P556" s="226"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26" t="str">
        <f>IF(ISBLANK(INDEX('Policy Characteristics'!K:K,MATCH($C556,'Policy Characteristics'!$C:$C,0))),"",INDEX('Policy Characteristics'!K:K,MATCH($C556,'Policy Characteristics'!$C:$C,0)))</f>
        <v/>
      </c>
      <c r="R556" s="226" t="str">
        <f>IF(ISBLANK(INDEX('Policy Characteristics'!L:L,MATCH($C556,'Policy Characteristics'!$C:$C,0))),"",INDEX('Policy Characteristics'!L:L,MATCH($C556,'Policy Characteristics'!$C:$C,0)))</f>
        <v/>
      </c>
    </row>
    <row r="557" spans="1:18">
      <c r="A557" s="226" t="str">
        <f>IF(ISBLANK(INDEX('Policy Characteristics'!A:A,MATCH($C557,'Policy Characteristics'!$C:$C,0))),"",INDEX('Policy Characteristics'!A:A,MATCH($C557,'Policy Characteristics'!$C:$C,0)))</f>
        <v>Industry</v>
      </c>
      <c r="B557" s="234" t="str">
        <f>IF(ISBLANK(INDEX('Policy Characteristics'!B:B,MATCH($C557,'Policy Characteristics'!$C:$C,0))),"",INDEX('Policy Characteristics'!B:B,MATCH($C557,'Policy Characteristics'!$C:$C,0)))</f>
        <v>Buy In-Region Products</v>
      </c>
      <c r="C557" s="226" t="str">
        <f>C$556</f>
        <v>Fraction of Imported Industrial Outputs Shifted to In Region Suppliers</v>
      </c>
      <c r="D557" s="6" t="s">
        <v>844</v>
      </c>
      <c r="E557" s="6"/>
      <c r="F557" t="s">
        <v>845</v>
      </c>
      <c r="G557" s="46"/>
      <c r="H557" s="43">
        <v>1538</v>
      </c>
      <c r="I557" s="261" t="s">
        <v>728</v>
      </c>
      <c r="J557" s="227" t="str">
        <f>IF(ISBLANK(INDEX('Policy Characteristics'!D:D,MATCH($C557,'Policy Characteristics'!$C:$C,0))),"",INDEX('Policy Characteristics'!D:D,MATCH($C557,'Policy Characteristics'!$C:$C,0)))</f>
        <v>Buy In-Region Products</v>
      </c>
      <c r="K557" s="226" t="str">
        <f>IF(ISBLANK(INDEX('Policy Characteristics'!E:E,MATCH($C557,'Policy Characteristics'!$C:$C,0))),"",INDEX('Policy Characteristics'!E:E,MATCH($C557,'Policy Characteristics'!$C:$C,0)))</f>
        <v>indst buy in region outputs</v>
      </c>
      <c r="L557" s="233">
        <f>IF(ISBLANK(INDEX('Policy Characteristics'!F:F,MATCH($C557,'Policy Characteristics'!$C:$C,0))),"",INDEX('Policy Characteristics'!F:F,MATCH($C557,'Policy Characteristics'!$C:$C,0)))</f>
        <v>0</v>
      </c>
      <c r="M557" s="233">
        <f>IF(ISBLANK(INDEX('Policy Characteristics'!G:G,MATCH($C557,'Policy Characteristics'!$C:$C,0))),"",INDEX('Policy Characteristics'!G:G,MATCH($C557,'Policy Characteristics'!$C:$C,0)))</f>
        <v>0.5</v>
      </c>
      <c r="N557" s="233">
        <f>IF(ISBLANK(INDEX('Policy Characteristics'!H:H,MATCH($C557,'Policy Characteristics'!$C:$C,0))),"",INDEX('Policy Characteristics'!H:H,MATCH($C557,'Policy Characteristics'!$C:$C,0)))</f>
        <v>0.01</v>
      </c>
      <c r="O557" s="226" t="str">
        <f>IF(ISBLANK(INDEX('Policy Characteristics'!I:I,MATCH($C557,'Policy Characteristics'!$C:$C,0))),"",INDEX('Policy Characteristics'!I:I,MATCH($C557,'Policy Characteristics'!$C:$C,0)))</f>
        <v>% of imports shifted</v>
      </c>
      <c r="P557" s="22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26" t="str">
        <f>IF(ISBLANK(INDEX('Policy Characteristics'!K:K,MATCH($C557,'Policy Characteristics'!$C:$C,0))),"",INDEX('Policy Characteristics'!K:K,MATCH($C557,'Policy Characteristics'!$C:$C,0)))</f>
        <v/>
      </c>
      <c r="R557" s="226" t="str">
        <f>IF(ISBLANK(INDEX('Policy Characteristics'!L:L,MATCH($C557,'Policy Characteristics'!$C:$C,0))),"",INDEX('Policy Characteristics'!L:L,MATCH($C557,'Policy Characteristics'!$C:$C,0)))</f>
        <v/>
      </c>
    </row>
    <row r="558" spans="1:18">
      <c r="A558" s="226" t="str">
        <f>IF(ISBLANK(INDEX('Policy Characteristics'!A:A,MATCH($C558,'Policy Characteristics'!$C:$C,0))),"",INDEX('Policy Characteristics'!A:A,MATCH($C558,'Policy Characteristics'!$C:$C,0)))</f>
        <v>Industry</v>
      </c>
      <c r="B558" s="234" t="str">
        <f>IF(ISBLANK(INDEX('Policy Characteristics'!B:B,MATCH($C558,'Policy Characteristics'!$C:$C,0))),"",INDEX('Policy Characteristics'!B:B,MATCH($C558,'Policy Characteristics'!$C:$C,0)))</f>
        <v>Buy In-Region Products</v>
      </c>
      <c r="C558" s="226" t="str">
        <f t="shared" ref="C558:C580" si="31">C$556</f>
        <v>Fraction of Imported Industrial Outputs Shifted to In Region Suppliers</v>
      </c>
      <c r="D558" s="6" t="s">
        <v>846</v>
      </c>
      <c r="E558" s="6"/>
      <c r="F558" t="s">
        <v>847</v>
      </c>
      <c r="G558" s="46"/>
      <c r="H558" s="43">
        <v>1539</v>
      </c>
      <c r="I558" s="261" t="s">
        <v>728</v>
      </c>
      <c r="J558" s="227" t="str">
        <f>IF(ISBLANK(INDEX('Policy Characteristics'!D:D,MATCH($C558,'Policy Characteristics'!$C:$C,0))),"",INDEX('Policy Characteristics'!D:D,MATCH($C558,'Policy Characteristics'!$C:$C,0)))</f>
        <v>Buy In-Region Products</v>
      </c>
      <c r="K558" s="226" t="str">
        <f>IF(ISBLANK(INDEX('Policy Characteristics'!E:E,MATCH($C558,'Policy Characteristics'!$C:$C,0))),"",INDEX('Policy Characteristics'!E:E,MATCH($C558,'Policy Characteristics'!$C:$C,0)))</f>
        <v>indst buy in region outputs</v>
      </c>
      <c r="L558" s="233">
        <f>IF(ISBLANK(INDEX('Policy Characteristics'!F:F,MATCH($C558,'Policy Characteristics'!$C:$C,0))),"",INDEX('Policy Characteristics'!F:F,MATCH($C558,'Policy Characteristics'!$C:$C,0)))</f>
        <v>0</v>
      </c>
      <c r="M558" s="233">
        <f>IF(ISBLANK(INDEX('Policy Characteristics'!G:G,MATCH($C558,'Policy Characteristics'!$C:$C,0))),"",INDEX('Policy Characteristics'!G:G,MATCH($C558,'Policy Characteristics'!$C:$C,0)))</f>
        <v>0.5</v>
      </c>
      <c r="N558" s="233">
        <f>IF(ISBLANK(INDEX('Policy Characteristics'!H:H,MATCH($C558,'Policy Characteristics'!$C:$C,0))),"",INDEX('Policy Characteristics'!H:H,MATCH($C558,'Policy Characteristics'!$C:$C,0)))</f>
        <v>0.01</v>
      </c>
      <c r="O558" s="226" t="str">
        <f>IF(ISBLANK(INDEX('Policy Characteristics'!I:I,MATCH($C558,'Policy Characteristics'!$C:$C,0))),"",INDEX('Policy Characteristics'!I:I,MATCH($C558,'Policy Characteristics'!$C:$C,0)))</f>
        <v>% of imports shifted</v>
      </c>
      <c r="P558" s="22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26" t="str">
        <f>IF(ISBLANK(INDEX('Policy Characteristics'!K:K,MATCH($C558,'Policy Characteristics'!$C:$C,0))),"",INDEX('Policy Characteristics'!K:K,MATCH($C558,'Policy Characteristics'!$C:$C,0)))</f>
        <v/>
      </c>
      <c r="R558" s="226" t="str">
        <f>IF(ISBLANK(INDEX('Policy Characteristics'!L:L,MATCH($C558,'Policy Characteristics'!$C:$C,0))),"",INDEX('Policy Characteristics'!L:L,MATCH($C558,'Policy Characteristics'!$C:$C,0)))</f>
        <v/>
      </c>
    </row>
    <row r="559" spans="1:18">
      <c r="A559" s="226" t="str">
        <f>IF(ISBLANK(INDEX('Policy Characteristics'!A:A,MATCH($C559,'Policy Characteristics'!$C:$C,0))),"",INDEX('Policy Characteristics'!A:A,MATCH($C559,'Policy Characteristics'!$C:$C,0)))</f>
        <v>Industry</v>
      </c>
      <c r="B559" s="234" t="str">
        <f>IF(ISBLANK(INDEX('Policy Characteristics'!B:B,MATCH($C559,'Policy Characteristics'!$C:$C,0))),"",INDEX('Policy Characteristics'!B:B,MATCH($C559,'Policy Characteristics'!$C:$C,0)))</f>
        <v>Buy In-Region Products</v>
      </c>
      <c r="C559" s="226" t="str">
        <f t="shared" si="31"/>
        <v>Fraction of Imported Industrial Outputs Shifted to In Region Suppliers</v>
      </c>
      <c r="D559" s="6" t="s">
        <v>848</v>
      </c>
      <c r="E559" s="6"/>
      <c r="F559" t="s">
        <v>849</v>
      </c>
      <c r="G559" s="46"/>
      <c r="H559" s="43">
        <v>1540</v>
      </c>
      <c r="I559" s="261" t="s">
        <v>728</v>
      </c>
      <c r="J559" s="227" t="str">
        <f>IF(ISBLANK(INDEX('Policy Characteristics'!D:D,MATCH($C559,'Policy Characteristics'!$C:$C,0))),"",INDEX('Policy Characteristics'!D:D,MATCH($C559,'Policy Characteristics'!$C:$C,0)))</f>
        <v>Buy In-Region Products</v>
      </c>
      <c r="K559" s="226" t="str">
        <f>IF(ISBLANK(INDEX('Policy Characteristics'!E:E,MATCH($C559,'Policy Characteristics'!$C:$C,0))),"",INDEX('Policy Characteristics'!E:E,MATCH($C559,'Policy Characteristics'!$C:$C,0)))</f>
        <v>indst buy in region outputs</v>
      </c>
      <c r="L559" s="233">
        <f>IF(ISBLANK(INDEX('Policy Characteristics'!F:F,MATCH($C559,'Policy Characteristics'!$C:$C,0))),"",INDEX('Policy Characteristics'!F:F,MATCH($C559,'Policy Characteristics'!$C:$C,0)))</f>
        <v>0</v>
      </c>
      <c r="M559" s="233">
        <f>IF(ISBLANK(INDEX('Policy Characteristics'!G:G,MATCH($C559,'Policy Characteristics'!$C:$C,0))),"",INDEX('Policy Characteristics'!G:G,MATCH($C559,'Policy Characteristics'!$C:$C,0)))</f>
        <v>0.5</v>
      </c>
      <c r="N559" s="233">
        <f>IF(ISBLANK(INDEX('Policy Characteristics'!H:H,MATCH($C559,'Policy Characteristics'!$C:$C,0))),"",INDEX('Policy Characteristics'!H:H,MATCH($C559,'Policy Characteristics'!$C:$C,0)))</f>
        <v>0.01</v>
      </c>
      <c r="O559" s="226" t="str">
        <f>IF(ISBLANK(INDEX('Policy Characteristics'!I:I,MATCH($C559,'Policy Characteristics'!$C:$C,0))),"",INDEX('Policy Characteristics'!I:I,MATCH($C559,'Policy Characteristics'!$C:$C,0)))</f>
        <v>% of imports shifted</v>
      </c>
      <c r="P559" s="22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26" t="str">
        <f>IF(ISBLANK(INDEX('Policy Characteristics'!K:K,MATCH($C559,'Policy Characteristics'!$C:$C,0))),"",INDEX('Policy Characteristics'!K:K,MATCH($C559,'Policy Characteristics'!$C:$C,0)))</f>
        <v/>
      </c>
      <c r="R559" s="226" t="str">
        <f>IF(ISBLANK(INDEX('Policy Characteristics'!L:L,MATCH($C559,'Policy Characteristics'!$C:$C,0))),"",INDEX('Policy Characteristics'!L:L,MATCH($C559,'Policy Characteristics'!$C:$C,0)))</f>
        <v/>
      </c>
    </row>
    <row r="560" spans="1:18">
      <c r="A560" s="226" t="str">
        <f>IF(ISBLANK(INDEX('Policy Characteristics'!A:A,MATCH($C560,'Policy Characteristics'!$C:$C,0))),"",INDEX('Policy Characteristics'!A:A,MATCH($C560,'Policy Characteristics'!$C:$C,0)))</f>
        <v>Industry</v>
      </c>
      <c r="B560" s="234" t="str">
        <f>IF(ISBLANK(INDEX('Policy Characteristics'!B:B,MATCH($C560,'Policy Characteristics'!$C:$C,0))),"",INDEX('Policy Characteristics'!B:B,MATCH($C560,'Policy Characteristics'!$C:$C,0)))</f>
        <v>Buy In-Region Products</v>
      </c>
      <c r="C560" s="226" t="str">
        <f t="shared" si="31"/>
        <v>Fraction of Imported Industrial Outputs Shifted to In Region Suppliers</v>
      </c>
      <c r="D560" s="6" t="s">
        <v>850</v>
      </c>
      <c r="E560" s="6"/>
      <c r="F560" t="s">
        <v>851</v>
      </c>
      <c r="G560" s="46"/>
      <c r="H560" s="43">
        <v>1541</v>
      </c>
      <c r="I560" s="261" t="s">
        <v>728</v>
      </c>
      <c r="J560" s="227" t="str">
        <f>IF(ISBLANK(INDEX('Policy Characteristics'!D:D,MATCH($C560,'Policy Characteristics'!$C:$C,0))),"",INDEX('Policy Characteristics'!D:D,MATCH($C560,'Policy Characteristics'!$C:$C,0)))</f>
        <v>Buy In-Region Products</v>
      </c>
      <c r="K560" s="226" t="str">
        <f>IF(ISBLANK(INDEX('Policy Characteristics'!E:E,MATCH($C560,'Policy Characteristics'!$C:$C,0))),"",INDEX('Policy Characteristics'!E:E,MATCH($C560,'Policy Characteristics'!$C:$C,0)))</f>
        <v>indst buy in region outputs</v>
      </c>
      <c r="L560" s="233">
        <f>IF(ISBLANK(INDEX('Policy Characteristics'!F:F,MATCH($C560,'Policy Characteristics'!$C:$C,0))),"",INDEX('Policy Characteristics'!F:F,MATCH($C560,'Policy Characteristics'!$C:$C,0)))</f>
        <v>0</v>
      </c>
      <c r="M560" s="233">
        <f>IF(ISBLANK(INDEX('Policy Characteristics'!G:G,MATCH($C560,'Policy Characteristics'!$C:$C,0))),"",INDEX('Policy Characteristics'!G:G,MATCH($C560,'Policy Characteristics'!$C:$C,0)))</f>
        <v>0.5</v>
      </c>
      <c r="N560" s="233">
        <f>IF(ISBLANK(INDEX('Policy Characteristics'!H:H,MATCH($C560,'Policy Characteristics'!$C:$C,0))),"",INDEX('Policy Characteristics'!H:H,MATCH($C560,'Policy Characteristics'!$C:$C,0)))</f>
        <v>0.01</v>
      </c>
      <c r="O560" s="226" t="str">
        <f>IF(ISBLANK(INDEX('Policy Characteristics'!I:I,MATCH($C560,'Policy Characteristics'!$C:$C,0))),"",INDEX('Policy Characteristics'!I:I,MATCH($C560,'Policy Characteristics'!$C:$C,0)))</f>
        <v>% of imports shifted</v>
      </c>
      <c r="P560" s="22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26" t="str">
        <f>IF(ISBLANK(INDEX('Policy Characteristics'!K:K,MATCH($C560,'Policy Characteristics'!$C:$C,0))),"",INDEX('Policy Characteristics'!K:K,MATCH($C560,'Policy Characteristics'!$C:$C,0)))</f>
        <v/>
      </c>
      <c r="R560" s="226" t="str">
        <f>IF(ISBLANK(INDEX('Policy Characteristics'!L:L,MATCH($C560,'Policy Characteristics'!$C:$C,0))),"",INDEX('Policy Characteristics'!L:L,MATCH($C560,'Policy Characteristics'!$C:$C,0)))</f>
        <v/>
      </c>
    </row>
    <row r="561" spans="1:18">
      <c r="A561" s="226" t="str">
        <f>IF(ISBLANK(INDEX('Policy Characteristics'!A:A,MATCH($C561,'Policy Characteristics'!$C:$C,0))),"",INDEX('Policy Characteristics'!A:A,MATCH($C561,'Policy Characteristics'!$C:$C,0)))</f>
        <v>Industry</v>
      </c>
      <c r="B561" s="234" t="str">
        <f>IF(ISBLANK(INDEX('Policy Characteristics'!B:B,MATCH($C561,'Policy Characteristics'!$C:$C,0))),"",INDEX('Policy Characteristics'!B:B,MATCH($C561,'Policy Characteristics'!$C:$C,0)))</f>
        <v>Buy In-Region Products</v>
      </c>
      <c r="C561" s="226" t="str">
        <f t="shared" si="31"/>
        <v>Fraction of Imported Industrial Outputs Shifted to In Region Suppliers</v>
      </c>
      <c r="D561" s="6" t="s">
        <v>852</v>
      </c>
      <c r="E561" s="6"/>
      <c r="F561" t="s">
        <v>853</v>
      </c>
      <c r="G561" s="46"/>
      <c r="H561" s="43">
        <v>1542</v>
      </c>
      <c r="I561" s="261" t="s">
        <v>728</v>
      </c>
      <c r="J561" s="227" t="str">
        <f>IF(ISBLANK(INDEX('Policy Characteristics'!D:D,MATCH($C561,'Policy Characteristics'!$C:$C,0))),"",INDEX('Policy Characteristics'!D:D,MATCH($C561,'Policy Characteristics'!$C:$C,0)))</f>
        <v>Buy In-Region Products</v>
      </c>
      <c r="K561" s="226" t="str">
        <f>IF(ISBLANK(INDEX('Policy Characteristics'!E:E,MATCH($C561,'Policy Characteristics'!$C:$C,0))),"",INDEX('Policy Characteristics'!E:E,MATCH($C561,'Policy Characteristics'!$C:$C,0)))</f>
        <v>indst buy in region outputs</v>
      </c>
      <c r="L561" s="233">
        <f>IF(ISBLANK(INDEX('Policy Characteristics'!F:F,MATCH($C561,'Policy Characteristics'!$C:$C,0))),"",INDEX('Policy Characteristics'!F:F,MATCH($C561,'Policy Characteristics'!$C:$C,0)))</f>
        <v>0</v>
      </c>
      <c r="M561" s="233">
        <f>IF(ISBLANK(INDEX('Policy Characteristics'!G:G,MATCH($C561,'Policy Characteristics'!$C:$C,0))),"",INDEX('Policy Characteristics'!G:G,MATCH($C561,'Policy Characteristics'!$C:$C,0)))</f>
        <v>0.5</v>
      </c>
      <c r="N561" s="233">
        <f>IF(ISBLANK(INDEX('Policy Characteristics'!H:H,MATCH($C561,'Policy Characteristics'!$C:$C,0))),"",INDEX('Policy Characteristics'!H:H,MATCH($C561,'Policy Characteristics'!$C:$C,0)))</f>
        <v>0.01</v>
      </c>
      <c r="O561" s="226" t="str">
        <f>IF(ISBLANK(INDEX('Policy Characteristics'!I:I,MATCH($C561,'Policy Characteristics'!$C:$C,0))),"",INDEX('Policy Characteristics'!I:I,MATCH($C561,'Policy Characteristics'!$C:$C,0)))</f>
        <v>% of imports shifted</v>
      </c>
      <c r="P561" s="22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26" t="str">
        <f>IF(ISBLANK(INDEX('Policy Characteristics'!K:K,MATCH($C561,'Policy Characteristics'!$C:$C,0))),"",INDEX('Policy Characteristics'!K:K,MATCH($C561,'Policy Characteristics'!$C:$C,0)))</f>
        <v/>
      </c>
      <c r="R561" s="226" t="str">
        <f>IF(ISBLANK(INDEX('Policy Characteristics'!L:L,MATCH($C561,'Policy Characteristics'!$C:$C,0))),"",INDEX('Policy Characteristics'!L:L,MATCH($C561,'Policy Characteristics'!$C:$C,0)))</f>
        <v/>
      </c>
    </row>
    <row r="562" spans="1:18">
      <c r="A562" s="226" t="str">
        <f>IF(ISBLANK(INDEX('Policy Characteristics'!A:A,MATCH($C562,'Policy Characteristics'!$C:$C,0))),"",INDEX('Policy Characteristics'!A:A,MATCH($C562,'Policy Characteristics'!$C:$C,0)))</f>
        <v>Industry</v>
      </c>
      <c r="B562" s="234" t="str">
        <f>IF(ISBLANK(INDEX('Policy Characteristics'!B:B,MATCH($C562,'Policy Characteristics'!$C:$C,0))),"",INDEX('Policy Characteristics'!B:B,MATCH($C562,'Policy Characteristics'!$C:$C,0)))</f>
        <v>Buy In-Region Products</v>
      </c>
      <c r="C562" s="226" t="str">
        <f t="shared" si="31"/>
        <v>Fraction of Imported Industrial Outputs Shifted to In Region Suppliers</v>
      </c>
      <c r="D562" s="6" t="s">
        <v>854</v>
      </c>
      <c r="E562" s="6"/>
      <c r="F562" t="s">
        <v>855</v>
      </c>
      <c r="G562" s="46"/>
      <c r="H562" s="43">
        <v>1543</v>
      </c>
      <c r="I562" s="261" t="s">
        <v>728</v>
      </c>
      <c r="J562" s="227" t="str">
        <f>IF(ISBLANK(INDEX('Policy Characteristics'!D:D,MATCH($C562,'Policy Characteristics'!$C:$C,0))),"",INDEX('Policy Characteristics'!D:D,MATCH($C562,'Policy Characteristics'!$C:$C,0)))</f>
        <v>Buy In-Region Products</v>
      </c>
      <c r="K562" s="226" t="str">
        <f>IF(ISBLANK(INDEX('Policy Characteristics'!E:E,MATCH($C562,'Policy Characteristics'!$C:$C,0))),"",INDEX('Policy Characteristics'!E:E,MATCH($C562,'Policy Characteristics'!$C:$C,0)))</f>
        <v>indst buy in region outputs</v>
      </c>
      <c r="L562" s="233">
        <f>IF(ISBLANK(INDEX('Policy Characteristics'!F:F,MATCH($C562,'Policy Characteristics'!$C:$C,0))),"",INDEX('Policy Characteristics'!F:F,MATCH($C562,'Policy Characteristics'!$C:$C,0)))</f>
        <v>0</v>
      </c>
      <c r="M562" s="233">
        <f>IF(ISBLANK(INDEX('Policy Characteristics'!G:G,MATCH($C562,'Policy Characteristics'!$C:$C,0))),"",INDEX('Policy Characteristics'!G:G,MATCH($C562,'Policy Characteristics'!$C:$C,0)))</f>
        <v>0.5</v>
      </c>
      <c r="N562" s="233">
        <f>IF(ISBLANK(INDEX('Policy Characteristics'!H:H,MATCH($C562,'Policy Characteristics'!$C:$C,0))),"",INDEX('Policy Characteristics'!H:H,MATCH($C562,'Policy Characteristics'!$C:$C,0)))</f>
        <v>0.01</v>
      </c>
      <c r="O562" s="226" t="str">
        <f>IF(ISBLANK(INDEX('Policy Characteristics'!I:I,MATCH($C562,'Policy Characteristics'!$C:$C,0))),"",INDEX('Policy Characteristics'!I:I,MATCH($C562,'Policy Characteristics'!$C:$C,0)))</f>
        <v>% of imports shifted</v>
      </c>
      <c r="P562" s="22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26" t="str">
        <f>IF(ISBLANK(INDEX('Policy Characteristics'!K:K,MATCH($C562,'Policy Characteristics'!$C:$C,0))),"",INDEX('Policy Characteristics'!K:K,MATCH($C562,'Policy Characteristics'!$C:$C,0)))</f>
        <v/>
      </c>
      <c r="R562" s="226" t="str">
        <f>IF(ISBLANK(INDEX('Policy Characteristics'!L:L,MATCH($C562,'Policy Characteristics'!$C:$C,0))),"",INDEX('Policy Characteristics'!L:L,MATCH($C562,'Policy Characteristics'!$C:$C,0)))</f>
        <v/>
      </c>
    </row>
    <row r="563" spans="1:18">
      <c r="A563" s="226" t="str">
        <f>IF(ISBLANK(INDEX('Policy Characteristics'!A:A,MATCH($C563,'Policy Characteristics'!$C:$C,0))),"",INDEX('Policy Characteristics'!A:A,MATCH($C563,'Policy Characteristics'!$C:$C,0)))</f>
        <v>Industry</v>
      </c>
      <c r="B563" s="234" t="str">
        <f>IF(ISBLANK(INDEX('Policy Characteristics'!B:B,MATCH($C563,'Policy Characteristics'!$C:$C,0))),"",INDEX('Policy Characteristics'!B:B,MATCH($C563,'Policy Characteristics'!$C:$C,0)))</f>
        <v>Buy In-Region Products</v>
      </c>
      <c r="C563" s="226" t="str">
        <f t="shared" si="31"/>
        <v>Fraction of Imported Industrial Outputs Shifted to In Region Suppliers</v>
      </c>
      <c r="D563" s="6" t="s">
        <v>856</v>
      </c>
      <c r="E563" s="6"/>
      <c r="F563" t="s">
        <v>857</v>
      </c>
      <c r="G563" s="46"/>
      <c r="H563" s="43">
        <v>1544</v>
      </c>
      <c r="I563" s="261" t="s">
        <v>728</v>
      </c>
      <c r="J563" s="227" t="str">
        <f>IF(ISBLANK(INDEX('Policy Characteristics'!D:D,MATCH($C563,'Policy Characteristics'!$C:$C,0))),"",INDEX('Policy Characteristics'!D:D,MATCH($C563,'Policy Characteristics'!$C:$C,0)))</f>
        <v>Buy In-Region Products</v>
      </c>
      <c r="K563" s="226" t="str">
        <f>IF(ISBLANK(INDEX('Policy Characteristics'!E:E,MATCH($C563,'Policy Characteristics'!$C:$C,0))),"",INDEX('Policy Characteristics'!E:E,MATCH($C563,'Policy Characteristics'!$C:$C,0)))</f>
        <v>indst buy in region outputs</v>
      </c>
      <c r="L563" s="233">
        <f>IF(ISBLANK(INDEX('Policy Characteristics'!F:F,MATCH($C563,'Policy Characteristics'!$C:$C,0))),"",INDEX('Policy Characteristics'!F:F,MATCH($C563,'Policy Characteristics'!$C:$C,0)))</f>
        <v>0</v>
      </c>
      <c r="M563" s="233">
        <f>IF(ISBLANK(INDEX('Policy Characteristics'!G:G,MATCH($C563,'Policy Characteristics'!$C:$C,0))),"",INDEX('Policy Characteristics'!G:G,MATCH($C563,'Policy Characteristics'!$C:$C,0)))</f>
        <v>0.5</v>
      </c>
      <c r="N563" s="233">
        <f>IF(ISBLANK(INDEX('Policy Characteristics'!H:H,MATCH($C563,'Policy Characteristics'!$C:$C,0))),"",INDEX('Policy Characteristics'!H:H,MATCH($C563,'Policy Characteristics'!$C:$C,0)))</f>
        <v>0.01</v>
      </c>
      <c r="O563" s="226" t="str">
        <f>IF(ISBLANK(INDEX('Policy Characteristics'!I:I,MATCH($C563,'Policy Characteristics'!$C:$C,0))),"",INDEX('Policy Characteristics'!I:I,MATCH($C563,'Policy Characteristics'!$C:$C,0)))</f>
        <v>% of imports shifted</v>
      </c>
      <c r="P563" s="22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26" t="str">
        <f>IF(ISBLANK(INDEX('Policy Characteristics'!K:K,MATCH($C563,'Policy Characteristics'!$C:$C,0))),"",INDEX('Policy Characteristics'!K:K,MATCH($C563,'Policy Characteristics'!$C:$C,0)))</f>
        <v/>
      </c>
      <c r="R563" s="226" t="str">
        <f>IF(ISBLANK(INDEX('Policy Characteristics'!L:L,MATCH($C563,'Policy Characteristics'!$C:$C,0))),"",INDEX('Policy Characteristics'!L:L,MATCH($C563,'Policy Characteristics'!$C:$C,0)))</f>
        <v/>
      </c>
    </row>
    <row r="564" spans="1:18">
      <c r="A564" s="226" t="str">
        <f>IF(ISBLANK(INDEX('Policy Characteristics'!A:A,MATCH($C564,'Policy Characteristics'!$C:$C,0))),"",INDEX('Policy Characteristics'!A:A,MATCH($C564,'Policy Characteristics'!$C:$C,0)))</f>
        <v>Industry</v>
      </c>
      <c r="B564" s="234" t="str">
        <f>IF(ISBLANK(INDEX('Policy Characteristics'!B:B,MATCH($C564,'Policy Characteristics'!$C:$C,0))),"",INDEX('Policy Characteristics'!B:B,MATCH($C564,'Policy Characteristics'!$C:$C,0)))</f>
        <v>Buy In-Region Products</v>
      </c>
      <c r="C564" s="226" t="str">
        <f t="shared" si="31"/>
        <v>Fraction of Imported Industrial Outputs Shifted to In Region Suppliers</v>
      </c>
      <c r="D564" s="6" t="s">
        <v>858</v>
      </c>
      <c r="E564" s="6"/>
      <c r="F564" t="s">
        <v>859</v>
      </c>
      <c r="G564" s="46"/>
      <c r="H564" s="43">
        <v>1545</v>
      </c>
      <c r="I564" s="261" t="s">
        <v>728</v>
      </c>
      <c r="J564" s="227" t="str">
        <f>IF(ISBLANK(INDEX('Policy Characteristics'!D:D,MATCH($C564,'Policy Characteristics'!$C:$C,0))),"",INDEX('Policy Characteristics'!D:D,MATCH($C564,'Policy Characteristics'!$C:$C,0)))</f>
        <v>Buy In-Region Products</v>
      </c>
      <c r="K564" s="226" t="str">
        <f>IF(ISBLANK(INDEX('Policy Characteristics'!E:E,MATCH($C564,'Policy Characteristics'!$C:$C,0))),"",INDEX('Policy Characteristics'!E:E,MATCH($C564,'Policy Characteristics'!$C:$C,0)))</f>
        <v>indst buy in region outputs</v>
      </c>
      <c r="L564" s="233">
        <f>IF(ISBLANK(INDEX('Policy Characteristics'!F:F,MATCH($C564,'Policy Characteristics'!$C:$C,0))),"",INDEX('Policy Characteristics'!F:F,MATCH($C564,'Policy Characteristics'!$C:$C,0)))</f>
        <v>0</v>
      </c>
      <c r="M564" s="233">
        <f>IF(ISBLANK(INDEX('Policy Characteristics'!G:G,MATCH($C564,'Policy Characteristics'!$C:$C,0))),"",INDEX('Policy Characteristics'!G:G,MATCH($C564,'Policy Characteristics'!$C:$C,0)))</f>
        <v>0.5</v>
      </c>
      <c r="N564" s="233">
        <f>IF(ISBLANK(INDEX('Policy Characteristics'!H:H,MATCH($C564,'Policy Characteristics'!$C:$C,0))),"",INDEX('Policy Characteristics'!H:H,MATCH($C564,'Policy Characteristics'!$C:$C,0)))</f>
        <v>0.01</v>
      </c>
      <c r="O564" s="226" t="str">
        <f>IF(ISBLANK(INDEX('Policy Characteristics'!I:I,MATCH($C564,'Policy Characteristics'!$C:$C,0))),"",INDEX('Policy Characteristics'!I:I,MATCH($C564,'Policy Characteristics'!$C:$C,0)))</f>
        <v>% of imports shifted</v>
      </c>
      <c r="P564" s="22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26" t="str">
        <f>IF(ISBLANK(INDEX('Policy Characteristics'!K:K,MATCH($C564,'Policy Characteristics'!$C:$C,0))),"",INDEX('Policy Characteristics'!K:K,MATCH($C564,'Policy Characteristics'!$C:$C,0)))</f>
        <v/>
      </c>
      <c r="R564" s="226" t="str">
        <f>IF(ISBLANK(INDEX('Policy Characteristics'!L:L,MATCH($C564,'Policy Characteristics'!$C:$C,0))),"",INDEX('Policy Characteristics'!L:L,MATCH($C564,'Policy Characteristics'!$C:$C,0)))</f>
        <v/>
      </c>
    </row>
    <row r="565" spans="1:18">
      <c r="A565" s="226" t="str">
        <f>IF(ISBLANK(INDEX('Policy Characteristics'!A:A,MATCH($C565,'Policy Characteristics'!$C:$C,0))),"",INDEX('Policy Characteristics'!A:A,MATCH($C565,'Policy Characteristics'!$C:$C,0)))</f>
        <v>Industry</v>
      </c>
      <c r="B565" s="234" t="str">
        <f>IF(ISBLANK(INDEX('Policy Characteristics'!B:B,MATCH($C565,'Policy Characteristics'!$C:$C,0))),"",INDEX('Policy Characteristics'!B:B,MATCH($C565,'Policy Characteristics'!$C:$C,0)))</f>
        <v>Buy In-Region Products</v>
      </c>
      <c r="C565" s="226" t="str">
        <f t="shared" si="31"/>
        <v>Fraction of Imported Industrial Outputs Shifted to In Region Suppliers</v>
      </c>
      <c r="D565" s="6" t="s">
        <v>860</v>
      </c>
      <c r="E565" s="6"/>
      <c r="F565" t="s">
        <v>861</v>
      </c>
      <c r="G565" s="46"/>
      <c r="H565" s="43">
        <v>1546</v>
      </c>
      <c r="I565" s="261" t="s">
        <v>728</v>
      </c>
      <c r="J565" s="227" t="str">
        <f>IF(ISBLANK(INDEX('Policy Characteristics'!D:D,MATCH($C565,'Policy Characteristics'!$C:$C,0))),"",INDEX('Policy Characteristics'!D:D,MATCH($C565,'Policy Characteristics'!$C:$C,0)))</f>
        <v>Buy In-Region Products</v>
      </c>
      <c r="K565" s="226" t="str">
        <f>IF(ISBLANK(INDEX('Policy Characteristics'!E:E,MATCH($C565,'Policy Characteristics'!$C:$C,0))),"",INDEX('Policy Characteristics'!E:E,MATCH($C565,'Policy Characteristics'!$C:$C,0)))</f>
        <v>indst buy in region outputs</v>
      </c>
      <c r="L565" s="233">
        <f>IF(ISBLANK(INDEX('Policy Characteristics'!F:F,MATCH($C565,'Policy Characteristics'!$C:$C,0))),"",INDEX('Policy Characteristics'!F:F,MATCH($C565,'Policy Characteristics'!$C:$C,0)))</f>
        <v>0</v>
      </c>
      <c r="M565" s="233">
        <f>IF(ISBLANK(INDEX('Policy Characteristics'!G:G,MATCH($C565,'Policy Characteristics'!$C:$C,0))),"",INDEX('Policy Characteristics'!G:G,MATCH($C565,'Policy Characteristics'!$C:$C,0)))</f>
        <v>0.5</v>
      </c>
      <c r="N565" s="233">
        <f>IF(ISBLANK(INDEX('Policy Characteristics'!H:H,MATCH($C565,'Policy Characteristics'!$C:$C,0))),"",INDEX('Policy Characteristics'!H:H,MATCH($C565,'Policy Characteristics'!$C:$C,0)))</f>
        <v>0.01</v>
      </c>
      <c r="O565" s="226" t="str">
        <f>IF(ISBLANK(INDEX('Policy Characteristics'!I:I,MATCH($C565,'Policy Characteristics'!$C:$C,0))),"",INDEX('Policy Characteristics'!I:I,MATCH($C565,'Policy Characteristics'!$C:$C,0)))</f>
        <v>% of imports shifted</v>
      </c>
      <c r="P565" s="22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26" t="str">
        <f>IF(ISBLANK(INDEX('Policy Characteristics'!K:K,MATCH($C565,'Policy Characteristics'!$C:$C,0))),"",INDEX('Policy Characteristics'!K:K,MATCH($C565,'Policy Characteristics'!$C:$C,0)))</f>
        <v/>
      </c>
      <c r="R565" s="226" t="str">
        <f>IF(ISBLANK(INDEX('Policy Characteristics'!L:L,MATCH($C565,'Policy Characteristics'!$C:$C,0))),"",INDEX('Policy Characteristics'!L:L,MATCH($C565,'Policy Characteristics'!$C:$C,0)))</f>
        <v/>
      </c>
    </row>
    <row r="566" spans="1:18">
      <c r="A566" s="226" t="str">
        <f>IF(ISBLANK(INDEX('Policy Characteristics'!A:A,MATCH($C566,'Policy Characteristics'!$C:$C,0))),"",INDEX('Policy Characteristics'!A:A,MATCH($C566,'Policy Characteristics'!$C:$C,0)))</f>
        <v>Industry</v>
      </c>
      <c r="B566" s="234" t="str">
        <f>IF(ISBLANK(INDEX('Policy Characteristics'!B:B,MATCH($C566,'Policy Characteristics'!$C:$C,0))),"",INDEX('Policy Characteristics'!B:B,MATCH($C566,'Policy Characteristics'!$C:$C,0)))</f>
        <v>Buy In-Region Products</v>
      </c>
      <c r="C566" s="226" t="str">
        <f t="shared" si="31"/>
        <v>Fraction of Imported Industrial Outputs Shifted to In Region Suppliers</v>
      </c>
      <c r="D566" s="6" t="s">
        <v>862</v>
      </c>
      <c r="E566" s="6"/>
      <c r="F566" t="s">
        <v>863</v>
      </c>
      <c r="G566" s="46"/>
      <c r="H566" s="43">
        <v>1547</v>
      </c>
      <c r="I566" s="261" t="s">
        <v>728</v>
      </c>
      <c r="J566" s="227" t="str">
        <f>IF(ISBLANK(INDEX('Policy Characteristics'!D:D,MATCH($C566,'Policy Characteristics'!$C:$C,0))),"",INDEX('Policy Characteristics'!D:D,MATCH($C566,'Policy Characteristics'!$C:$C,0)))</f>
        <v>Buy In-Region Products</v>
      </c>
      <c r="K566" s="226" t="str">
        <f>IF(ISBLANK(INDEX('Policy Characteristics'!E:E,MATCH($C566,'Policy Characteristics'!$C:$C,0))),"",INDEX('Policy Characteristics'!E:E,MATCH($C566,'Policy Characteristics'!$C:$C,0)))</f>
        <v>indst buy in region outputs</v>
      </c>
      <c r="L566" s="233">
        <f>IF(ISBLANK(INDEX('Policy Characteristics'!F:F,MATCH($C566,'Policy Characteristics'!$C:$C,0))),"",INDEX('Policy Characteristics'!F:F,MATCH($C566,'Policy Characteristics'!$C:$C,0)))</f>
        <v>0</v>
      </c>
      <c r="M566" s="233">
        <f>IF(ISBLANK(INDEX('Policy Characteristics'!G:G,MATCH($C566,'Policy Characteristics'!$C:$C,0))),"",INDEX('Policy Characteristics'!G:G,MATCH($C566,'Policy Characteristics'!$C:$C,0)))</f>
        <v>0.5</v>
      </c>
      <c r="N566" s="233">
        <f>IF(ISBLANK(INDEX('Policy Characteristics'!H:H,MATCH($C566,'Policy Characteristics'!$C:$C,0))),"",INDEX('Policy Characteristics'!H:H,MATCH($C566,'Policy Characteristics'!$C:$C,0)))</f>
        <v>0.01</v>
      </c>
      <c r="O566" s="226" t="str">
        <f>IF(ISBLANK(INDEX('Policy Characteristics'!I:I,MATCH($C566,'Policy Characteristics'!$C:$C,0))),"",INDEX('Policy Characteristics'!I:I,MATCH($C566,'Policy Characteristics'!$C:$C,0)))</f>
        <v>% of imports shifted</v>
      </c>
      <c r="P566" s="22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26" t="str">
        <f>IF(ISBLANK(INDEX('Policy Characteristics'!K:K,MATCH($C566,'Policy Characteristics'!$C:$C,0))),"",INDEX('Policy Characteristics'!K:K,MATCH($C566,'Policy Characteristics'!$C:$C,0)))</f>
        <v/>
      </c>
      <c r="R566" s="226" t="str">
        <f>IF(ISBLANK(INDEX('Policy Characteristics'!L:L,MATCH($C566,'Policy Characteristics'!$C:$C,0))),"",INDEX('Policy Characteristics'!L:L,MATCH($C566,'Policy Characteristics'!$C:$C,0)))</f>
        <v/>
      </c>
    </row>
    <row r="567" spans="1:18">
      <c r="A567" s="226" t="str">
        <f>IF(ISBLANK(INDEX('Policy Characteristics'!A:A,MATCH($C567,'Policy Characteristics'!$C:$C,0))),"",INDEX('Policy Characteristics'!A:A,MATCH($C567,'Policy Characteristics'!$C:$C,0)))</f>
        <v>Industry</v>
      </c>
      <c r="B567" s="234" t="str">
        <f>IF(ISBLANK(INDEX('Policy Characteristics'!B:B,MATCH($C567,'Policy Characteristics'!$C:$C,0))),"",INDEX('Policy Characteristics'!B:B,MATCH($C567,'Policy Characteristics'!$C:$C,0)))</f>
        <v>Buy In-Region Products</v>
      </c>
      <c r="C567" s="226" t="str">
        <f t="shared" si="31"/>
        <v>Fraction of Imported Industrial Outputs Shifted to In Region Suppliers</v>
      </c>
      <c r="D567" s="6" t="s">
        <v>864</v>
      </c>
      <c r="E567" s="6"/>
      <c r="F567" t="s">
        <v>865</v>
      </c>
      <c r="G567" s="46"/>
      <c r="H567" s="43">
        <v>1548</v>
      </c>
      <c r="I567" s="261" t="s">
        <v>728</v>
      </c>
      <c r="J567" s="227" t="str">
        <f>IF(ISBLANK(INDEX('Policy Characteristics'!D:D,MATCH($C567,'Policy Characteristics'!$C:$C,0))),"",INDEX('Policy Characteristics'!D:D,MATCH($C567,'Policy Characteristics'!$C:$C,0)))</f>
        <v>Buy In-Region Products</v>
      </c>
      <c r="K567" s="226" t="str">
        <f>IF(ISBLANK(INDEX('Policy Characteristics'!E:E,MATCH($C567,'Policy Characteristics'!$C:$C,0))),"",INDEX('Policy Characteristics'!E:E,MATCH($C567,'Policy Characteristics'!$C:$C,0)))</f>
        <v>indst buy in region outputs</v>
      </c>
      <c r="L567" s="233">
        <f>IF(ISBLANK(INDEX('Policy Characteristics'!F:F,MATCH($C567,'Policy Characteristics'!$C:$C,0))),"",INDEX('Policy Characteristics'!F:F,MATCH($C567,'Policy Characteristics'!$C:$C,0)))</f>
        <v>0</v>
      </c>
      <c r="M567" s="233">
        <f>IF(ISBLANK(INDEX('Policy Characteristics'!G:G,MATCH($C567,'Policy Characteristics'!$C:$C,0))),"",INDEX('Policy Characteristics'!G:G,MATCH($C567,'Policy Characteristics'!$C:$C,0)))</f>
        <v>0.5</v>
      </c>
      <c r="N567" s="233">
        <f>IF(ISBLANK(INDEX('Policy Characteristics'!H:H,MATCH($C567,'Policy Characteristics'!$C:$C,0))),"",INDEX('Policy Characteristics'!H:H,MATCH($C567,'Policy Characteristics'!$C:$C,0)))</f>
        <v>0.01</v>
      </c>
      <c r="O567" s="226" t="str">
        <f>IF(ISBLANK(INDEX('Policy Characteristics'!I:I,MATCH($C567,'Policy Characteristics'!$C:$C,0))),"",INDEX('Policy Characteristics'!I:I,MATCH($C567,'Policy Characteristics'!$C:$C,0)))</f>
        <v>% of imports shifted</v>
      </c>
      <c r="P567" s="22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26" t="str">
        <f>IF(ISBLANK(INDEX('Policy Characteristics'!K:K,MATCH($C567,'Policy Characteristics'!$C:$C,0))),"",INDEX('Policy Characteristics'!K:K,MATCH($C567,'Policy Characteristics'!$C:$C,0)))</f>
        <v/>
      </c>
      <c r="R567" s="226" t="str">
        <f>IF(ISBLANK(INDEX('Policy Characteristics'!L:L,MATCH($C567,'Policy Characteristics'!$C:$C,0))),"",INDEX('Policy Characteristics'!L:L,MATCH($C567,'Policy Characteristics'!$C:$C,0)))</f>
        <v/>
      </c>
    </row>
    <row r="568" spans="1:18">
      <c r="A568" s="226" t="str">
        <f>IF(ISBLANK(INDEX('Policy Characteristics'!A:A,MATCH($C568,'Policy Characteristics'!$C:$C,0))),"",INDEX('Policy Characteristics'!A:A,MATCH($C568,'Policy Characteristics'!$C:$C,0)))</f>
        <v>Industry</v>
      </c>
      <c r="B568" s="234" t="str">
        <f>IF(ISBLANK(INDEX('Policy Characteristics'!B:B,MATCH($C568,'Policy Characteristics'!$C:$C,0))),"",INDEX('Policy Characteristics'!B:B,MATCH($C568,'Policy Characteristics'!$C:$C,0)))</f>
        <v>Buy In-Region Products</v>
      </c>
      <c r="C568" s="226" t="str">
        <f t="shared" si="31"/>
        <v>Fraction of Imported Industrial Outputs Shifted to In Region Suppliers</v>
      </c>
      <c r="D568" s="6" t="s">
        <v>866</v>
      </c>
      <c r="E568" s="6"/>
      <c r="F568" t="s">
        <v>867</v>
      </c>
      <c r="G568" s="46"/>
      <c r="H568" s="43">
        <v>1549</v>
      </c>
      <c r="I568" s="261" t="s">
        <v>728</v>
      </c>
      <c r="J568" s="227" t="str">
        <f>IF(ISBLANK(INDEX('Policy Characteristics'!D:D,MATCH($C568,'Policy Characteristics'!$C:$C,0))),"",INDEX('Policy Characteristics'!D:D,MATCH($C568,'Policy Characteristics'!$C:$C,0)))</f>
        <v>Buy In-Region Products</v>
      </c>
      <c r="K568" s="226" t="str">
        <f>IF(ISBLANK(INDEX('Policy Characteristics'!E:E,MATCH($C568,'Policy Characteristics'!$C:$C,0))),"",INDEX('Policy Characteristics'!E:E,MATCH($C568,'Policy Characteristics'!$C:$C,0)))</f>
        <v>indst buy in region outputs</v>
      </c>
      <c r="L568" s="233">
        <f>IF(ISBLANK(INDEX('Policy Characteristics'!F:F,MATCH($C568,'Policy Characteristics'!$C:$C,0))),"",INDEX('Policy Characteristics'!F:F,MATCH($C568,'Policy Characteristics'!$C:$C,0)))</f>
        <v>0</v>
      </c>
      <c r="M568" s="233">
        <f>IF(ISBLANK(INDEX('Policy Characteristics'!G:G,MATCH($C568,'Policy Characteristics'!$C:$C,0))),"",INDEX('Policy Characteristics'!G:G,MATCH($C568,'Policy Characteristics'!$C:$C,0)))</f>
        <v>0.5</v>
      </c>
      <c r="N568" s="233">
        <f>IF(ISBLANK(INDEX('Policy Characteristics'!H:H,MATCH($C568,'Policy Characteristics'!$C:$C,0))),"",INDEX('Policy Characteristics'!H:H,MATCH($C568,'Policy Characteristics'!$C:$C,0)))</f>
        <v>0.01</v>
      </c>
      <c r="O568" s="226" t="str">
        <f>IF(ISBLANK(INDEX('Policy Characteristics'!I:I,MATCH($C568,'Policy Characteristics'!$C:$C,0))),"",INDEX('Policy Characteristics'!I:I,MATCH($C568,'Policy Characteristics'!$C:$C,0)))</f>
        <v>% of imports shifted</v>
      </c>
      <c r="P568" s="22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26" t="str">
        <f>IF(ISBLANK(INDEX('Policy Characteristics'!K:K,MATCH($C568,'Policy Characteristics'!$C:$C,0))),"",INDEX('Policy Characteristics'!K:K,MATCH($C568,'Policy Characteristics'!$C:$C,0)))</f>
        <v/>
      </c>
      <c r="R568" s="226" t="str">
        <f>IF(ISBLANK(INDEX('Policy Characteristics'!L:L,MATCH($C568,'Policy Characteristics'!$C:$C,0))),"",INDEX('Policy Characteristics'!L:L,MATCH($C568,'Policy Characteristics'!$C:$C,0)))</f>
        <v/>
      </c>
    </row>
    <row r="569" spans="1:18">
      <c r="A569" s="226" t="str">
        <f>IF(ISBLANK(INDEX('Policy Characteristics'!A:A,MATCH($C569,'Policy Characteristics'!$C:$C,0))),"",INDEX('Policy Characteristics'!A:A,MATCH($C569,'Policy Characteristics'!$C:$C,0)))</f>
        <v>Industry</v>
      </c>
      <c r="B569" s="234" t="str">
        <f>IF(ISBLANK(INDEX('Policy Characteristics'!B:B,MATCH($C569,'Policy Characteristics'!$C:$C,0))),"",INDEX('Policy Characteristics'!B:B,MATCH($C569,'Policy Characteristics'!$C:$C,0)))</f>
        <v>Buy In-Region Products</v>
      </c>
      <c r="C569" s="226" t="str">
        <f t="shared" si="31"/>
        <v>Fraction of Imported Industrial Outputs Shifted to In Region Suppliers</v>
      </c>
      <c r="D569" s="6" t="s">
        <v>868</v>
      </c>
      <c r="E569" s="6"/>
      <c r="F569" t="s">
        <v>869</v>
      </c>
      <c r="G569" s="46"/>
      <c r="H569" s="43">
        <v>1550</v>
      </c>
      <c r="I569" s="261" t="s">
        <v>728</v>
      </c>
      <c r="J569" s="227" t="str">
        <f>IF(ISBLANK(INDEX('Policy Characteristics'!D:D,MATCH($C569,'Policy Characteristics'!$C:$C,0))),"",INDEX('Policy Characteristics'!D:D,MATCH($C569,'Policy Characteristics'!$C:$C,0)))</f>
        <v>Buy In-Region Products</v>
      </c>
      <c r="K569" s="226" t="str">
        <f>IF(ISBLANK(INDEX('Policy Characteristics'!E:E,MATCH($C569,'Policy Characteristics'!$C:$C,0))),"",INDEX('Policy Characteristics'!E:E,MATCH($C569,'Policy Characteristics'!$C:$C,0)))</f>
        <v>indst buy in region outputs</v>
      </c>
      <c r="L569" s="233">
        <f>IF(ISBLANK(INDEX('Policy Characteristics'!F:F,MATCH($C569,'Policy Characteristics'!$C:$C,0))),"",INDEX('Policy Characteristics'!F:F,MATCH($C569,'Policy Characteristics'!$C:$C,0)))</f>
        <v>0</v>
      </c>
      <c r="M569" s="233">
        <f>IF(ISBLANK(INDEX('Policy Characteristics'!G:G,MATCH($C569,'Policy Characteristics'!$C:$C,0))),"",INDEX('Policy Characteristics'!G:G,MATCH($C569,'Policy Characteristics'!$C:$C,0)))</f>
        <v>0.5</v>
      </c>
      <c r="N569" s="233">
        <f>IF(ISBLANK(INDEX('Policy Characteristics'!H:H,MATCH($C569,'Policy Characteristics'!$C:$C,0))),"",INDEX('Policy Characteristics'!H:H,MATCH($C569,'Policy Characteristics'!$C:$C,0)))</f>
        <v>0.01</v>
      </c>
      <c r="O569" s="226" t="str">
        <f>IF(ISBLANK(INDEX('Policy Characteristics'!I:I,MATCH($C569,'Policy Characteristics'!$C:$C,0))),"",INDEX('Policy Characteristics'!I:I,MATCH($C569,'Policy Characteristics'!$C:$C,0)))</f>
        <v>% of imports shifted</v>
      </c>
      <c r="P569" s="22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26" t="str">
        <f>IF(ISBLANK(INDEX('Policy Characteristics'!K:K,MATCH($C569,'Policy Characteristics'!$C:$C,0))),"",INDEX('Policy Characteristics'!K:K,MATCH($C569,'Policy Characteristics'!$C:$C,0)))</f>
        <v/>
      </c>
      <c r="R569" s="226" t="str">
        <f>IF(ISBLANK(INDEX('Policy Characteristics'!L:L,MATCH($C569,'Policy Characteristics'!$C:$C,0))),"",INDEX('Policy Characteristics'!L:L,MATCH($C569,'Policy Characteristics'!$C:$C,0)))</f>
        <v/>
      </c>
    </row>
    <row r="570" spans="1:18">
      <c r="A570" s="226" t="str">
        <f>IF(ISBLANK(INDEX('Policy Characteristics'!A:A,MATCH($C570,'Policy Characteristics'!$C:$C,0))),"",INDEX('Policy Characteristics'!A:A,MATCH($C570,'Policy Characteristics'!$C:$C,0)))</f>
        <v>Industry</v>
      </c>
      <c r="B570" s="234" t="str">
        <f>IF(ISBLANK(INDEX('Policy Characteristics'!B:B,MATCH($C570,'Policy Characteristics'!$C:$C,0))),"",INDEX('Policy Characteristics'!B:B,MATCH($C570,'Policy Characteristics'!$C:$C,0)))</f>
        <v>Buy In-Region Products</v>
      </c>
      <c r="C570" s="226" t="str">
        <f t="shared" si="31"/>
        <v>Fraction of Imported Industrial Outputs Shifted to In Region Suppliers</v>
      </c>
      <c r="D570" s="6" t="s">
        <v>870</v>
      </c>
      <c r="E570" s="6"/>
      <c r="F570" t="s">
        <v>871</v>
      </c>
      <c r="G570" s="46"/>
      <c r="H570" s="43">
        <v>1551</v>
      </c>
      <c r="I570" s="261" t="s">
        <v>728</v>
      </c>
      <c r="J570" s="227" t="str">
        <f>IF(ISBLANK(INDEX('Policy Characteristics'!D:D,MATCH($C570,'Policy Characteristics'!$C:$C,0))),"",INDEX('Policy Characteristics'!D:D,MATCH($C570,'Policy Characteristics'!$C:$C,0)))</f>
        <v>Buy In-Region Products</v>
      </c>
      <c r="K570" s="226" t="str">
        <f>IF(ISBLANK(INDEX('Policy Characteristics'!E:E,MATCH($C570,'Policy Characteristics'!$C:$C,0))),"",INDEX('Policy Characteristics'!E:E,MATCH($C570,'Policy Characteristics'!$C:$C,0)))</f>
        <v>indst buy in region outputs</v>
      </c>
      <c r="L570" s="233">
        <f>IF(ISBLANK(INDEX('Policy Characteristics'!F:F,MATCH($C570,'Policy Characteristics'!$C:$C,0))),"",INDEX('Policy Characteristics'!F:F,MATCH($C570,'Policy Characteristics'!$C:$C,0)))</f>
        <v>0</v>
      </c>
      <c r="M570" s="233">
        <f>IF(ISBLANK(INDEX('Policy Characteristics'!G:G,MATCH($C570,'Policy Characteristics'!$C:$C,0))),"",INDEX('Policy Characteristics'!G:G,MATCH($C570,'Policy Characteristics'!$C:$C,0)))</f>
        <v>0.5</v>
      </c>
      <c r="N570" s="233">
        <f>IF(ISBLANK(INDEX('Policy Characteristics'!H:H,MATCH($C570,'Policy Characteristics'!$C:$C,0))),"",INDEX('Policy Characteristics'!H:H,MATCH($C570,'Policy Characteristics'!$C:$C,0)))</f>
        <v>0.01</v>
      </c>
      <c r="O570" s="226" t="str">
        <f>IF(ISBLANK(INDEX('Policy Characteristics'!I:I,MATCH($C570,'Policy Characteristics'!$C:$C,0))),"",INDEX('Policy Characteristics'!I:I,MATCH($C570,'Policy Characteristics'!$C:$C,0)))</f>
        <v>% of imports shifted</v>
      </c>
      <c r="P570" s="22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26" t="str">
        <f>IF(ISBLANK(INDEX('Policy Characteristics'!K:K,MATCH($C570,'Policy Characteristics'!$C:$C,0))),"",INDEX('Policy Characteristics'!K:K,MATCH($C570,'Policy Characteristics'!$C:$C,0)))</f>
        <v/>
      </c>
      <c r="R570" s="226" t="str">
        <f>IF(ISBLANK(INDEX('Policy Characteristics'!L:L,MATCH($C570,'Policy Characteristics'!$C:$C,0))),"",INDEX('Policy Characteristics'!L:L,MATCH($C570,'Policy Characteristics'!$C:$C,0)))</f>
        <v/>
      </c>
    </row>
    <row r="571" spans="1:18">
      <c r="A571" s="226" t="str">
        <f>IF(ISBLANK(INDEX('Policy Characteristics'!A:A,MATCH($C571,'Policy Characteristics'!$C:$C,0))),"",INDEX('Policy Characteristics'!A:A,MATCH($C571,'Policy Characteristics'!$C:$C,0)))</f>
        <v>Industry</v>
      </c>
      <c r="B571" s="234" t="str">
        <f>IF(ISBLANK(INDEX('Policy Characteristics'!B:B,MATCH($C571,'Policy Characteristics'!$C:$C,0))),"",INDEX('Policy Characteristics'!B:B,MATCH($C571,'Policy Characteristics'!$C:$C,0)))</f>
        <v>Buy In-Region Products</v>
      </c>
      <c r="C571" s="226" t="str">
        <f t="shared" si="31"/>
        <v>Fraction of Imported Industrial Outputs Shifted to In Region Suppliers</v>
      </c>
      <c r="D571" s="6" t="s">
        <v>872</v>
      </c>
      <c r="E571" s="6"/>
      <c r="F571" t="s">
        <v>873</v>
      </c>
      <c r="G571" s="46"/>
      <c r="H571" s="43">
        <v>1552</v>
      </c>
      <c r="I571" s="261" t="s">
        <v>728</v>
      </c>
      <c r="J571" s="227" t="str">
        <f>IF(ISBLANK(INDEX('Policy Characteristics'!D:D,MATCH($C571,'Policy Characteristics'!$C:$C,0))),"",INDEX('Policy Characteristics'!D:D,MATCH($C571,'Policy Characteristics'!$C:$C,0)))</f>
        <v>Buy In-Region Products</v>
      </c>
      <c r="K571" s="226" t="str">
        <f>IF(ISBLANK(INDEX('Policy Characteristics'!E:E,MATCH($C571,'Policy Characteristics'!$C:$C,0))),"",INDEX('Policy Characteristics'!E:E,MATCH($C571,'Policy Characteristics'!$C:$C,0)))</f>
        <v>indst buy in region outputs</v>
      </c>
      <c r="L571" s="233">
        <f>IF(ISBLANK(INDEX('Policy Characteristics'!F:F,MATCH($C571,'Policy Characteristics'!$C:$C,0))),"",INDEX('Policy Characteristics'!F:F,MATCH($C571,'Policy Characteristics'!$C:$C,0)))</f>
        <v>0</v>
      </c>
      <c r="M571" s="233">
        <f>IF(ISBLANK(INDEX('Policy Characteristics'!G:G,MATCH($C571,'Policy Characteristics'!$C:$C,0))),"",INDEX('Policy Characteristics'!G:G,MATCH($C571,'Policy Characteristics'!$C:$C,0)))</f>
        <v>0.5</v>
      </c>
      <c r="N571" s="233">
        <f>IF(ISBLANK(INDEX('Policy Characteristics'!H:H,MATCH($C571,'Policy Characteristics'!$C:$C,0))),"",INDEX('Policy Characteristics'!H:H,MATCH($C571,'Policy Characteristics'!$C:$C,0)))</f>
        <v>0.01</v>
      </c>
      <c r="O571" s="226" t="str">
        <f>IF(ISBLANK(INDEX('Policy Characteristics'!I:I,MATCH($C571,'Policy Characteristics'!$C:$C,0))),"",INDEX('Policy Characteristics'!I:I,MATCH($C571,'Policy Characteristics'!$C:$C,0)))</f>
        <v>% of imports shifted</v>
      </c>
      <c r="P571" s="22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26" t="str">
        <f>IF(ISBLANK(INDEX('Policy Characteristics'!K:K,MATCH($C571,'Policy Characteristics'!$C:$C,0))),"",INDEX('Policy Characteristics'!K:K,MATCH($C571,'Policy Characteristics'!$C:$C,0)))</f>
        <v/>
      </c>
      <c r="R571" s="226" t="str">
        <f>IF(ISBLANK(INDEX('Policy Characteristics'!L:L,MATCH($C571,'Policy Characteristics'!$C:$C,0))),"",INDEX('Policy Characteristics'!L:L,MATCH($C571,'Policy Characteristics'!$C:$C,0)))</f>
        <v/>
      </c>
    </row>
    <row r="572" spans="1:18">
      <c r="A572" s="226" t="str">
        <f>IF(ISBLANK(INDEX('Policy Characteristics'!A:A,MATCH($C572,'Policy Characteristics'!$C:$C,0))),"",INDEX('Policy Characteristics'!A:A,MATCH($C572,'Policy Characteristics'!$C:$C,0)))</f>
        <v>Industry</v>
      </c>
      <c r="B572" s="234" t="str">
        <f>IF(ISBLANK(INDEX('Policy Characteristics'!B:B,MATCH($C572,'Policy Characteristics'!$C:$C,0))),"",INDEX('Policy Characteristics'!B:B,MATCH($C572,'Policy Characteristics'!$C:$C,0)))</f>
        <v>Buy In-Region Products</v>
      </c>
      <c r="C572" s="226" t="str">
        <f t="shared" si="31"/>
        <v>Fraction of Imported Industrial Outputs Shifted to In Region Suppliers</v>
      </c>
      <c r="D572" s="6" t="s">
        <v>874</v>
      </c>
      <c r="E572" s="6"/>
      <c r="F572" t="s">
        <v>875</v>
      </c>
      <c r="G572" s="46"/>
      <c r="H572" s="43">
        <v>1553</v>
      </c>
      <c r="I572" s="261" t="s">
        <v>728</v>
      </c>
      <c r="J572" s="227" t="str">
        <f>IF(ISBLANK(INDEX('Policy Characteristics'!D:D,MATCH($C572,'Policy Characteristics'!$C:$C,0))),"",INDEX('Policy Characteristics'!D:D,MATCH($C572,'Policy Characteristics'!$C:$C,0)))</f>
        <v>Buy In-Region Products</v>
      </c>
      <c r="K572" s="226" t="str">
        <f>IF(ISBLANK(INDEX('Policy Characteristics'!E:E,MATCH($C572,'Policy Characteristics'!$C:$C,0))),"",INDEX('Policy Characteristics'!E:E,MATCH($C572,'Policy Characteristics'!$C:$C,0)))</f>
        <v>indst buy in region outputs</v>
      </c>
      <c r="L572" s="233">
        <f>IF(ISBLANK(INDEX('Policy Characteristics'!F:F,MATCH($C572,'Policy Characteristics'!$C:$C,0))),"",INDEX('Policy Characteristics'!F:F,MATCH($C572,'Policy Characteristics'!$C:$C,0)))</f>
        <v>0</v>
      </c>
      <c r="M572" s="233">
        <f>IF(ISBLANK(INDEX('Policy Characteristics'!G:G,MATCH($C572,'Policy Characteristics'!$C:$C,0))),"",INDEX('Policy Characteristics'!G:G,MATCH($C572,'Policy Characteristics'!$C:$C,0)))</f>
        <v>0.5</v>
      </c>
      <c r="N572" s="233">
        <f>IF(ISBLANK(INDEX('Policy Characteristics'!H:H,MATCH($C572,'Policy Characteristics'!$C:$C,0))),"",INDEX('Policy Characteristics'!H:H,MATCH($C572,'Policy Characteristics'!$C:$C,0)))</f>
        <v>0.01</v>
      </c>
      <c r="O572" s="226" t="str">
        <f>IF(ISBLANK(INDEX('Policy Characteristics'!I:I,MATCH($C572,'Policy Characteristics'!$C:$C,0))),"",INDEX('Policy Characteristics'!I:I,MATCH($C572,'Policy Characteristics'!$C:$C,0)))</f>
        <v>% of imports shifted</v>
      </c>
      <c r="P572" s="22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26" t="str">
        <f>IF(ISBLANK(INDEX('Policy Characteristics'!K:K,MATCH($C572,'Policy Characteristics'!$C:$C,0))),"",INDEX('Policy Characteristics'!K:K,MATCH($C572,'Policy Characteristics'!$C:$C,0)))</f>
        <v/>
      </c>
      <c r="R572" s="226" t="str">
        <f>IF(ISBLANK(INDEX('Policy Characteristics'!L:L,MATCH($C572,'Policy Characteristics'!$C:$C,0))),"",INDEX('Policy Characteristics'!L:L,MATCH($C572,'Policy Characteristics'!$C:$C,0)))</f>
        <v/>
      </c>
    </row>
    <row r="573" spans="1:18">
      <c r="A573" s="226" t="str">
        <f>IF(ISBLANK(INDEX('Policy Characteristics'!A:A,MATCH($C573,'Policy Characteristics'!$C:$C,0))),"",INDEX('Policy Characteristics'!A:A,MATCH($C573,'Policy Characteristics'!$C:$C,0)))</f>
        <v>Industry</v>
      </c>
      <c r="B573" s="234" t="str">
        <f>IF(ISBLANK(INDEX('Policy Characteristics'!B:B,MATCH($C573,'Policy Characteristics'!$C:$C,0))),"",INDEX('Policy Characteristics'!B:B,MATCH($C573,'Policy Characteristics'!$C:$C,0)))</f>
        <v>Buy In-Region Products</v>
      </c>
      <c r="C573" s="226" t="str">
        <f t="shared" si="31"/>
        <v>Fraction of Imported Industrial Outputs Shifted to In Region Suppliers</v>
      </c>
      <c r="D573" s="6" t="s">
        <v>876</v>
      </c>
      <c r="E573" s="6"/>
      <c r="F573" t="s">
        <v>877</v>
      </c>
      <c r="G573" s="46"/>
      <c r="H573" s="43">
        <v>1554</v>
      </c>
      <c r="I573" s="261" t="s">
        <v>728</v>
      </c>
      <c r="J573" s="227" t="str">
        <f>IF(ISBLANK(INDEX('Policy Characteristics'!D:D,MATCH($C573,'Policy Characteristics'!$C:$C,0))),"",INDEX('Policy Characteristics'!D:D,MATCH($C573,'Policy Characteristics'!$C:$C,0)))</f>
        <v>Buy In-Region Products</v>
      </c>
      <c r="K573" s="226" t="str">
        <f>IF(ISBLANK(INDEX('Policy Characteristics'!E:E,MATCH($C573,'Policy Characteristics'!$C:$C,0))),"",INDEX('Policy Characteristics'!E:E,MATCH($C573,'Policy Characteristics'!$C:$C,0)))</f>
        <v>indst buy in region outputs</v>
      </c>
      <c r="L573" s="233">
        <f>IF(ISBLANK(INDEX('Policy Characteristics'!F:F,MATCH($C573,'Policy Characteristics'!$C:$C,0))),"",INDEX('Policy Characteristics'!F:F,MATCH($C573,'Policy Characteristics'!$C:$C,0)))</f>
        <v>0</v>
      </c>
      <c r="M573" s="233">
        <f>IF(ISBLANK(INDEX('Policy Characteristics'!G:G,MATCH($C573,'Policy Characteristics'!$C:$C,0))),"",INDEX('Policy Characteristics'!G:G,MATCH($C573,'Policy Characteristics'!$C:$C,0)))</f>
        <v>0.5</v>
      </c>
      <c r="N573" s="233">
        <f>IF(ISBLANK(INDEX('Policy Characteristics'!H:H,MATCH($C573,'Policy Characteristics'!$C:$C,0))),"",INDEX('Policy Characteristics'!H:H,MATCH($C573,'Policy Characteristics'!$C:$C,0)))</f>
        <v>0.01</v>
      </c>
      <c r="O573" s="226" t="str">
        <f>IF(ISBLANK(INDEX('Policy Characteristics'!I:I,MATCH($C573,'Policy Characteristics'!$C:$C,0))),"",INDEX('Policy Characteristics'!I:I,MATCH($C573,'Policy Characteristics'!$C:$C,0)))</f>
        <v>% of imports shifted</v>
      </c>
      <c r="P573" s="22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26" t="str">
        <f>IF(ISBLANK(INDEX('Policy Characteristics'!K:K,MATCH($C573,'Policy Characteristics'!$C:$C,0))),"",INDEX('Policy Characteristics'!K:K,MATCH($C573,'Policy Characteristics'!$C:$C,0)))</f>
        <v/>
      </c>
      <c r="R573" s="226" t="str">
        <f>IF(ISBLANK(INDEX('Policy Characteristics'!L:L,MATCH($C573,'Policy Characteristics'!$C:$C,0))),"",INDEX('Policy Characteristics'!L:L,MATCH($C573,'Policy Characteristics'!$C:$C,0)))</f>
        <v/>
      </c>
    </row>
    <row r="574" spans="1:18">
      <c r="A574" s="226" t="str">
        <f>IF(ISBLANK(INDEX('Policy Characteristics'!A:A,MATCH($C574,'Policy Characteristics'!$C:$C,0))),"",INDEX('Policy Characteristics'!A:A,MATCH($C574,'Policy Characteristics'!$C:$C,0)))</f>
        <v>Industry</v>
      </c>
      <c r="B574" s="234" t="str">
        <f>IF(ISBLANK(INDEX('Policy Characteristics'!B:B,MATCH($C574,'Policy Characteristics'!$C:$C,0))),"",INDEX('Policy Characteristics'!B:B,MATCH($C574,'Policy Characteristics'!$C:$C,0)))</f>
        <v>Buy In-Region Products</v>
      </c>
      <c r="C574" s="226" t="str">
        <f t="shared" si="31"/>
        <v>Fraction of Imported Industrial Outputs Shifted to In Region Suppliers</v>
      </c>
      <c r="D574" s="6" t="s">
        <v>878</v>
      </c>
      <c r="E574" s="6"/>
      <c r="F574" t="s">
        <v>879</v>
      </c>
      <c r="G574" s="46"/>
      <c r="H574" s="43">
        <v>1555</v>
      </c>
      <c r="I574" s="261" t="s">
        <v>728</v>
      </c>
      <c r="J574" s="227" t="str">
        <f>IF(ISBLANK(INDEX('Policy Characteristics'!D:D,MATCH($C574,'Policy Characteristics'!$C:$C,0))),"",INDEX('Policy Characteristics'!D:D,MATCH($C574,'Policy Characteristics'!$C:$C,0)))</f>
        <v>Buy In-Region Products</v>
      </c>
      <c r="K574" s="226" t="str">
        <f>IF(ISBLANK(INDEX('Policy Characteristics'!E:E,MATCH($C574,'Policy Characteristics'!$C:$C,0))),"",INDEX('Policy Characteristics'!E:E,MATCH($C574,'Policy Characteristics'!$C:$C,0)))</f>
        <v>indst buy in region outputs</v>
      </c>
      <c r="L574" s="233">
        <f>IF(ISBLANK(INDEX('Policy Characteristics'!F:F,MATCH($C574,'Policy Characteristics'!$C:$C,0))),"",INDEX('Policy Characteristics'!F:F,MATCH($C574,'Policy Characteristics'!$C:$C,0)))</f>
        <v>0</v>
      </c>
      <c r="M574" s="233">
        <f>IF(ISBLANK(INDEX('Policy Characteristics'!G:G,MATCH($C574,'Policy Characteristics'!$C:$C,0))),"",INDEX('Policy Characteristics'!G:G,MATCH($C574,'Policy Characteristics'!$C:$C,0)))</f>
        <v>0.5</v>
      </c>
      <c r="N574" s="233">
        <f>IF(ISBLANK(INDEX('Policy Characteristics'!H:H,MATCH($C574,'Policy Characteristics'!$C:$C,0))),"",INDEX('Policy Characteristics'!H:H,MATCH($C574,'Policy Characteristics'!$C:$C,0)))</f>
        <v>0.01</v>
      </c>
      <c r="O574" s="226" t="str">
        <f>IF(ISBLANK(INDEX('Policy Characteristics'!I:I,MATCH($C574,'Policy Characteristics'!$C:$C,0))),"",INDEX('Policy Characteristics'!I:I,MATCH($C574,'Policy Characteristics'!$C:$C,0)))</f>
        <v>% of imports shifted</v>
      </c>
      <c r="P574" s="22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26" t="str">
        <f>IF(ISBLANK(INDEX('Policy Characteristics'!K:K,MATCH($C574,'Policy Characteristics'!$C:$C,0))),"",INDEX('Policy Characteristics'!K:K,MATCH($C574,'Policy Characteristics'!$C:$C,0)))</f>
        <v/>
      </c>
      <c r="R574" s="226" t="str">
        <f>IF(ISBLANK(INDEX('Policy Characteristics'!L:L,MATCH($C574,'Policy Characteristics'!$C:$C,0))),"",INDEX('Policy Characteristics'!L:L,MATCH($C574,'Policy Characteristics'!$C:$C,0)))</f>
        <v/>
      </c>
    </row>
    <row r="575" spans="1:18">
      <c r="A575" s="226" t="str">
        <f>IF(ISBLANK(INDEX('Policy Characteristics'!A:A,MATCH($C575,'Policy Characteristics'!$C:$C,0))),"",INDEX('Policy Characteristics'!A:A,MATCH($C575,'Policy Characteristics'!$C:$C,0)))</f>
        <v>Industry</v>
      </c>
      <c r="B575" s="234" t="str">
        <f>IF(ISBLANK(INDEX('Policy Characteristics'!B:B,MATCH($C575,'Policy Characteristics'!$C:$C,0))),"",INDEX('Policy Characteristics'!B:B,MATCH($C575,'Policy Characteristics'!$C:$C,0)))</f>
        <v>Buy In-Region Products</v>
      </c>
      <c r="C575" s="226" t="str">
        <f t="shared" si="31"/>
        <v>Fraction of Imported Industrial Outputs Shifted to In Region Suppliers</v>
      </c>
      <c r="D575" s="6" t="s">
        <v>880</v>
      </c>
      <c r="E575" s="6"/>
      <c r="F575" t="s">
        <v>881</v>
      </c>
      <c r="G575" s="46"/>
      <c r="H575" s="43">
        <v>1556</v>
      </c>
      <c r="I575" s="261" t="s">
        <v>728</v>
      </c>
      <c r="J575" s="227" t="str">
        <f>IF(ISBLANK(INDEX('Policy Characteristics'!D:D,MATCH($C575,'Policy Characteristics'!$C:$C,0))),"",INDEX('Policy Characteristics'!D:D,MATCH($C575,'Policy Characteristics'!$C:$C,0)))</f>
        <v>Buy In-Region Products</v>
      </c>
      <c r="K575" s="226" t="str">
        <f>IF(ISBLANK(INDEX('Policy Characteristics'!E:E,MATCH($C575,'Policy Characteristics'!$C:$C,0))),"",INDEX('Policy Characteristics'!E:E,MATCH($C575,'Policy Characteristics'!$C:$C,0)))</f>
        <v>indst buy in region outputs</v>
      </c>
      <c r="L575" s="233">
        <f>IF(ISBLANK(INDEX('Policy Characteristics'!F:F,MATCH($C575,'Policy Characteristics'!$C:$C,0))),"",INDEX('Policy Characteristics'!F:F,MATCH($C575,'Policy Characteristics'!$C:$C,0)))</f>
        <v>0</v>
      </c>
      <c r="M575" s="233">
        <f>IF(ISBLANK(INDEX('Policy Characteristics'!G:G,MATCH($C575,'Policy Characteristics'!$C:$C,0))),"",INDEX('Policy Characteristics'!G:G,MATCH($C575,'Policy Characteristics'!$C:$C,0)))</f>
        <v>0.5</v>
      </c>
      <c r="N575" s="233">
        <f>IF(ISBLANK(INDEX('Policy Characteristics'!H:H,MATCH($C575,'Policy Characteristics'!$C:$C,0))),"",INDEX('Policy Characteristics'!H:H,MATCH($C575,'Policy Characteristics'!$C:$C,0)))</f>
        <v>0.01</v>
      </c>
      <c r="O575" s="226" t="str">
        <f>IF(ISBLANK(INDEX('Policy Characteristics'!I:I,MATCH($C575,'Policy Characteristics'!$C:$C,0))),"",INDEX('Policy Characteristics'!I:I,MATCH($C575,'Policy Characteristics'!$C:$C,0)))</f>
        <v>% of imports shifted</v>
      </c>
      <c r="P575" s="22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26" t="str">
        <f>IF(ISBLANK(INDEX('Policy Characteristics'!K:K,MATCH($C575,'Policy Characteristics'!$C:$C,0))),"",INDEX('Policy Characteristics'!K:K,MATCH($C575,'Policy Characteristics'!$C:$C,0)))</f>
        <v/>
      </c>
      <c r="R575" s="226" t="str">
        <f>IF(ISBLANK(INDEX('Policy Characteristics'!L:L,MATCH($C575,'Policy Characteristics'!$C:$C,0))),"",INDEX('Policy Characteristics'!L:L,MATCH($C575,'Policy Characteristics'!$C:$C,0)))</f>
        <v/>
      </c>
    </row>
    <row r="576" spans="1:18">
      <c r="A576" s="226" t="str">
        <f>IF(ISBLANK(INDEX('Policy Characteristics'!A:A,MATCH($C576,'Policy Characteristics'!$C:$C,0))),"",INDEX('Policy Characteristics'!A:A,MATCH($C576,'Policy Characteristics'!$C:$C,0)))</f>
        <v>Industry</v>
      </c>
      <c r="B576" s="234" t="str">
        <f>IF(ISBLANK(INDEX('Policy Characteristics'!B:B,MATCH($C576,'Policy Characteristics'!$C:$C,0))),"",INDEX('Policy Characteristics'!B:B,MATCH($C576,'Policy Characteristics'!$C:$C,0)))</f>
        <v>Buy In-Region Products</v>
      </c>
      <c r="C576" s="226" t="str">
        <f t="shared" si="31"/>
        <v>Fraction of Imported Industrial Outputs Shifted to In Region Suppliers</v>
      </c>
      <c r="D576" s="6" t="s">
        <v>882</v>
      </c>
      <c r="E576" s="6"/>
      <c r="F576" t="s">
        <v>883</v>
      </c>
      <c r="G576" s="46"/>
      <c r="H576" s="43">
        <v>1557</v>
      </c>
      <c r="I576" s="261" t="s">
        <v>728</v>
      </c>
      <c r="J576" s="227" t="str">
        <f>IF(ISBLANK(INDEX('Policy Characteristics'!D:D,MATCH($C576,'Policy Characteristics'!$C:$C,0))),"",INDEX('Policy Characteristics'!D:D,MATCH($C576,'Policy Characteristics'!$C:$C,0)))</f>
        <v>Buy In-Region Products</v>
      </c>
      <c r="K576" s="226" t="str">
        <f>IF(ISBLANK(INDEX('Policy Characteristics'!E:E,MATCH($C576,'Policy Characteristics'!$C:$C,0))),"",INDEX('Policy Characteristics'!E:E,MATCH($C576,'Policy Characteristics'!$C:$C,0)))</f>
        <v>indst buy in region outputs</v>
      </c>
      <c r="L576" s="233">
        <f>IF(ISBLANK(INDEX('Policy Characteristics'!F:F,MATCH($C576,'Policy Characteristics'!$C:$C,0))),"",INDEX('Policy Characteristics'!F:F,MATCH($C576,'Policy Characteristics'!$C:$C,0)))</f>
        <v>0</v>
      </c>
      <c r="M576" s="233">
        <f>IF(ISBLANK(INDEX('Policy Characteristics'!G:G,MATCH($C576,'Policy Characteristics'!$C:$C,0))),"",INDEX('Policy Characteristics'!G:G,MATCH($C576,'Policy Characteristics'!$C:$C,0)))</f>
        <v>0.5</v>
      </c>
      <c r="N576" s="233">
        <f>IF(ISBLANK(INDEX('Policy Characteristics'!H:H,MATCH($C576,'Policy Characteristics'!$C:$C,0))),"",INDEX('Policy Characteristics'!H:H,MATCH($C576,'Policy Characteristics'!$C:$C,0)))</f>
        <v>0.01</v>
      </c>
      <c r="O576" s="226" t="str">
        <f>IF(ISBLANK(INDEX('Policy Characteristics'!I:I,MATCH($C576,'Policy Characteristics'!$C:$C,0))),"",INDEX('Policy Characteristics'!I:I,MATCH($C576,'Policy Characteristics'!$C:$C,0)))</f>
        <v>% of imports shifted</v>
      </c>
      <c r="P576" s="22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26" t="str">
        <f>IF(ISBLANK(INDEX('Policy Characteristics'!K:K,MATCH($C576,'Policy Characteristics'!$C:$C,0))),"",INDEX('Policy Characteristics'!K:K,MATCH($C576,'Policy Characteristics'!$C:$C,0)))</f>
        <v/>
      </c>
      <c r="R576" s="226" t="str">
        <f>IF(ISBLANK(INDEX('Policy Characteristics'!L:L,MATCH($C576,'Policy Characteristics'!$C:$C,0))),"",INDEX('Policy Characteristics'!L:L,MATCH($C576,'Policy Characteristics'!$C:$C,0)))</f>
        <v/>
      </c>
    </row>
    <row r="577" spans="1:18">
      <c r="A577" s="226" t="str">
        <f>IF(ISBLANK(INDEX('Policy Characteristics'!A:A,MATCH($C577,'Policy Characteristics'!$C:$C,0))),"",INDEX('Policy Characteristics'!A:A,MATCH($C577,'Policy Characteristics'!$C:$C,0)))</f>
        <v>Industry</v>
      </c>
      <c r="B577" s="234" t="str">
        <f>IF(ISBLANK(INDEX('Policy Characteristics'!B:B,MATCH($C577,'Policy Characteristics'!$C:$C,0))),"",INDEX('Policy Characteristics'!B:B,MATCH($C577,'Policy Characteristics'!$C:$C,0)))</f>
        <v>Buy In-Region Products</v>
      </c>
      <c r="C577" s="226" t="str">
        <f t="shared" si="31"/>
        <v>Fraction of Imported Industrial Outputs Shifted to In Region Suppliers</v>
      </c>
      <c r="D577" s="6" t="s">
        <v>884</v>
      </c>
      <c r="E577" s="6"/>
      <c r="F577" t="s">
        <v>885</v>
      </c>
      <c r="G577" s="46"/>
      <c r="H577" s="43">
        <v>1558</v>
      </c>
      <c r="I577" s="261" t="s">
        <v>728</v>
      </c>
      <c r="J577" s="227" t="str">
        <f>IF(ISBLANK(INDEX('Policy Characteristics'!D:D,MATCH($C577,'Policy Characteristics'!$C:$C,0))),"",INDEX('Policy Characteristics'!D:D,MATCH($C577,'Policy Characteristics'!$C:$C,0)))</f>
        <v>Buy In-Region Products</v>
      </c>
      <c r="K577" s="226" t="str">
        <f>IF(ISBLANK(INDEX('Policy Characteristics'!E:E,MATCH($C577,'Policy Characteristics'!$C:$C,0))),"",INDEX('Policy Characteristics'!E:E,MATCH($C577,'Policy Characteristics'!$C:$C,0)))</f>
        <v>indst buy in region outputs</v>
      </c>
      <c r="L577" s="233">
        <f>IF(ISBLANK(INDEX('Policy Characteristics'!F:F,MATCH($C577,'Policy Characteristics'!$C:$C,0))),"",INDEX('Policy Characteristics'!F:F,MATCH($C577,'Policy Characteristics'!$C:$C,0)))</f>
        <v>0</v>
      </c>
      <c r="M577" s="233">
        <f>IF(ISBLANK(INDEX('Policy Characteristics'!G:G,MATCH($C577,'Policy Characteristics'!$C:$C,0))),"",INDEX('Policy Characteristics'!G:G,MATCH($C577,'Policy Characteristics'!$C:$C,0)))</f>
        <v>0.5</v>
      </c>
      <c r="N577" s="233">
        <f>IF(ISBLANK(INDEX('Policy Characteristics'!H:H,MATCH($C577,'Policy Characteristics'!$C:$C,0))),"",INDEX('Policy Characteristics'!H:H,MATCH($C577,'Policy Characteristics'!$C:$C,0)))</f>
        <v>0.01</v>
      </c>
      <c r="O577" s="226" t="str">
        <f>IF(ISBLANK(INDEX('Policy Characteristics'!I:I,MATCH($C577,'Policy Characteristics'!$C:$C,0))),"",INDEX('Policy Characteristics'!I:I,MATCH($C577,'Policy Characteristics'!$C:$C,0)))</f>
        <v>% of imports shifted</v>
      </c>
      <c r="P577" s="22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26" t="str">
        <f>IF(ISBLANK(INDEX('Policy Characteristics'!K:K,MATCH($C577,'Policy Characteristics'!$C:$C,0))),"",INDEX('Policy Characteristics'!K:K,MATCH($C577,'Policy Characteristics'!$C:$C,0)))</f>
        <v/>
      </c>
      <c r="R577" s="226" t="str">
        <f>IF(ISBLANK(INDEX('Policy Characteristics'!L:L,MATCH($C577,'Policy Characteristics'!$C:$C,0))),"",INDEX('Policy Characteristics'!L:L,MATCH($C577,'Policy Characteristics'!$C:$C,0)))</f>
        <v/>
      </c>
    </row>
    <row r="578" spans="1:18">
      <c r="A578" s="226" t="str">
        <f>IF(ISBLANK(INDEX('Policy Characteristics'!A:A,MATCH($C578,'Policy Characteristics'!$C:$C,0))),"",INDEX('Policy Characteristics'!A:A,MATCH($C578,'Policy Characteristics'!$C:$C,0)))</f>
        <v>Industry</v>
      </c>
      <c r="B578" s="234" t="str">
        <f>IF(ISBLANK(INDEX('Policy Characteristics'!B:B,MATCH($C578,'Policy Characteristics'!$C:$C,0))),"",INDEX('Policy Characteristics'!B:B,MATCH($C578,'Policy Characteristics'!$C:$C,0)))</f>
        <v>Buy In-Region Products</v>
      </c>
      <c r="C578" s="226" t="str">
        <f t="shared" si="31"/>
        <v>Fraction of Imported Industrial Outputs Shifted to In Region Suppliers</v>
      </c>
      <c r="D578" s="6" t="s">
        <v>886</v>
      </c>
      <c r="E578" s="6"/>
      <c r="F578" t="s">
        <v>887</v>
      </c>
      <c r="G578" s="46"/>
      <c r="H578" s="43">
        <v>1559</v>
      </c>
      <c r="I578" s="261" t="s">
        <v>728</v>
      </c>
      <c r="J578" s="227" t="str">
        <f>IF(ISBLANK(INDEX('Policy Characteristics'!D:D,MATCH($C578,'Policy Characteristics'!$C:$C,0))),"",INDEX('Policy Characteristics'!D:D,MATCH($C578,'Policy Characteristics'!$C:$C,0)))</f>
        <v>Buy In-Region Products</v>
      </c>
      <c r="K578" s="226" t="str">
        <f>IF(ISBLANK(INDEX('Policy Characteristics'!E:E,MATCH($C578,'Policy Characteristics'!$C:$C,0))),"",INDEX('Policy Characteristics'!E:E,MATCH($C578,'Policy Characteristics'!$C:$C,0)))</f>
        <v>indst buy in region outputs</v>
      </c>
      <c r="L578" s="233">
        <f>IF(ISBLANK(INDEX('Policy Characteristics'!F:F,MATCH($C578,'Policy Characteristics'!$C:$C,0))),"",INDEX('Policy Characteristics'!F:F,MATCH($C578,'Policy Characteristics'!$C:$C,0)))</f>
        <v>0</v>
      </c>
      <c r="M578" s="233">
        <f>IF(ISBLANK(INDEX('Policy Characteristics'!G:G,MATCH($C578,'Policy Characteristics'!$C:$C,0))),"",INDEX('Policy Characteristics'!G:G,MATCH($C578,'Policy Characteristics'!$C:$C,0)))</f>
        <v>0.5</v>
      </c>
      <c r="N578" s="233">
        <f>IF(ISBLANK(INDEX('Policy Characteristics'!H:H,MATCH($C578,'Policy Characteristics'!$C:$C,0))),"",INDEX('Policy Characteristics'!H:H,MATCH($C578,'Policy Characteristics'!$C:$C,0)))</f>
        <v>0.01</v>
      </c>
      <c r="O578" s="226" t="str">
        <f>IF(ISBLANK(INDEX('Policy Characteristics'!I:I,MATCH($C578,'Policy Characteristics'!$C:$C,0))),"",INDEX('Policy Characteristics'!I:I,MATCH($C578,'Policy Characteristics'!$C:$C,0)))</f>
        <v>% of imports shifted</v>
      </c>
      <c r="P578" s="22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26" t="str">
        <f>IF(ISBLANK(INDEX('Policy Characteristics'!K:K,MATCH($C578,'Policy Characteristics'!$C:$C,0))),"",INDEX('Policy Characteristics'!K:K,MATCH($C578,'Policy Characteristics'!$C:$C,0)))</f>
        <v/>
      </c>
      <c r="R578" s="226" t="str">
        <f>IF(ISBLANK(INDEX('Policy Characteristics'!L:L,MATCH($C578,'Policy Characteristics'!$C:$C,0))),"",INDEX('Policy Characteristics'!L:L,MATCH($C578,'Policy Characteristics'!$C:$C,0)))</f>
        <v/>
      </c>
    </row>
    <row r="579" spans="1:18">
      <c r="A579" s="226" t="str">
        <f>IF(ISBLANK(INDEX('Policy Characteristics'!A:A,MATCH($C579,'Policy Characteristics'!$C:$C,0))),"",INDEX('Policy Characteristics'!A:A,MATCH($C579,'Policy Characteristics'!$C:$C,0)))</f>
        <v>Industry</v>
      </c>
      <c r="B579" s="234" t="str">
        <f>IF(ISBLANK(INDEX('Policy Characteristics'!B:B,MATCH($C579,'Policy Characteristics'!$C:$C,0))),"",INDEX('Policy Characteristics'!B:B,MATCH($C579,'Policy Characteristics'!$C:$C,0)))</f>
        <v>Buy In-Region Products</v>
      </c>
      <c r="C579" s="226" t="str">
        <f t="shared" si="31"/>
        <v>Fraction of Imported Industrial Outputs Shifted to In Region Suppliers</v>
      </c>
      <c r="D579" s="6" t="s">
        <v>888</v>
      </c>
      <c r="E579" s="6"/>
      <c r="F579" t="s">
        <v>889</v>
      </c>
      <c r="G579" s="46"/>
      <c r="H579" s="43">
        <v>1560</v>
      </c>
      <c r="I579" s="261" t="s">
        <v>728</v>
      </c>
      <c r="J579" s="227" t="str">
        <f>IF(ISBLANK(INDEX('Policy Characteristics'!D:D,MATCH($C579,'Policy Characteristics'!$C:$C,0))),"",INDEX('Policy Characteristics'!D:D,MATCH($C579,'Policy Characteristics'!$C:$C,0)))</f>
        <v>Buy In-Region Products</v>
      </c>
      <c r="K579" s="226" t="str">
        <f>IF(ISBLANK(INDEX('Policy Characteristics'!E:E,MATCH($C579,'Policy Characteristics'!$C:$C,0))),"",INDEX('Policy Characteristics'!E:E,MATCH($C579,'Policy Characteristics'!$C:$C,0)))</f>
        <v>indst buy in region outputs</v>
      </c>
      <c r="L579" s="233">
        <f>IF(ISBLANK(INDEX('Policy Characteristics'!F:F,MATCH($C579,'Policy Characteristics'!$C:$C,0))),"",INDEX('Policy Characteristics'!F:F,MATCH($C579,'Policy Characteristics'!$C:$C,0)))</f>
        <v>0</v>
      </c>
      <c r="M579" s="233">
        <f>IF(ISBLANK(INDEX('Policy Characteristics'!G:G,MATCH($C579,'Policy Characteristics'!$C:$C,0))),"",INDEX('Policy Characteristics'!G:G,MATCH($C579,'Policy Characteristics'!$C:$C,0)))</f>
        <v>0.5</v>
      </c>
      <c r="N579" s="233">
        <f>IF(ISBLANK(INDEX('Policy Characteristics'!H:H,MATCH($C579,'Policy Characteristics'!$C:$C,0))),"",INDEX('Policy Characteristics'!H:H,MATCH($C579,'Policy Characteristics'!$C:$C,0)))</f>
        <v>0.01</v>
      </c>
      <c r="O579" s="226" t="str">
        <f>IF(ISBLANK(INDEX('Policy Characteristics'!I:I,MATCH($C579,'Policy Characteristics'!$C:$C,0))),"",INDEX('Policy Characteristics'!I:I,MATCH($C579,'Policy Characteristics'!$C:$C,0)))</f>
        <v>% of imports shifted</v>
      </c>
      <c r="P579" s="22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26" t="str">
        <f>IF(ISBLANK(INDEX('Policy Characteristics'!K:K,MATCH($C579,'Policy Characteristics'!$C:$C,0))),"",INDEX('Policy Characteristics'!K:K,MATCH($C579,'Policy Characteristics'!$C:$C,0)))</f>
        <v/>
      </c>
      <c r="R579" s="226" t="str">
        <f>IF(ISBLANK(INDEX('Policy Characteristics'!L:L,MATCH($C579,'Policy Characteristics'!$C:$C,0))),"",INDEX('Policy Characteristics'!L:L,MATCH($C579,'Policy Characteristics'!$C:$C,0)))</f>
        <v/>
      </c>
    </row>
    <row r="580" spans="1:18">
      <c r="A580" s="226" t="str">
        <f>IF(ISBLANK(INDEX('Policy Characteristics'!A:A,MATCH($C580,'Policy Characteristics'!$C:$C,0))),"",INDEX('Policy Characteristics'!A:A,MATCH($C580,'Policy Characteristics'!$C:$C,0)))</f>
        <v>Industry</v>
      </c>
      <c r="B580" s="234" t="str">
        <f>IF(ISBLANK(INDEX('Policy Characteristics'!B:B,MATCH($C580,'Policy Characteristics'!$C:$C,0))),"",INDEX('Policy Characteristics'!B:B,MATCH($C580,'Policy Characteristics'!$C:$C,0)))</f>
        <v>Buy In-Region Products</v>
      </c>
      <c r="C580" s="226" t="str">
        <f t="shared" si="31"/>
        <v>Fraction of Imported Industrial Outputs Shifted to In Region Suppliers</v>
      </c>
      <c r="D580" s="6" t="s">
        <v>890</v>
      </c>
      <c r="E580" s="6"/>
      <c r="F580" t="s">
        <v>891</v>
      </c>
      <c r="G580" s="46"/>
      <c r="H580" s="43">
        <v>1561</v>
      </c>
      <c r="I580" s="261" t="s">
        <v>728</v>
      </c>
      <c r="J580" s="227" t="str">
        <f>IF(ISBLANK(INDEX('Policy Characteristics'!D:D,MATCH($C580,'Policy Characteristics'!$C:$C,0))),"",INDEX('Policy Characteristics'!D:D,MATCH($C580,'Policy Characteristics'!$C:$C,0)))</f>
        <v>Buy In-Region Products</v>
      </c>
      <c r="K580" s="226" t="str">
        <f>IF(ISBLANK(INDEX('Policy Characteristics'!E:E,MATCH($C580,'Policy Characteristics'!$C:$C,0))),"",INDEX('Policy Characteristics'!E:E,MATCH($C580,'Policy Characteristics'!$C:$C,0)))</f>
        <v>indst buy in region outputs</v>
      </c>
      <c r="L580" s="233">
        <f>IF(ISBLANK(INDEX('Policy Characteristics'!F:F,MATCH($C580,'Policy Characteristics'!$C:$C,0))),"",INDEX('Policy Characteristics'!F:F,MATCH($C580,'Policy Characteristics'!$C:$C,0)))</f>
        <v>0</v>
      </c>
      <c r="M580" s="233">
        <f>IF(ISBLANK(INDEX('Policy Characteristics'!G:G,MATCH($C580,'Policy Characteristics'!$C:$C,0))),"",INDEX('Policy Characteristics'!G:G,MATCH($C580,'Policy Characteristics'!$C:$C,0)))</f>
        <v>0.5</v>
      </c>
      <c r="N580" s="233">
        <f>IF(ISBLANK(INDEX('Policy Characteristics'!H:H,MATCH($C580,'Policy Characteristics'!$C:$C,0))),"",INDEX('Policy Characteristics'!H:H,MATCH($C580,'Policy Characteristics'!$C:$C,0)))</f>
        <v>0.01</v>
      </c>
      <c r="O580" s="226" t="str">
        <f>IF(ISBLANK(INDEX('Policy Characteristics'!I:I,MATCH($C580,'Policy Characteristics'!$C:$C,0))),"",INDEX('Policy Characteristics'!I:I,MATCH($C580,'Policy Characteristics'!$C:$C,0)))</f>
        <v>% of imports shifted</v>
      </c>
      <c r="P580" s="22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26" t="str">
        <f>IF(ISBLANK(INDEX('Policy Characteristics'!K:K,MATCH($C580,'Policy Characteristics'!$C:$C,0))),"",INDEX('Policy Characteristics'!K:K,MATCH($C580,'Policy Characteristics'!$C:$C,0)))</f>
        <v/>
      </c>
      <c r="R580" s="226" t="str">
        <f>IF(ISBLANK(INDEX('Policy Characteristics'!L:L,MATCH($C580,'Policy Characteristics'!$C:$C,0))),"",INDEX('Policy Characteristics'!L:L,MATCH($C580,'Policy Characteristics'!$C:$C,0)))</f>
        <v/>
      </c>
    </row>
    <row r="581" spans="1:18">
      <c r="A581" s="226" t="str">
        <f>IF(ISBLANK(INDEX('Policy Characteristics'!A:A,MATCH($C581,'Policy Characteristics'!$C:$C,0))),"",INDEX('Policy Characteristics'!A:A,MATCH($C581,'Policy Characteristics'!$C:$C,0)))</f>
        <v>Industry</v>
      </c>
      <c r="B581" s="234" t="str">
        <f>IF(ISBLANK(INDEX('Policy Characteristics'!B:B,MATCH($C581,'Policy Characteristics'!$C:$C,0))),"",INDEX('Policy Characteristics'!B:B,MATCH($C581,'Policy Characteristics'!$C:$C,0)))</f>
        <v>Carbon Capture and Sequestration</v>
      </c>
      <c r="C581" t="s">
        <v>378</v>
      </c>
      <c r="D581" s="45" t="s">
        <v>842</v>
      </c>
      <c r="E581" s="6" t="s">
        <v>892</v>
      </c>
      <c r="F581" t="s">
        <v>843</v>
      </c>
      <c r="G581" s="45" t="s">
        <v>893</v>
      </c>
      <c r="H581" s="43">
        <v>908</v>
      </c>
      <c r="I581" s="262" t="s">
        <v>738</v>
      </c>
      <c r="J581" s="227" t="str">
        <f>IF(ISBLANK(INDEX('Policy Characteristics'!D:D,MATCH($C581,'Policy Characteristics'!$C:$C,0))),"",INDEX('Policy Characteristics'!D:D,MATCH($C581,'Policy Characteristics'!$C:$C,0)))</f>
        <v>Industry CCS</v>
      </c>
      <c r="K581" s="226" t="str">
        <f>IF(ISBLANK(INDEX('Policy Characteristics'!E:E,MATCH($C581,'Policy Characteristics'!$C:$C,0))),"",INDEX('Policy Characteristics'!E:E,MATCH($C581,'Policy Characteristics'!$C:$C,0)))</f>
        <v>indst CCS</v>
      </c>
      <c r="L581" s="233">
        <f>IF(ISBLANK(INDEX('Policy Characteristics'!F:F,MATCH($C581,'Policy Characteristics'!$C:$C,0))),"",INDEX('Policy Characteristics'!F:F,MATCH($C581,'Policy Characteristics'!$C:$C,0)))</f>
        <v>0</v>
      </c>
      <c r="M581" s="233">
        <f>IF(ISBLANK(INDEX('Policy Characteristics'!G:G,MATCH($C581,'Policy Characteristics'!$C:$C,0))),"",INDEX('Policy Characteristics'!G:G,MATCH($C581,'Policy Characteristics'!$C:$C,0)))</f>
        <v>1</v>
      </c>
      <c r="N581" s="233">
        <f>IF(ISBLANK(INDEX('Policy Characteristics'!H:H,MATCH($C581,'Policy Characteristics'!$C:$C,0))),"",INDEX('Policy Characteristics'!H:H,MATCH($C581,'Policy Characteristics'!$C:$C,0)))</f>
        <v>0.01</v>
      </c>
      <c r="O581" s="226" t="str">
        <f>IF(ISBLANK(INDEX('Policy Characteristics'!I:I,MATCH($C581,'Policy Characteristics'!$C:$C,0))),"",INDEX('Policy Characteristics'!I:I,MATCH($C581,'Policy Characteristics'!$C:$C,0)))</f>
        <v>% of CO2 captured</v>
      </c>
      <c r="P581" s="2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26" t="str">
        <f>IF(ISBLANK(INDEX('Policy Characteristics'!K:K,MATCH($C581,'Policy Characteristics'!$C:$C,0))),"",INDEX('Policy Characteristics'!K:K,MATCH($C581,'Policy Characteristics'!$C:$C,0)))</f>
        <v>ccs.html#ccs</v>
      </c>
      <c r="R581" s="226" t="str">
        <f>IF(ISBLANK(INDEX('Policy Characteristics'!L:L,MATCH($C581,'Policy Characteristics'!$C:$C,0))),"",INDEX('Policy Characteristics'!L:L,MATCH($C581,'Policy Characteristics'!$C:$C,0)))</f>
        <v>carbon-capture-and-sequestration.html</v>
      </c>
    </row>
    <row r="582" spans="1:18">
      <c r="A582" s="22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s="226" t="str">
        <f t="shared" ref="C582:C597" si="32">C$581</f>
        <v>Industry Sector Fraction of Potential Additional CCS Achieved</v>
      </c>
      <c r="D582" s="45" t="s">
        <v>842</v>
      </c>
      <c r="E582" s="6" t="s">
        <v>894</v>
      </c>
      <c r="F582" t="s">
        <v>843</v>
      </c>
      <c r="G582" s="45" t="s">
        <v>895</v>
      </c>
      <c r="H582" s="43">
        <v>909</v>
      </c>
      <c r="I582" s="262" t="s">
        <v>738</v>
      </c>
      <c r="J582" s="227" t="str">
        <f>IF(ISBLANK(INDEX('Policy Characteristics'!D:D,MATCH($C582,'Policy Characteristics'!$C:$C,0))),"",INDEX('Policy Characteristics'!D:D,MATCH($C582,'Policy Characteristics'!$C:$C,0)))</f>
        <v>Industry CCS</v>
      </c>
      <c r="K582" s="22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226" t="str">
        <f>IF(ISBLANK(INDEX('Policy Characteristics'!I:I,MATCH($C582,'Policy Characteristics'!$C:$C,0))),"",INDEX('Policy Characteristics'!I:I,MATCH($C582,'Policy Characteristics'!$C:$C,0)))</f>
        <v>% of CO2 captured</v>
      </c>
      <c r="P582" s="2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26" t="str">
        <f>IF(ISBLANK(INDEX('Policy Characteristics'!K:K,MATCH($C582,'Policy Characteristics'!$C:$C,0))),"",INDEX('Policy Characteristics'!K:K,MATCH($C582,'Policy Characteristics'!$C:$C,0)))</f>
        <v>ccs.html#ccs</v>
      </c>
      <c r="R582" s="226" t="str">
        <f>IF(ISBLANK(INDEX('Policy Characteristics'!L:L,MATCH($C582,'Policy Characteristics'!$C:$C,0))),"",INDEX('Policy Characteristics'!L:L,MATCH($C582,'Policy Characteristics'!$C:$C,0)))</f>
        <v>carbon-capture-and-sequestration.html</v>
      </c>
    </row>
    <row r="583" spans="1:18">
      <c r="A583" s="22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226" t="str">
        <f t="shared" si="32"/>
        <v>Industry Sector Fraction of Potential Additional CCS Achieved</v>
      </c>
      <c r="D583" s="6" t="s">
        <v>844</v>
      </c>
      <c r="E583" s="6" t="s">
        <v>892</v>
      </c>
      <c r="F583" t="s">
        <v>845</v>
      </c>
      <c r="G583" s="45" t="s">
        <v>893</v>
      </c>
      <c r="H583" s="43">
        <v>910</v>
      </c>
      <c r="I583" s="262" t="s">
        <v>738</v>
      </c>
      <c r="J583" s="227" t="str">
        <f>IF(ISBLANK(INDEX('Policy Characteristics'!D:D,MATCH($C583,'Policy Characteristics'!$C:$C,0))),"",INDEX('Policy Characteristics'!D:D,MATCH($C583,'Policy Characteristics'!$C:$C,0)))</f>
        <v>Industry CCS</v>
      </c>
      <c r="K583" s="22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226" t="str">
        <f>IF(ISBLANK(INDEX('Policy Characteristics'!I:I,MATCH($C583,'Policy Characteristics'!$C:$C,0))),"",INDEX('Policy Characteristics'!I:I,MATCH($C583,'Policy Characteristics'!$C:$C,0)))</f>
        <v>% of CO2 captured</v>
      </c>
      <c r="P583" s="2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26" t="str">
        <f>IF(ISBLANK(INDEX('Policy Characteristics'!K:K,MATCH($C583,'Policy Characteristics'!$C:$C,0))),"",INDEX('Policy Characteristics'!K:K,MATCH($C583,'Policy Characteristics'!$C:$C,0)))</f>
        <v>ccs.html#ccs</v>
      </c>
      <c r="R583" s="226" t="str">
        <f>IF(ISBLANK(INDEX('Policy Characteristics'!L:L,MATCH($C583,'Policy Characteristics'!$C:$C,0))),"",INDEX('Policy Characteristics'!L:L,MATCH($C583,'Policy Characteristics'!$C:$C,0)))</f>
        <v>carbon-capture-and-sequestration.html</v>
      </c>
    </row>
    <row r="584" spans="1:18">
      <c r="A584" s="22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226" t="str">
        <f t="shared" si="32"/>
        <v>Industry Sector Fraction of Potential Additional CCS Achieved</v>
      </c>
      <c r="D584" s="6" t="s">
        <v>844</v>
      </c>
      <c r="E584" s="6" t="s">
        <v>894</v>
      </c>
      <c r="F584" t="s">
        <v>845</v>
      </c>
      <c r="G584" s="45" t="s">
        <v>895</v>
      </c>
      <c r="H584" s="43">
        <v>911</v>
      </c>
      <c r="I584" s="262" t="s">
        <v>738</v>
      </c>
      <c r="J584" s="227" t="str">
        <f>IF(ISBLANK(INDEX('Policy Characteristics'!D:D,MATCH($C584,'Policy Characteristics'!$C:$C,0))),"",INDEX('Policy Characteristics'!D:D,MATCH($C584,'Policy Characteristics'!$C:$C,0)))</f>
        <v>Industry CCS</v>
      </c>
      <c r="K584" s="22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226" t="str">
        <f>IF(ISBLANK(INDEX('Policy Characteristics'!I:I,MATCH($C584,'Policy Characteristics'!$C:$C,0))),"",INDEX('Policy Characteristics'!I:I,MATCH($C584,'Policy Characteristics'!$C:$C,0)))</f>
        <v>% of CO2 captured</v>
      </c>
      <c r="P584" s="2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26" t="str">
        <f>IF(ISBLANK(INDEX('Policy Characteristics'!K:K,MATCH($C584,'Policy Characteristics'!$C:$C,0))),"",INDEX('Policy Characteristics'!K:K,MATCH($C584,'Policy Characteristics'!$C:$C,0)))</f>
        <v>ccs.html#ccs</v>
      </c>
      <c r="R584" s="226" t="str">
        <f>IF(ISBLANK(INDEX('Policy Characteristics'!L:L,MATCH($C584,'Policy Characteristics'!$C:$C,0))),"",INDEX('Policy Characteristics'!L:L,MATCH($C584,'Policy Characteristics'!$C:$C,0)))</f>
        <v>carbon-capture-and-sequestration.html</v>
      </c>
    </row>
    <row r="585" spans="1:18">
      <c r="A585" s="22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226" t="str">
        <f t="shared" si="32"/>
        <v>Industry Sector Fraction of Potential Additional CCS Achieved</v>
      </c>
      <c r="D585" s="6" t="s">
        <v>846</v>
      </c>
      <c r="E585" s="6" t="s">
        <v>892</v>
      </c>
      <c r="F585" t="s">
        <v>847</v>
      </c>
      <c r="G585" s="45" t="s">
        <v>893</v>
      </c>
      <c r="H585" s="43">
        <v>912</v>
      </c>
      <c r="I585" s="262" t="s">
        <v>738</v>
      </c>
      <c r="J585" s="227" t="str">
        <f>IF(ISBLANK(INDEX('Policy Characteristics'!D:D,MATCH($C585,'Policy Characteristics'!$C:$C,0))),"",INDEX('Policy Characteristics'!D:D,MATCH($C585,'Policy Characteristics'!$C:$C,0)))</f>
        <v>Industry CCS</v>
      </c>
      <c r="K585" s="22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226" t="str">
        <f>IF(ISBLANK(INDEX('Policy Characteristics'!I:I,MATCH($C585,'Policy Characteristics'!$C:$C,0))),"",INDEX('Policy Characteristics'!I:I,MATCH($C585,'Policy Characteristics'!$C:$C,0)))</f>
        <v>% of CO2 captured</v>
      </c>
      <c r="P585" s="2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26" t="str">
        <f>IF(ISBLANK(INDEX('Policy Characteristics'!K:K,MATCH($C585,'Policy Characteristics'!$C:$C,0))),"",INDEX('Policy Characteristics'!K:K,MATCH($C585,'Policy Characteristics'!$C:$C,0)))</f>
        <v>ccs.html#ccs</v>
      </c>
      <c r="R585" s="226" t="str">
        <f>IF(ISBLANK(INDEX('Policy Characteristics'!L:L,MATCH($C585,'Policy Characteristics'!$C:$C,0))),"",INDEX('Policy Characteristics'!L:L,MATCH($C585,'Policy Characteristics'!$C:$C,0)))</f>
        <v>carbon-capture-and-sequestration.html</v>
      </c>
    </row>
    <row r="586" spans="1:18">
      <c r="A586" s="22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226" t="str">
        <f t="shared" si="32"/>
        <v>Industry Sector Fraction of Potential Additional CCS Achieved</v>
      </c>
      <c r="D586" s="6" t="s">
        <v>846</v>
      </c>
      <c r="E586" s="6" t="s">
        <v>894</v>
      </c>
      <c r="F586" t="s">
        <v>847</v>
      </c>
      <c r="G586" s="45" t="s">
        <v>895</v>
      </c>
      <c r="H586" s="43">
        <v>913</v>
      </c>
      <c r="I586" s="262" t="s">
        <v>738</v>
      </c>
      <c r="J586" s="227" t="str">
        <f>IF(ISBLANK(INDEX('Policy Characteristics'!D:D,MATCH($C586,'Policy Characteristics'!$C:$C,0))),"",INDEX('Policy Characteristics'!D:D,MATCH($C586,'Policy Characteristics'!$C:$C,0)))</f>
        <v>Industry CCS</v>
      </c>
      <c r="K586" s="22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226" t="str">
        <f>IF(ISBLANK(INDEX('Policy Characteristics'!I:I,MATCH($C586,'Policy Characteristics'!$C:$C,0))),"",INDEX('Policy Characteristics'!I:I,MATCH($C586,'Policy Characteristics'!$C:$C,0)))</f>
        <v>% of CO2 captured</v>
      </c>
      <c r="P586" s="2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26" t="str">
        <f>IF(ISBLANK(INDEX('Policy Characteristics'!K:K,MATCH($C586,'Policy Characteristics'!$C:$C,0))),"",INDEX('Policy Characteristics'!K:K,MATCH($C586,'Policy Characteristics'!$C:$C,0)))</f>
        <v>ccs.html#ccs</v>
      </c>
      <c r="R586" s="226" t="str">
        <f>IF(ISBLANK(INDEX('Policy Characteristics'!L:L,MATCH($C586,'Policy Characteristics'!$C:$C,0))),"",INDEX('Policy Characteristics'!L:L,MATCH($C586,'Policy Characteristics'!$C:$C,0)))</f>
        <v>carbon-capture-and-sequestration.html</v>
      </c>
    </row>
    <row r="587" spans="1:18">
      <c r="A587" s="22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226" t="str">
        <f t="shared" si="32"/>
        <v>Industry Sector Fraction of Potential Additional CCS Achieved</v>
      </c>
      <c r="D587" s="6" t="s">
        <v>848</v>
      </c>
      <c r="E587" s="6" t="s">
        <v>892</v>
      </c>
      <c r="F587" t="s">
        <v>849</v>
      </c>
      <c r="G587" s="45" t="s">
        <v>893</v>
      </c>
      <c r="H587" s="43">
        <v>914</v>
      </c>
      <c r="I587" s="262" t="s">
        <v>738</v>
      </c>
      <c r="J587" s="227" t="str">
        <f>IF(ISBLANK(INDEX('Policy Characteristics'!D:D,MATCH($C587,'Policy Characteristics'!$C:$C,0))),"",INDEX('Policy Characteristics'!D:D,MATCH($C587,'Policy Characteristics'!$C:$C,0)))</f>
        <v>Industry CCS</v>
      </c>
      <c r="K587" s="22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226" t="str">
        <f>IF(ISBLANK(INDEX('Policy Characteristics'!I:I,MATCH($C587,'Policy Characteristics'!$C:$C,0))),"",INDEX('Policy Characteristics'!I:I,MATCH($C587,'Policy Characteristics'!$C:$C,0)))</f>
        <v>% of CO2 captured</v>
      </c>
      <c r="P587" s="2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26" t="str">
        <f>IF(ISBLANK(INDEX('Policy Characteristics'!K:K,MATCH($C587,'Policy Characteristics'!$C:$C,0))),"",INDEX('Policy Characteristics'!K:K,MATCH($C587,'Policy Characteristics'!$C:$C,0)))</f>
        <v>ccs.html#ccs</v>
      </c>
      <c r="R587" s="226" t="str">
        <f>IF(ISBLANK(INDEX('Policy Characteristics'!L:L,MATCH($C587,'Policy Characteristics'!$C:$C,0))),"",INDEX('Policy Characteristics'!L:L,MATCH($C587,'Policy Characteristics'!$C:$C,0)))</f>
        <v>carbon-capture-and-sequestration.html</v>
      </c>
    </row>
    <row r="588" spans="1:18">
      <c r="A588" s="22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226" t="str">
        <f t="shared" si="32"/>
        <v>Industry Sector Fraction of Potential Additional CCS Achieved</v>
      </c>
      <c r="D588" s="6" t="s">
        <v>848</v>
      </c>
      <c r="E588" s="6" t="s">
        <v>894</v>
      </c>
      <c r="F588" t="s">
        <v>849</v>
      </c>
      <c r="G588" s="45" t="s">
        <v>895</v>
      </c>
      <c r="H588" s="43">
        <v>915</v>
      </c>
      <c r="I588" s="262" t="s">
        <v>738</v>
      </c>
      <c r="J588" s="227" t="str">
        <f>IF(ISBLANK(INDEX('Policy Characteristics'!D:D,MATCH($C588,'Policy Characteristics'!$C:$C,0))),"",INDEX('Policy Characteristics'!D:D,MATCH($C588,'Policy Characteristics'!$C:$C,0)))</f>
        <v>Industry CCS</v>
      </c>
      <c r="K588" s="22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226" t="str">
        <f>IF(ISBLANK(INDEX('Policy Characteristics'!I:I,MATCH($C588,'Policy Characteristics'!$C:$C,0))),"",INDEX('Policy Characteristics'!I:I,MATCH($C588,'Policy Characteristics'!$C:$C,0)))</f>
        <v>% of CO2 captured</v>
      </c>
      <c r="P588" s="2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26" t="str">
        <f>IF(ISBLANK(INDEX('Policy Characteristics'!K:K,MATCH($C588,'Policy Characteristics'!$C:$C,0))),"",INDEX('Policy Characteristics'!K:K,MATCH($C588,'Policy Characteristics'!$C:$C,0)))</f>
        <v>ccs.html#ccs</v>
      </c>
      <c r="R588" s="226" t="str">
        <f>IF(ISBLANK(INDEX('Policy Characteristics'!L:L,MATCH($C588,'Policy Characteristics'!$C:$C,0))),"",INDEX('Policy Characteristics'!L:L,MATCH($C588,'Policy Characteristics'!$C:$C,0)))</f>
        <v>carbon-capture-and-sequestration.html</v>
      </c>
    </row>
    <row r="589" spans="1:18">
      <c r="A589" s="22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226" t="str">
        <f t="shared" si="32"/>
        <v>Industry Sector Fraction of Potential Additional CCS Achieved</v>
      </c>
      <c r="D589" s="6" t="s">
        <v>850</v>
      </c>
      <c r="E589" s="6" t="s">
        <v>892</v>
      </c>
      <c r="F589" t="s">
        <v>851</v>
      </c>
      <c r="G589" s="45" t="s">
        <v>893</v>
      </c>
      <c r="H589" s="43">
        <v>916</v>
      </c>
      <c r="I589" s="261" t="s">
        <v>728</v>
      </c>
      <c r="J589" s="227" t="str">
        <f>IF(ISBLANK(INDEX('Policy Characteristics'!D:D,MATCH($C589,'Policy Characteristics'!$C:$C,0))),"",INDEX('Policy Characteristics'!D:D,MATCH($C589,'Policy Characteristics'!$C:$C,0)))</f>
        <v>Industry CCS</v>
      </c>
      <c r="K589" s="22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226" t="str">
        <f>IF(ISBLANK(INDEX('Policy Characteristics'!I:I,MATCH($C589,'Policy Characteristics'!$C:$C,0))),"",INDEX('Policy Characteristics'!I:I,MATCH($C589,'Policy Characteristics'!$C:$C,0)))</f>
        <v>% of CO2 captured</v>
      </c>
      <c r="P589" s="22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26" t="str">
        <f>IF(ISBLANK(INDEX('Policy Characteristics'!K:K,MATCH($C589,'Policy Characteristics'!$C:$C,0))),"",INDEX('Policy Characteristics'!K:K,MATCH($C589,'Policy Characteristics'!$C:$C,0)))</f>
        <v>ccs.html#ccs</v>
      </c>
      <c r="R589" s="226" t="str">
        <f>IF(ISBLANK(INDEX('Policy Characteristics'!L:L,MATCH($C589,'Policy Characteristics'!$C:$C,0))),"",INDEX('Policy Characteristics'!L:L,MATCH($C589,'Policy Characteristics'!$C:$C,0)))</f>
        <v>carbon-capture-and-sequestration.html</v>
      </c>
    </row>
    <row r="590" spans="1:18">
      <c r="A590" s="22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226" t="str">
        <f t="shared" si="32"/>
        <v>Industry Sector Fraction of Potential Additional CCS Achieved</v>
      </c>
      <c r="D590" s="6" t="s">
        <v>850</v>
      </c>
      <c r="E590" s="6" t="s">
        <v>894</v>
      </c>
      <c r="F590" t="s">
        <v>851</v>
      </c>
      <c r="G590" s="45" t="s">
        <v>895</v>
      </c>
      <c r="H590" s="43">
        <v>917</v>
      </c>
      <c r="I590" s="262" t="s">
        <v>738</v>
      </c>
      <c r="J590" s="227" t="str">
        <f>IF(ISBLANK(INDEX('Policy Characteristics'!D:D,MATCH($C590,'Policy Characteristics'!$C:$C,0))),"",INDEX('Policy Characteristics'!D:D,MATCH($C590,'Policy Characteristics'!$C:$C,0)))</f>
        <v>Industry CCS</v>
      </c>
      <c r="K590" s="22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226" t="str">
        <f>IF(ISBLANK(INDEX('Policy Characteristics'!I:I,MATCH($C590,'Policy Characteristics'!$C:$C,0))),"",INDEX('Policy Characteristics'!I:I,MATCH($C590,'Policy Characteristics'!$C:$C,0)))</f>
        <v>% of CO2 captured</v>
      </c>
      <c r="P590" s="22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26" t="str">
        <f>IF(ISBLANK(INDEX('Policy Characteristics'!K:K,MATCH($C590,'Policy Characteristics'!$C:$C,0))),"",INDEX('Policy Characteristics'!K:K,MATCH($C590,'Policy Characteristics'!$C:$C,0)))</f>
        <v>ccs.html#ccs</v>
      </c>
      <c r="R590" s="226" t="str">
        <f>IF(ISBLANK(INDEX('Policy Characteristics'!L:L,MATCH($C590,'Policy Characteristics'!$C:$C,0))),"",INDEX('Policy Characteristics'!L:L,MATCH($C590,'Policy Characteristics'!$C:$C,0)))</f>
        <v>carbon-capture-and-sequestration.html</v>
      </c>
    </row>
    <row r="591" spans="1:18">
      <c r="A591" s="22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226" t="str">
        <f t="shared" si="32"/>
        <v>Industry Sector Fraction of Potential Additional CCS Achieved</v>
      </c>
      <c r="D591" s="6" t="s">
        <v>852</v>
      </c>
      <c r="E591" s="6" t="s">
        <v>892</v>
      </c>
      <c r="F591" t="s">
        <v>853</v>
      </c>
      <c r="G591" s="45" t="s">
        <v>893</v>
      </c>
      <c r="H591" s="43">
        <v>918</v>
      </c>
      <c r="I591" s="261" t="s">
        <v>728</v>
      </c>
      <c r="J591" s="227" t="str">
        <f>IF(ISBLANK(INDEX('Policy Characteristics'!D:D,MATCH($C591,'Policy Characteristics'!$C:$C,0))),"",INDEX('Policy Characteristics'!D:D,MATCH($C591,'Policy Characteristics'!$C:$C,0)))</f>
        <v>Industry CCS</v>
      </c>
      <c r="K591" s="22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226" t="str">
        <f>IF(ISBLANK(INDEX('Policy Characteristics'!I:I,MATCH($C591,'Policy Characteristics'!$C:$C,0))),"",INDEX('Policy Characteristics'!I:I,MATCH($C591,'Policy Characteristics'!$C:$C,0)))</f>
        <v>% of CO2 captured</v>
      </c>
      <c r="P591" s="22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26" t="str">
        <f>IF(ISBLANK(INDEX('Policy Characteristics'!K:K,MATCH($C591,'Policy Characteristics'!$C:$C,0))),"",INDEX('Policy Characteristics'!K:K,MATCH($C591,'Policy Characteristics'!$C:$C,0)))</f>
        <v>ccs.html#ccs</v>
      </c>
      <c r="R591" s="226" t="str">
        <f>IF(ISBLANK(INDEX('Policy Characteristics'!L:L,MATCH($C591,'Policy Characteristics'!$C:$C,0))),"",INDEX('Policy Characteristics'!L:L,MATCH($C591,'Policy Characteristics'!$C:$C,0)))</f>
        <v>carbon-capture-and-sequestration.html</v>
      </c>
    </row>
    <row r="592" spans="1:18">
      <c r="A592" s="22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226" t="str">
        <f t="shared" si="32"/>
        <v>Industry Sector Fraction of Potential Additional CCS Achieved</v>
      </c>
      <c r="D592" s="6" t="s">
        <v>852</v>
      </c>
      <c r="E592" s="6" t="s">
        <v>894</v>
      </c>
      <c r="F592" t="s">
        <v>853</v>
      </c>
      <c r="G592" s="45" t="s">
        <v>895</v>
      </c>
      <c r="H592" s="43">
        <v>919</v>
      </c>
      <c r="I592" s="262" t="s">
        <v>738</v>
      </c>
      <c r="J592" s="227" t="str">
        <f>IF(ISBLANK(INDEX('Policy Characteristics'!D:D,MATCH($C592,'Policy Characteristics'!$C:$C,0))),"",INDEX('Policy Characteristics'!D:D,MATCH($C592,'Policy Characteristics'!$C:$C,0)))</f>
        <v>Industry CCS</v>
      </c>
      <c r="K592" s="22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226" t="str">
        <f>IF(ISBLANK(INDEX('Policy Characteristics'!I:I,MATCH($C592,'Policy Characteristics'!$C:$C,0))),"",INDEX('Policy Characteristics'!I:I,MATCH($C592,'Policy Characteristics'!$C:$C,0)))</f>
        <v>% of CO2 captured</v>
      </c>
      <c r="P592" s="22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26" t="str">
        <f>IF(ISBLANK(INDEX('Policy Characteristics'!K:K,MATCH($C592,'Policy Characteristics'!$C:$C,0))),"",INDEX('Policy Characteristics'!K:K,MATCH($C592,'Policy Characteristics'!$C:$C,0)))</f>
        <v>ccs.html#ccs</v>
      </c>
      <c r="R592" s="226" t="str">
        <f>IF(ISBLANK(INDEX('Policy Characteristics'!L:L,MATCH($C592,'Policy Characteristics'!$C:$C,0))),"",INDEX('Policy Characteristics'!L:L,MATCH($C592,'Policy Characteristics'!$C:$C,0)))</f>
        <v>carbon-capture-and-sequestration.html</v>
      </c>
    </row>
    <row r="593" spans="1:18">
      <c r="A593" s="22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226" t="str">
        <f t="shared" si="32"/>
        <v>Industry Sector Fraction of Potential Additional CCS Achieved</v>
      </c>
      <c r="D593" s="6" t="s">
        <v>854</v>
      </c>
      <c r="E593" s="6" t="s">
        <v>892</v>
      </c>
      <c r="F593" t="s">
        <v>855</v>
      </c>
      <c r="G593" s="45" t="s">
        <v>893</v>
      </c>
      <c r="H593" s="43">
        <v>920</v>
      </c>
      <c r="I593" s="261" t="s">
        <v>728</v>
      </c>
      <c r="J593" s="227" t="str">
        <f>IF(ISBLANK(INDEX('Policy Characteristics'!D:D,MATCH($C593,'Policy Characteristics'!$C:$C,0))),"",INDEX('Policy Characteristics'!D:D,MATCH($C593,'Policy Characteristics'!$C:$C,0)))</f>
        <v>Industry CCS</v>
      </c>
      <c r="K593" s="22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226" t="str">
        <f>IF(ISBLANK(INDEX('Policy Characteristics'!I:I,MATCH($C593,'Policy Characteristics'!$C:$C,0))),"",INDEX('Policy Characteristics'!I:I,MATCH($C593,'Policy Characteristics'!$C:$C,0)))</f>
        <v>% of CO2 captured</v>
      </c>
      <c r="P593" s="22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26" t="str">
        <f>IF(ISBLANK(INDEX('Policy Characteristics'!K:K,MATCH($C593,'Policy Characteristics'!$C:$C,0))),"",INDEX('Policy Characteristics'!K:K,MATCH($C593,'Policy Characteristics'!$C:$C,0)))</f>
        <v>ccs.html#ccs</v>
      </c>
      <c r="R593" s="226" t="str">
        <f>IF(ISBLANK(INDEX('Policy Characteristics'!L:L,MATCH($C593,'Policy Characteristics'!$C:$C,0))),"",INDEX('Policy Characteristics'!L:L,MATCH($C593,'Policy Characteristics'!$C:$C,0)))</f>
        <v>carbon-capture-and-sequestration.html</v>
      </c>
    </row>
    <row r="594" spans="1:18">
      <c r="A594" s="22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226" t="str">
        <f t="shared" si="32"/>
        <v>Industry Sector Fraction of Potential Additional CCS Achieved</v>
      </c>
      <c r="D594" s="6" t="s">
        <v>854</v>
      </c>
      <c r="E594" s="6" t="s">
        <v>894</v>
      </c>
      <c r="F594" t="s">
        <v>855</v>
      </c>
      <c r="G594" s="45" t="s">
        <v>895</v>
      </c>
      <c r="H594" s="43">
        <v>921</v>
      </c>
      <c r="I594" s="262" t="s">
        <v>738</v>
      </c>
      <c r="J594" s="227" t="str">
        <f>IF(ISBLANK(INDEX('Policy Characteristics'!D:D,MATCH($C594,'Policy Characteristics'!$C:$C,0))),"",INDEX('Policy Characteristics'!D:D,MATCH($C594,'Policy Characteristics'!$C:$C,0)))</f>
        <v>Industry CCS</v>
      </c>
      <c r="K594" s="22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226" t="str">
        <f>IF(ISBLANK(INDEX('Policy Characteristics'!I:I,MATCH($C594,'Policy Characteristics'!$C:$C,0))),"",INDEX('Policy Characteristics'!I:I,MATCH($C594,'Policy Characteristics'!$C:$C,0)))</f>
        <v>% of CO2 captured</v>
      </c>
      <c r="P594" s="22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26" t="str">
        <f>IF(ISBLANK(INDEX('Policy Characteristics'!K:K,MATCH($C594,'Policy Characteristics'!$C:$C,0))),"",INDEX('Policy Characteristics'!K:K,MATCH($C594,'Policy Characteristics'!$C:$C,0)))</f>
        <v>ccs.html#ccs</v>
      </c>
      <c r="R594" s="226" t="str">
        <f>IF(ISBLANK(INDEX('Policy Characteristics'!L:L,MATCH($C594,'Policy Characteristics'!$C:$C,0))),"",INDEX('Policy Characteristics'!L:L,MATCH($C594,'Policy Characteristics'!$C:$C,0)))</f>
        <v>carbon-capture-and-sequestration.html</v>
      </c>
    </row>
    <row r="595" spans="1:18">
      <c r="A595" s="22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226" t="str">
        <f t="shared" si="32"/>
        <v>Industry Sector Fraction of Potential Additional CCS Achieved</v>
      </c>
      <c r="D595" s="6" t="s">
        <v>856</v>
      </c>
      <c r="E595" s="6" t="s">
        <v>892</v>
      </c>
      <c r="F595" t="s">
        <v>857</v>
      </c>
      <c r="G595" s="45" t="s">
        <v>893</v>
      </c>
      <c r="H595" s="43">
        <v>922</v>
      </c>
      <c r="I595" s="261" t="s">
        <v>728</v>
      </c>
      <c r="J595" s="227" t="str">
        <f>IF(ISBLANK(INDEX('Policy Characteristics'!D:D,MATCH($C595,'Policy Characteristics'!$C:$C,0))),"",INDEX('Policy Characteristics'!D:D,MATCH($C595,'Policy Characteristics'!$C:$C,0)))</f>
        <v>Industry CCS</v>
      </c>
      <c r="K595" s="22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226" t="str">
        <f>IF(ISBLANK(INDEX('Policy Characteristics'!I:I,MATCH($C595,'Policy Characteristics'!$C:$C,0))),"",INDEX('Policy Characteristics'!I:I,MATCH($C595,'Policy Characteristics'!$C:$C,0)))</f>
        <v>% of CO2 captured</v>
      </c>
      <c r="P595" s="22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26" t="str">
        <f>IF(ISBLANK(INDEX('Policy Characteristics'!K:K,MATCH($C595,'Policy Characteristics'!$C:$C,0))),"",INDEX('Policy Characteristics'!K:K,MATCH($C595,'Policy Characteristics'!$C:$C,0)))</f>
        <v>ccs.html#ccs</v>
      </c>
      <c r="R595" s="226" t="str">
        <f>IF(ISBLANK(INDEX('Policy Characteristics'!L:L,MATCH($C595,'Policy Characteristics'!$C:$C,0))),"",INDEX('Policy Characteristics'!L:L,MATCH($C595,'Policy Characteristics'!$C:$C,0)))</f>
        <v>carbon-capture-and-sequestration.html</v>
      </c>
    </row>
    <row r="596" spans="1:18">
      <c r="A596" s="22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226" t="str">
        <f t="shared" si="32"/>
        <v>Industry Sector Fraction of Potential Additional CCS Achieved</v>
      </c>
      <c r="D596" s="6" t="s">
        <v>856</v>
      </c>
      <c r="E596" s="6" t="s">
        <v>894</v>
      </c>
      <c r="F596" t="s">
        <v>857</v>
      </c>
      <c r="G596" s="45" t="s">
        <v>895</v>
      </c>
      <c r="H596" s="43">
        <v>923</v>
      </c>
      <c r="I596" s="262" t="s">
        <v>738</v>
      </c>
      <c r="J596" s="227" t="str">
        <f>IF(ISBLANK(INDEX('Policy Characteristics'!D:D,MATCH($C596,'Policy Characteristics'!$C:$C,0))),"",INDEX('Policy Characteristics'!D:D,MATCH($C596,'Policy Characteristics'!$C:$C,0)))</f>
        <v>Industry CCS</v>
      </c>
      <c r="K596" s="22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226" t="str">
        <f>IF(ISBLANK(INDEX('Policy Characteristics'!I:I,MATCH($C596,'Policy Characteristics'!$C:$C,0))),"",INDEX('Policy Characteristics'!I:I,MATCH($C596,'Policy Characteristics'!$C:$C,0)))</f>
        <v>% of CO2 captured</v>
      </c>
      <c r="P596" s="22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26" t="str">
        <f>IF(ISBLANK(INDEX('Policy Characteristics'!K:K,MATCH($C596,'Policy Characteristics'!$C:$C,0))),"",INDEX('Policy Characteristics'!K:K,MATCH($C596,'Policy Characteristics'!$C:$C,0)))</f>
        <v>ccs.html#ccs</v>
      </c>
      <c r="R596" s="226" t="str">
        <f>IF(ISBLANK(INDEX('Policy Characteristics'!L:L,MATCH($C596,'Policy Characteristics'!$C:$C,0))),"",INDEX('Policy Characteristics'!L:L,MATCH($C596,'Policy Characteristics'!$C:$C,0)))</f>
        <v>carbon-capture-and-sequestration.html</v>
      </c>
    </row>
    <row r="597" spans="1:18">
      <c r="A597" s="22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226" t="str">
        <f t="shared" si="32"/>
        <v>Industry Sector Fraction of Potential Additional CCS Achieved</v>
      </c>
      <c r="D597" s="6" t="s">
        <v>858</v>
      </c>
      <c r="E597" s="6" t="s">
        <v>892</v>
      </c>
      <c r="F597" t="s">
        <v>859</v>
      </c>
      <c r="G597" s="45" t="s">
        <v>893</v>
      </c>
      <c r="H597" s="43">
        <v>924</v>
      </c>
      <c r="I597" s="261" t="s">
        <v>728</v>
      </c>
      <c r="J597" s="227" t="str">
        <f>IF(ISBLANK(INDEX('Policy Characteristics'!D:D,MATCH($C597,'Policy Characteristics'!$C:$C,0))),"",INDEX('Policy Characteristics'!D:D,MATCH($C597,'Policy Characteristics'!$C:$C,0)))</f>
        <v>Industry CCS</v>
      </c>
      <c r="K597" s="22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226" t="str">
        <f>IF(ISBLANK(INDEX('Policy Characteristics'!I:I,MATCH($C597,'Policy Characteristics'!$C:$C,0))),"",INDEX('Policy Characteristics'!I:I,MATCH($C597,'Policy Characteristics'!$C:$C,0)))</f>
        <v>% of CO2 captured</v>
      </c>
      <c r="P597" s="22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26" t="str">
        <f>IF(ISBLANK(INDEX('Policy Characteristics'!K:K,MATCH($C597,'Policy Characteristics'!$C:$C,0))),"",INDEX('Policy Characteristics'!K:K,MATCH($C597,'Policy Characteristics'!$C:$C,0)))</f>
        <v>ccs.html#ccs</v>
      </c>
      <c r="R597" s="226" t="str">
        <f>IF(ISBLANK(INDEX('Policy Characteristics'!L:L,MATCH($C597,'Policy Characteristics'!$C:$C,0))),"",INDEX('Policy Characteristics'!L:L,MATCH($C597,'Policy Characteristics'!$C:$C,0)))</f>
        <v>carbon-capture-and-sequestration.html</v>
      </c>
    </row>
    <row r="598" spans="1:18">
      <c r="A598" s="22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226" t="str">
        <f t="shared" ref="C598:C630" si="33">C$581</f>
        <v>Industry Sector Fraction of Potential Additional CCS Achieved</v>
      </c>
      <c r="D598" s="6" t="s">
        <v>858</v>
      </c>
      <c r="E598" s="6" t="s">
        <v>894</v>
      </c>
      <c r="F598" t="s">
        <v>859</v>
      </c>
      <c r="G598" s="45" t="s">
        <v>895</v>
      </c>
      <c r="H598" s="43">
        <v>925</v>
      </c>
      <c r="I598" s="262" t="s">
        <v>728</v>
      </c>
      <c r="J598" s="227" t="str">
        <f>IF(ISBLANK(INDEX('Policy Characteristics'!D:D,MATCH($C598,'Policy Characteristics'!$C:$C,0))),"",INDEX('Policy Characteristics'!D:D,MATCH($C598,'Policy Characteristics'!$C:$C,0)))</f>
        <v>Industry CCS</v>
      </c>
      <c r="K598" s="22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226" t="str">
        <f>IF(ISBLANK(INDEX('Policy Characteristics'!I:I,MATCH($C598,'Policy Characteristics'!$C:$C,0))),"",INDEX('Policy Characteristics'!I:I,MATCH($C598,'Policy Characteristics'!$C:$C,0)))</f>
        <v>% of CO2 captured</v>
      </c>
      <c r="P598" s="22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26" t="str">
        <f>IF(ISBLANK(INDEX('Policy Characteristics'!K:K,MATCH($C598,'Policy Characteristics'!$C:$C,0))),"",INDEX('Policy Characteristics'!K:K,MATCH($C598,'Policy Characteristics'!$C:$C,0)))</f>
        <v>ccs.html#ccs</v>
      </c>
      <c r="R598" s="226" t="str">
        <f>IF(ISBLANK(INDEX('Policy Characteristics'!L:L,MATCH($C598,'Policy Characteristics'!$C:$C,0))),"",INDEX('Policy Characteristics'!L:L,MATCH($C598,'Policy Characteristics'!$C:$C,0)))</f>
        <v>carbon-capture-and-sequestration.html</v>
      </c>
    </row>
    <row r="599" spans="1:18">
      <c r="A599" s="22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226" t="str">
        <f t="shared" si="33"/>
        <v>Industry Sector Fraction of Potential Additional CCS Achieved</v>
      </c>
      <c r="D599" s="6" t="s">
        <v>860</v>
      </c>
      <c r="E599" s="6" t="s">
        <v>892</v>
      </c>
      <c r="F599" t="s">
        <v>861</v>
      </c>
      <c r="G599" s="45" t="s">
        <v>893</v>
      </c>
      <c r="H599" s="43">
        <v>926</v>
      </c>
      <c r="I599" s="261" t="s">
        <v>728</v>
      </c>
      <c r="J599" s="227" t="str">
        <f>IF(ISBLANK(INDEX('Policy Characteristics'!D:D,MATCH($C599,'Policy Characteristics'!$C:$C,0))),"",INDEX('Policy Characteristics'!D:D,MATCH($C599,'Policy Characteristics'!$C:$C,0)))</f>
        <v>Industry CCS</v>
      </c>
      <c r="K599" s="22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226" t="str">
        <f>IF(ISBLANK(INDEX('Policy Characteristics'!I:I,MATCH($C599,'Policy Characteristics'!$C:$C,0))),"",INDEX('Policy Characteristics'!I:I,MATCH($C599,'Policy Characteristics'!$C:$C,0)))</f>
        <v>% of CO2 captured</v>
      </c>
      <c r="P599" s="22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26" t="str">
        <f>IF(ISBLANK(INDEX('Policy Characteristics'!K:K,MATCH($C599,'Policy Characteristics'!$C:$C,0))),"",INDEX('Policy Characteristics'!K:K,MATCH($C599,'Policy Characteristics'!$C:$C,0)))</f>
        <v>ccs.html#ccs</v>
      </c>
      <c r="R599" s="226" t="str">
        <f>IF(ISBLANK(INDEX('Policy Characteristics'!L:L,MATCH($C599,'Policy Characteristics'!$C:$C,0))),"",INDEX('Policy Characteristics'!L:L,MATCH($C599,'Policy Characteristics'!$C:$C,0)))</f>
        <v>carbon-capture-and-sequestration.html</v>
      </c>
    </row>
    <row r="600" spans="1:18">
      <c r="A600" s="22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226" t="str">
        <f t="shared" si="33"/>
        <v>Industry Sector Fraction of Potential Additional CCS Achieved</v>
      </c>
      <c r="D600" s="6" t="s">
        <v>860</v>
      </c>
      <c r="E600" s="6" t="s">
        <v>894</v>
      </c>
      <c r="F600" t="s">
        <v>861</v>
      </c>
      <c r="G600" s="45" t="s">
        <v>895</v>
      </c>
      <c r="H600" s="43">
        <v>927</v>
      </c>
      <c r="I600" s="261" t="s">
        <v>728</v>
      </c>
      <c r="J600" s="227" t="str">
        <f>IF(ISBLANK(INDEX('Policy Characteristics'!D:D,MATCH($C600,'Policy Characteristics'!$C:$C,0))),"",INDEX('Policy Characteristics'!D:D,MATCH($C600,'Policy Characteristics'!$C:$C,0)))</f>
        <v>Industry CCS</v>
      </c>
      <c r="K600" s="22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226" t="str">
        <f>IF(ISBLANK(INDEX('Policy Characteristics'!I:I,MATCH($C600,'Policy Characteristics'!$C:$C,0))),"",INDEX('Policy Characteristics'!I:I,MATCH($C600,'Policy Characteristics'!$C:$C,0)))</f>
        <v>% of CO2 captured</v>
      </c>
      <c r="P600" s="22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26" t="str">
        <f>IF(ISBLANK(INDEX('Policy Characteristics'!K:K,MATCH($C600,'Policy Characteristics'!$C:$C,0))),"",INDEX('Policy Characteristics'!K:K,MATCH($C600,'Policy Characteristics'!$C:$C,0)))</f>
        <v>ccs.html#ccs</v>
      </c>
      <c r="R600" s="226" t="str">
        <f>IF(ISBLANK(INDEX('Policy Characteristics'!L:L,MATCH($C600,'Policy Characteristics'!$C:$C,0))),"",INDEX('Policy Characteristics'!L:L,MATCH($C600,'Policy Characteristics'!$C:$C,0)))</f>
        <v>carbon-capture-and-sequestration.html</v>
      </c>
    </row>
    <row r="601" spans="1:18">
      <c r="A601" s="22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226" t="str">
        <f t="shared" si="33"/>
        <v>Industry Sector Fraction of Potential Additional CCS Achieved</v>
      </c>
      <c r="D601" s="6" t="s">
        <v>862</v>
      </c>
      <c r="E601" s="6" t="s">
        <v>892</v>
      </c>
      <c r="F601" t="s">
        <v>863</v>
      </c>
      <c r="G601" s="45" t="s">
        <v>893</v>
      </c>
      <c r="H601" s="43">
        <v>928</v>
      </c>
      <c r="I601" s="261" t="s">
        <v>728</v>
      </c>
      <c r="J601" s="227" t="str">
        <f>IF(ISBLANK(INDEX('Policy Characteristics'!D:D,MATCH($C601,'Policy Characteristics'!$C:$C,0))),"",INDEX('Policy Characteristics'!D:D,MATCH($C601,'Policy Characteristics'!$C:$C,0)))</f>
        <v>Industry CCS</v>
      </c>
      <c r="K601" s="22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226" t="str">
        <f>IF(ISBLANK(INDEX('Policy Characteristics'!I:I,MATCH($C601,'Policy Characteristics'!$C:$C,0))),"",INDEX('Policy Characteristics'!I:I,MATCH($C601,'Policy Characteristics'!$C:$C,0)))</f>
        <v>% of CO2 captured</v>
      </c>
      <c r="P601" s="22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26" t="str">
        <f>IF(ISBLANK(INDEX('Policy Characteristics'!K:K,MATCH($C601,'Policy Characteristics'!$C:$C,0))),"",INDEX('Policy Characteristics'!K:K,MATCH($C601,'Policy Characteristics'!$C:$C,0)))</f>
        <v>ccs.html#ccs</v>
      </c>
      <c r="R601" s="226" t="str">
        <f>IF(ISBLANK(INDEX('Policy Characteristics'!L:L,MATCH($C601,'Policy Characteristics'!$C:$C,0))),"",INDEX('Policy Characteristics'!L:L,MATCH($C601,'Policy Characteristics'!$C:$C,0)))</f>
        <v>carbon-capture-and-sequestration.html</v>
      </c>
    </row>
    <row r="602" spans="1:18">
      <c r="A602" s="22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226" t="str">
        <f t="shared" si="33"/>
        <v>Industry Sector Fraction of Potential Additional CCS Achieved</v>
      </c>
      <c r="D602" s="6" t="s">
        <v>862</v>
      </c>
      <c r="E602" s="6" t="s">
        <v>894</v>
      </c>
      <c r="F602" t="s">
        <v>863</v>
      </c>
      <c r="G602" s="45" t="s">
        <v>895</v>
      </c>
      <c r="H602" s="43">
        <v>929</v>
      </c>
      <c r="I602" s="262" t="s">
        <v>738</v>
      </c>
      <c r="J602" s="227" t="str">
        <f>IF(ISBLANK(INDEX('Policy Characteristics'!D:D,MATCH($C602,'Policy Characteristics'!$C:$C,0))),"",INDEX('Policy Characteristics'!D:D,MATCH($C602,'Policy Characteristics'!$C:$C,0)))</f>
        <v>Industry CCS</v>
      </c>
      <c r="K602" s="22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226" t="str">
        <f>IF(ISBLANK(INDEX('Policy Characteristics'!I:I,MATCH($C602,'Policy Characteristics'!$C:$C,0))),"",INDEX('Policy Characteristics'!I:I,MATCH($C602,'Policy Characteristics'!$C:$C,0)))</f>
        <v>% of CO2 captured</v>
      </c>
      <c r="P602" s="22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26" t="str">
        <f>IF(ISBLANK(INDEX('Policy Characteristics'!K:K,MATCH($C602,'Policy Characteristics'!$C:$C,0))),"",INDEX('Policy Characteristics'!K:K,MATCH($C602,'Policy Characteristics'!$C:$C,0)))</f>
        <v>ccs.html#ccs</v>
      </c>
      <c r="R602" s="226" t="str">
        <f>IF(ISBLANK(INDEX('Policy Characteristics'!L:L,MATCH($C602,'Policy Characteristics'!$C:$C,0))),"",INDEX('Policy Characteristics'!L:L,MATCH($C602,'Policy Characteristics'!$C:$C,0)))</f>
        <v>carbon-capture-and-sequestration.html</v>
      </c>
    </row>
    <row r="603" spans="1:18">
      <c r="A603" s="22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226" t="str">
        <f t="shared" si="33"/>
        <v>Industry Sector Fraction of Potential Additional CCS Achieved</v>
      </c>
      <c r="D603" s="6" t="s">
        <v>864</v>
      </c>
      <c r="E603" s="6" t="s">
        <v>892</v>
      </c>
      <c r="F603" t="s">
        <v>865</v>
      </c>
      <c r="G603" s="45" t="s">
        <v>893</v>
      </c>
      <c r="H603" s="43">
        <v>930</v>
      </c>
      <c r="I603" s="261" t="s">
        <v>728</v>
      </c>
      <c r="J603" s="227" t="str">
        <f>IF(ISBLANK(INDEX('Policy Characteristics'!D:D,MATCH($C603,'Policy Characteristics'!$C:$C,0))),"",INDEX('Policy Characteristics'!D:D,MATCH($C603,'Policy Characteristics'!$C:$C,0)))</f>
        <v>Industry CCS</v>
      </c>
      <c r="K603" s="22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226" t="str">
        <f>IF(ISBLANK(INDEX('Policy Characteristics'!I:I,MATCH($C603,'Policy Characteristics'!$C:$C,0))),"",INDEX('Policy Characteristics'!I:I,MATCH($C603,'Policy Characteristics'!$C:$C,0)))</f>
        <v>% of CO2 captured</v>
      </c>
      <c r="P603" s="22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26" t="str">
        <f>IF(ISBLANK(INDEX('Policy Characteristics'!K:K,MATCH($C603,'Policy Characteristics'!$C:$C,0))),"",INDEX('Policy Characteristics'!K:K,MATCH($C603,'Policy Characteristics'!$C:$C,0)))</f>
        <v>ccs.html#ccs</v>
      </c>
      <c r="R603" s="226" t="str">
        <f>IF(ISBLANK(INDEX('Policy Characteristics'!L:L,MATCH($C603,'Policy Characteristics'!$C:$C,0))),"",INDEX('Policy Characteristics'!L:L,MATCH($C603,'Policy Characteristics'!$C:$C,0)))</f>
        <v>carbon-capture-and-sequestration.html</v>
      </c>
    </row>
    <row r="604" spans="1:18">
      <c r="A604" s="22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226" t="str">
        <f t="shared" si="33"/>
        <v>Industry Sector Fraction of Potential Additional CCS Achieved</v>
      </c>
      <c r="D604" s="6" t="s">
        <v>864</v>
      </c>
      <c r="E604" s="6" t="s">
        <v>894</v>
      </c>
      <c r="F604" t="s">
        <v>865</v>
      </c>
      <c r="G604" s="45" t="s">
        <v>895</v>
      </c>
      <c r="H604" s="43">
        <v>931</v>
      </c>
      <c r="I604" s="262" t="s">
        <v>738</v>
      </c>
      <c r="J604" s="227" t="str">
        <f>IF(ISBLANK(INDEX('Policy Characteristics'!D:D,MATCH($C604,'Policy Characteristics'!$C:$C,0))),"",INDEX('Policy Characteristics'!D:D,MATCH($C604,'Policy Characteristics'!$C:$C,0)))</f>
        <v>Industry CCS</v>
      </c>
      <c r="K604" s="22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226" t="str">
        <f>IF(ISBLANK(INDEX('Policy Characteristics'!I:I,MATCH($C604,'Policy Characteristics'!$C:$C,0))),"",INDEX('Policy Characteristics'!I:I,MATCH($C604,'Policy Characteristics'!$C:$C,0)))</f>
        <v>% of CO2 captured</v>
      </c>
      <c r="P604" s="22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26" t="str">
        <f>IF(ISBLANK(INDEX('Policy Characteristics'!K:K,MATCH($C604,'Policy Characteristics'!$C:$C,0))),"",INDEX('Policy Characteristics'!K:K,MATCH($C604,'Policy Characteristics'!$C:$C,0)))</f>
        <v>ccs.html#ccs</v>
      </c>
      <c r="R604" s="226" t="str">
        <f>IF(ISBLANK(INDEX('Policy Characteristics'!L:L,MATCH($C604,'Policy Characteristics'!$C:$C,0))),"",INDEX('Policy Characteristics'!L:L,MATCH($C604,'Policy Characteristics'!$C:$C,0)))</f>
        <v>carbon-capture-and-sequestration.html</v>
      </c>
    </row>
    <row r="605" spans="1:18">
      <c r="A605" s="22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226" t="str">
        <f t="shared" si="33"/>
        <v>Industry Sector Fraction of Potential Additional CCS Achieved</v>
      </c>
      <c r="D605" s="6" t="s">
        <v>866</v>
      </c>
      <c r="E605" s="6" t="s">
        <v>892</v>
      </c>
      <c r="F605" t="s">
        <v>867</v>
      </c>
      <c r="G605" s="45" t="s">
        <v>893</v>
      </c>
      <c r="H605" s="43">
        <v>932</v>
      </c>
      <c r="I605" s="261" t="s">
        <v>728</v>
      </c>
      <c r="J605" s="227" t="str">
        <f>IF(ISBLANK(INDEX('Policy Characteristics'!D:D,MATCH($C605,'Policy Characteristics'!$C:$C,0))),"",INDEX('Policy Characteristics'!D:D,MATCH($C605,'Policy Characteristics'!$C:$C,0)))</f>
        <v>Industry CCS</v>
      </c>
      <c r="K605" s="22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226" t="str">
        <f>IF(ISBLANK(INDEX('Policy Characteristics'!I:I,MATCH($C605,'Policy Characteristics'!$C:$C,0))),"",INDEX('Policy Characteristics'!I:I,MATCH($C605,'Policy Characteristics'!$C:$C,0)))</f>
        <v>% of CO2 captured</v>
      </c>
      <c r="P605" s="22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26" t="str">
        <f>IF(ISBLANK(INDEX('Policy Characteristics'!K:K,MATCH($C605,'Policy Characteristics'!$C:$C,0))),"",INDEX('Policy Characteristics'!K:K,MATCH($C605,'Policy Characteristics'!$C:$C,0)))</f>
        <v>ccs.html#ccs</v>
      </c>
      <c r="R605" s="226" t="str">
        <f>IF(ISBLANK(INDEX('Policy Characteristics'!L:L,MATCH($C605,'Policy Characteristics'!$C:$C,0))),"",INDEX('Policy Characteristics'!L:L,MATCH($C605,'Policy Characteristics'!$C:$C,0)))</f>
        <v>carbon-capture-and-sequestration.html</v>
      </c>
    </row>
    <row r="606" spans="1:18">
      <c r="A606" s="22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226" t="str">
        <f t="shared" si="33"/>
        <v>Industry Sector Fraction of Potential Additional CCS Achieved</v>
      </c>
      <c r="D606" s="6" t="s">
        <v>866</v>
      </c>
      <c r="E606" s="6" t="s">
        <v>894</v>
      </c>
      <c r="F606" t="s">
        <v>867</v>
      </c>
      <c r="G606" s="45" t="s">
        <v>895</v>
      </c>
      <c r="H606" s="43">
        <v>933</v>
      </c>
      <c r="I606" s="261" t="s">
        <v>728</v>
      </c>
      <c r="J606" s="227" t="str">
        <f>IF(ISBLANK(INDEX('Policy Characteristics'!D:D,MATCH($C606,'Policy Characteristics'!$C:$C,0))),"",INDEX('Policy Characteristics'!D:D,MATCH($C606,'Policy Characteristics'!$C:$C,0)))</f>
        <v>Industry CCS</v>
      </c>
      <c r="K606" s="22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226" t="str">
        <f>IF(ISBLANK(INDEX('Policy Characteristics'!I:I,MATCH($C606,'Policy Characteristics'!$C:$C,0))),"",INDEX('Policy Characteristics'!I:I,MATCH($C606,'Policy Characteristics'!$C:$C,0)))</f>
        <v>% of CO2 captured</v>
      </c>
      <c r="P606" s="22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26" t="str">
        <f>IF(ISBLANK(INDEX('Policy Characteristics'!K:K,MATCH($C606,'Policy Characteristics'!$C:$C,0))),"",INDEX('Policy Characteristics'!K:K,MATCH($C606,'Policy Characteristics'!$C:$C,0)))</f>
        <v>ccs.html#ccs</v>
      </c>
      <c r="R606" s="226" t="str">
        <f>IF(ISBLANK(INDEX('Policy Characteristics'!L:L,MATCH($C606,'Policy Characteristics'!$C:$C,0))),"",INDEX('Policy Characteristics'!L:L,MATCH($C606,'Policy Characteristics'!$C:$C,0)))</f>
        <v>carbon-capture-and-sequestration.html</v>
      </c>
    </row>
    <row r="607" spans="1:18">
      <c r="A607" s="22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226" t="str">
        <f t="shared" si="33"/>
        <v>Industry Sector Fraction of Potential Additional CCS Achieved</v>
      </c>
      <c r="D607" s="6" t="s">
        <v>868</v>
      </c>
      <c r="E607" s="6" t="s">
        <v>892</v>
      </c>
      <c r="F607" t="s">
        <v>869</v>
      </c>
      <c r="G607" s="45" t="s">
        <v>893</v>
      </c>
      <c r="H607" s="43">
        <v>934</v>
      </c>
      <c r="I607" s="261" t="s">
        <v>728</v>
      </c>
      <c r="J607" s="227" t="str">
        <f>IF(ISBLANK(INDEX('Policy Characteristics'!D:D,MATCH($C607,'Policy Characteristics'!$C:$C,0))),"",INDEX('Policy Characteristics'!D:D,MATCH($C607,'Policy Characteristics'!$C:$C,0)))</f>
        <v>Industry CCS</v>
      </c>
      <c r="K607" s="22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226" t="str">
        <f>IF(ISBLANK(INDEX('Policy Characteristics'!I:I,MATCH($C607,'Policy Characteristics'!$C:$C,0))),"",INDEX('Policy Characteristics'!I:I,MATCH($C607,'Policy Characteristics'!$C:$C,0)))</f>
        <v>% of CO2 captured</v>
      </c>
      <c r="P607" s="22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26" t="str">
        <f>IF(ISBLANK(INDEX('Policy Characteristics'!K:K,MATCH($C607,'Policy Characteristics'!$C:$C,0))),"",INDEX('Policy Characteristics'!K:K,MATCH($C607,'Policy Characteristics'!$C:$C,0)))</f>
        <v>ccs.html#ccs</v>
      </c>
      <c r="R607" s="226" t="str">
        <f>IF(ISBLANK(INDEX('Policy Characteristics'!L:L,MATCH($C607,'Policy Characteristics'!$C:$C,0))),"",INDEX('Policy Characteristics'!L:L,MATCH($C607,'Policy Characteristics'!$C:$C,0)))</f>
        <v>carbon-capture-and-sequestration.html</v>
      </c>
    </row>
    <row r="608" spans="1:18">
      <c r="A608" s="22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226" t="str">
        <f t="shared" si="33"/>
        <v>Industry Sector Fraction of Potential Additional CCS Achieved</v>
      </c>
      <c r="D608" s="6" t="s">
        <v>868</v>
      </c>
      <c r="E608" s="6" t="s">
        <v>894</v>
      </c>
      <c r="F608" t="s">
        <v>869</v>
      </c>
      <c r="G608" s="45" t="s">
        <v>895</v>
      </c>
      <c r="H608" s="43">
        <v>935</v>
      </c>
      <c r="I608" s="261" t="s">
        <v>728</v>
      </c>
      <c r="J608" s="227" t="str">
        <f>IF(ISBLANK(INDEX('Policy Characteristics'!D:D,MATCH($C608,'Policy Characteristics'!$C:$C,0))),"",INDEX('Policy Characteristics'!D:D,MATCH($C608,'Policy Characteristics'!$C:$C,0)))</f>
        <v>Industry CCS</v>
      </c>
      <c r="K608" s="22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226" t="str">
        <f>IF(ISBLANK(INDEX('Policy Characteristics'!I:I,MATCH($C608,'Policy Characteristics'!$C:$C,0))),"",INDEX('Policy Characteristics'!I:I,MATCH($C608,'Policy Characteristics'!$C:$C,0)))</f>
        <v>% of CO2 captured</v>
      </c>
      <c r="P608" s="22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26" t="str">
        <f>IF(ISBLANK(INDEX('Policy Characteristics'!K:K,MATCH($C608,'Policy Characteristics'!$C:$C,0))),"",INDEX('Policy Characteristics'!K:K,MATCH($C608,'Policy Characteristics'!$C:$C,0)))</f>
        <v>ccs.html#ccs</v>
      </c>
      <c r="R608" s="226" t="str">
        <f>IF(ISBLANK(INDEX('Policy Characteristics'!L:L,MATCH($C608,'Policy Characteristics'!$C:$C,0))),"",INDEX('Policy Characteristics'!L:L,MATCH($C608,'Policy Characteristics'!$C:$C,0)))</f>
        <v>carbon-capture-and-sequestration.html</v>
      </c>
    </row>
    <row r="609" spans="1:18">
      <c r="A609" s="22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226" t="str">
        <f t="shared" si="33"/>
        <v>Industry Sector Fraction of Potential Additional CCS Achieved</v>
      </c>
      <c r="D609" s="6" t="s">
        <v>870</v>
      </c>
      <c r="E609" s="6" t="s">
        <v>892</v>
      </c>
      <c r="F609" t="s">
        <v>871</v>
      </c>
      <c r="G609" s="45" t="s">
        <v>893</v>
      </c>
      <c r="H609" s="43">
        <v>936</v>
      </c>
      <c r="I609" s="261" t="s">
        <v>728</v>
      </c>
      <c r="J609" s="227" t="str">
        <f>IF(ISBLANK(INDEX('Policy Characteristics'!D:D,MATCH($C609,'Policy Characteristics'!$C:$C,0))),"",INDEX('Policy Characteristics'!D:D,MATCH($C609,'Policy Characteristics'!$C:$C,0)))</f>
        <v>Industry CCS</v>
      </c>
      <c r="K609" s="22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226" t="str">
        <f>IF(ISBLANK(INDEX('Policy Characteristics'!I:I,MATCH($C609,'Policy Characteristics'!$C:$C,0))),"",INDEX('Policy Characteristics'!I:I,MATCH($C609,'Policy Characteristics'!$C:$C,0)))</f>
        <v>% of CO2 captured</v>
      </c>
      <c r="P609" s="22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26" t="str">
        <f>IF(ISBLANK(INDEX('Policy Characteristics'!K:K,MATCH($C609,'Policy Characteristics'!$C:$C,0))),"",INDEX('Policy Characteristics'!K:K,MATCH($C609,'Policy Characteristics'!$C:$C,0)))</f>
        <v>ccs.html#ccs</v>
      </c>
      <c r="R609" s="226" t="str">
        <f>IF(ISBLANK(INDEX('Policy Characteristics'!L:L,MATCH($C609,'Policy Characteristics'!$C:$C,0))),"",INDEX('Policy Characteristics'!L:L,MATCH($C609,'Policy Characteristics'!$C:$C,0)))</f>
        <v>carbon-capture-and-sequestration.html</v>
      </c>
    </row>
    <row r="610" spans="1:18">
      <c r="A610" s="22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226" t="str">
        <f t="shared" si="33"/>
        <v>Industry Sector Fraction of Potential Additional CCS Achieved</v>
      </c>
      <c r="D610" s="6" t="s">
        <v>870</v>
      </c>
      <c r="E610" s="6" t="s">
        <v>894</v>
      </c>
      <c r="F610" t="s">
        <v>871</v>
      </c>
      <c r="G610" s="45" t="s">
        <v>895</v>
      </c>
      <c r="H610" s="43">
        <v>937</v>
      </c>
      <c r="I610" s="262" t="s">
        <v>738</v>
      </c>
      <c r="J610" s="227" t="str">
        <f>IF(ISBLANK(INDEX('Policy Characteristics'!D:D,MATCH($C610,'Policy Characteristics'!$C:$C,0))),"",INDEX('Policy Characteristics'!D:D,MATCH($C610,'Policy Characteristics'!$C:$C,0)))</f>
        <v>Industry CCS</v>
      </c>
      <c r="K610" s="22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226" t="str">
        <f>IF(ISBLANK(INDEX('Policy Characteristics'!I:I,MATCH($C610,'Policy Characteristics'!$C:$C,0))),"",INDEX('Policy Characteristics'!I:I,MATCH($C610,'Policy Characteristics'!$C:$C,0)))</f>
        <v>% of CO2 captured</v>
      </c>
      <c r="P610" s="22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26" t="str">
        <f>IF(ISBLANK(INDEX('Policy Characteristics'!K:K,MATCH($C610,'Policy Characteristics'!$C:$C,0))),"",INDEX('Policy Characteristics'!K:K,MATCH($C610,'Policy Characteristics'!$C:$C,0)))</f>
        <v>ccs.html#ccs</v>
      </c>
      <c r="R610" s="226" t="str">
        <f>IF(ISBLANK(INDEX('Policy Characteristics'!L:L,MATCH($C610,'Policy Characteristics'!$C:$C,0))),"",INDEX('Policy Characteristics'!L:L,MATCH($C610,'Policy Characteristics'!$C:$C,0)))</f>
        <v>carbon-capture-and-sequestration.html</v>
      </c>
    </row>
    <row r="611" spans="1:18">
      <c r="A611" s="22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226" t="str">
        <f t="shared" si="33"/>
        <v>Industry Sector Fraction of Potential Additional CCS Achieved</v>
      </c>
      <c r="D611" s="6" t="s">
        <v>872</v>
      </c>
      <c r="E611" s="6" t="s">
        <v>892</v>
      </c>
      <c r="F611" t="s">
        <v>873</v>
      </c>
      <c r="G611" s="45" t="s">
        <v>893</v>
      </c>
      <c r="H611" s="43">
        <v>938</v>
      </c>
      <c r="I611" s="261" t="s">
        <v>728</v>
      </c>
      <c r="J611" s="227" t="str">
        <f>IF(ISBLANK(INDEX('Policy Characteristics'!D:D,MATCH($C611,'Policy Characteristics'!$C:$C,0))),"",INDEX('Policy Characteristics'!D:D,MATCH($C611,'Policy Characteristics'!$C:$C,0)))</f>
        <v>Industry CCS</v>
      </c>
      <c r="K611" s="22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226" t="str">
        <f>IF(ISBLANK(INDEX('Policy Characteristics'!I:I,MATCH($C611,'Policy Characteristics'!$C:$C,0))),"",INDEX('Policy Characteristics'!I:I,MATCH($C611,'Policy Characteristics'!$C:$C,0)))</f>
        <v>% of CO2 captured</v>
      </c>
      <c r="P611" s="22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26" t="str">
        <f>IF(ISBLANK(INDEX('Policy Characteristics'!K:K,MATCH($C611,'Policy Characteristics'!$C:$C,0))),"",INDEX('Policy Characteristics'!K:K,MATCH($C611,'Policy Characteristics'!$C:$C,0)))</f>
        <v>ccs.html#ccs</v>
      </c>
      <c r="R611" s="226" t="str">
        <f>IF(ISBLANK(INDEX('Policy Characteristics'!L:L,MATCH($C611,'Policy Characteristics'!$C:$C,0))),"",INDEX('Policy Characteristics'!L:L,MATCH($C611,'Policy Characteristics'!$C:$C,0)))</f>
        <v>carbon-capture-and-sequestration.html</v>
      </c>
    </row>
    <row r="612" spans="1:18">
      <c r="A612" s="22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226" t="str">
        <f t="shared" si="33"/>
        <v>Industry Sector Fraction of Potential Additional CCS Achieved</v>
      </c>
      <c r="D612" s="6" t="s">
        <v>872</v>
      </c>
      <c r="E612" s="6" t="s">
        <v>894</v>
      </c>
      <c r="F612" t="s">
        <v>873</v>
      </c>
      <c r="G612" s="45" t="s">
        <v>895</v>
      </c>
      <c r="H612" s="43">
        <v>939</v>
      </c>
      <c r="I612" s="262" t="s">
        <v>738</v>
      </c>
      <c r="J612" s="227" t="str">
        <f>IF(ISBLANK(INDEX('Policy Characteristics'!D:D,MATCH($C612,'Policy Characteristics'!$C:$C,0))),"",INDEX('Policy Characteristics'!D:D,MATCH($C612,'Policy Characteristics'!$C:$C,0)))</f>
        <v>Industry CCS</v>
      </c>
      <c r="K612" s="22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226" t="str">
        <f>IF(ISBLANK(INDEX('Policy Characteristics'!I:I,MATCH($C612,'Policy Characteristics'!$C:$C,0))),"",INDEX('Policy Characteristics'!I:I,MATCH($C612,'Policy Characteristics'!$C:$C,0)))</f>
        <v>% of CO2 captured</v>
      </c>
      <c r="P612" s="22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26" t="str">
        <f>IF(ISBLANK(INDEX('Policy Characteristics'!K:K,MATCH($C612,'Policy Characteristics'!$C:$C,0))),"",INDEX('Policy Characteristics'!K:K,MATCH($C612,'Policy Characteristics'!$C:$C,0)))</f>
        <v>ccs.html#ccs</v>
      </c>
      <c r="R612" s="226" t="str">
        <f>IF(ISBLANK(INDEX('Policy Characteristics'!L:L,MATCH($C612,'Policy Characteristics'!$C:$C,0))),"",INDEX('Policy Characteristics'!L:L,MATCH($C612,'Policy Characteristics'!$C:$C,0)))</f>
        <v>carbon-capture-and-sequestration.html</v>
      </c>
    </row>
    <row r="613" spans="1:18">
      <c r="A613" s="22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226" t="str">
        <f t="shared" si="33"/>
        <v>Industry Sector Fraction of Potential Additional CCS Achieved</v>
      </c>
      <c r="D613" s="6" t="s">
        <v>874</v>
      </c>
      <c r="E613" s="6" t="s">
        <v>892</v>
      </c>
      <c r="F613" t="s">
        <v>875</v>
      </c>
      <c r="G613" s="45" t="s">
        <v>893</v>
      </c>
      <c r="H613" s="43">
        <v>940</v>
      </c>
      <c r="I613" s="261" t="s">
        <v>728</v>
      </c>
      <c r="J613" s="227" t="str">
        <f>IF(ISBLANK(INDEX('Policy Characteristics'!D:D,MATCH($C613,'Policy Characteristics'!$C:$C,0))),"",INDEX('Policy Characteristics'!D:D,MATCH($C613,'Policy Characteristics'!$C:$C,0)))</f>
        <v>Industry CCS</v>
      </c>
      <c r="K613" s="22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226" t="str">
        <f>IF(ISBLANK(INDEX('Policy Characteristics'!I:I,MATCH($C613,'Policy Characteristics'!$C:$C,0))),"",INDEX('Policy Characteristics'!I:I,MATCH($C613,'Policy Characteristics'!$C:$C,0)))</f>
        <v>% of CO2 captured</v>
      </c>
      <c r="P613" s="22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26" t="str">
        <f>IF(ISBLANK(INDEX('Policy Characteristics'!K:K,MATCH($C613,'Policy Characteristics'!$C:$C,0))),"",INDEX('Policy Characteristics'!K:K,MATCH($C613,'Policy Characteristics'!$C:$C,0)))</f>
        <v>ccs.html#ccs</v>
      </c>
      <c r="R613" s="226" t="str">
        <f>IF(ISBLANK(INDEX('Policy Characteristics'!L:L,MATCH($C613,'Policy Characteristics'!$C:$C,0))),"",INDEX('Policy Characteristics'!L:L,MATCH($C613,'Policy Characteristics'!$C:$C,0)))</f>
        <v>carbon-capture-and-sequestration.html</v>
      </c>
    </row>
    <row r="614" spans="1:18">
      <c r="A614" s="22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226" t="str">
        <f t="shared" si="33"/>
        <v>Industry Sector Fraction of Potential Additional CCS Achieved</v>
      </c>
      <c r="D614" s="6" t="s">
        <v>874</v>
      </c>
      <c r="E614" s="6" t="s">
        <v>894</v>
      </c>
      <c r="F614" t="s">
        <v>875</v>
      </c>
      <c r="G614" s="45" t="s">
        <v>895</v>
      </c>
      <c r="H614" s="43">
        <v>941</v>
      </c>
      <c r="I614" s="262" t="s">
        <v>738</v>
      </c>
      <c r="J614" s="227" t="str">
        <f>IF(ISBLANK(INDEX('Policy Characteristics'!D:D,MATCH($C614,'Policy Characteristics'!$C:$C,0))),"",INDEX('Policy Characteristics'!D:D,MATCH($C614,'Policy Characteristics'!$C:$C,0)))</f>
        <v>Industry CCS</v>
      </c>
      <c r="K614" s="22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226" t="str">
        <f>IF(ISBLANK(INDEX('Policy Characteristics'!I:I,MATCH($C614,'Policy Characteristics'!$C:$C,0))),"",INDEX('Policy Characteristics'!I:I,MATCH($C614,'Policy Characteristics'!$C:$C,0)))</f>
        <v>% of CO2 captured</v>
      </c>
      <c r="P614" s="22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26" t="str">
        <f>IF(ISBLANK(INDEX('Policy Characteristics'!K:K,MATCH($C614,'Policy Characteristics'!$C:$C,0))),"",INDEX('Policy Characteristics'!K:K,MATCH($C614,'Policy Characteristics'!$C:$C,0)))</f>
        <v>ccs.html#ccs</v>
      </c>
      <c r="R614" s="226" t="str">
        <f>IF(ISBLANK(INDEX('Policy Characteristics'!L:L,MATCH($C614,'Policy Characteristics'!$C:$C,0))),"",INDEX('Policy Characteristics'!L:L,MATCH($C614,'Policy Characteristics'!$C:$C,0)))</f>
        <v>carbon-capture-and-sequestration.html</v>
      </c>
    </row>
    <row r="615" spans="1:18">
      <c r="A615" s="22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226" t="str">
        <f t="shared" si="33"/>
        <v>Industry Sector Fraction of Potential Additional CCS Achieved</v>
      </c>
      <c r="D615" s="6" t="s">
        <v>876</v>
      </c>
      <c r="E615" s="6" t="s">
        <v>892</v>
      </c>
      <c r="F615" t="s">
        <v>877</v>
      </c>
      <c r="G615" s="45" t="s">
        <v>893</v>
      </c>
      <c r="H615" s="43">
        <v>942</v>
      </c>
      <c r="I615" s="261" t="s">
        <v>728</v>
      </c>
      <c r="J615" s="227" t="str">
        <f>IF(ISBLANK(INDEX('Policy Characteristics'!D:D,MATCH($C615,'Policy Characteristics'!$C:$C,0))),"",INDEX('Policy Characteristics'!D:D,MATCH($C615,'Policy Characteristics'!$C:$C,0)))</f>
        <v>Industry CCS</v>
      </c>
      <c r="K615" s="22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226" t="str">
        <f>IF(ISBLANK(INDEX('Policy Characteristics'!I:I,MATCH($C615,'Policy Characteristics'!$C:$C,0))),"",INDEX('Policy Characteristics'!I:I,MATCH($C615,'Policy Characteristics'!$C:$C,0)))</f>
        <v>% of CO2 captured</v>
      </c>
      <c r="P615" s="22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26" t="str">
        <f>IF(ISBLANK(INDEX('Policy Characteristics'!K:K,MATCH($C615,'Policy Characteristics'!$C:$C,0))),"",INDEX('Policy Characteristics'!K:K,MATCH($C615,'Policy Characteristics'!$C:$C,0)))</f>
        <v>ccs.html#ccs</v>
      </c>
      <c r="R615" s="226" t="str">
        <f>IF(ISBLANK(INDEX('Policy Characteristics'!L:L,MATCH($C615,'Policy Characteristics'!$C:$C,0))),"",INDEX('Policy Characteristics'!L:L,MATCH($C615,'Policy Characteristics'!$C:$C,0)))</f>
        <v>carbon-capture-and-sequestration.html</v>
      </c>
    </row>
    <row r="616" spans="1:18">
      <c r="A616" s="22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226" t="str">
        <f t="shared" si="33"/>
        <v>Industry Sector Fraction of Potential Additional CCS Achieved</v>
      </c>
      <c r="D616" s="6" t="s">
        <v>876</v>
      </c>
      <c r="E616" s="6" t="s">
        <v>894</v>
      </c>
      <c r="F616" t="s">
        <v>877</v>
      </c>
      <c r="G616" s="45" t="s">
        <v>895</v>
      </c>
      <c r="H616" s="43">
        <v>943</v>
      </c>
      <c r="I616" s="262" t="s">
        <v>738</v>
      </c>
      <c r="J616" s="227" t="str">
        <f>IF(ISBLANK(INDEX('Policy Characteristics'!D:D,MATCH($C616,'Policy Characteristics'!$C:$C,0))),"",INDEX('Policy Characteristics'!D:D,MATCH($C616,'Policy Characteristics'!$C:$C,0)))</f>
        <v>Industry CCS</v>
      </c>
      <c r="K616" s="22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226" t="str">
        <f>IF(ISBLANK(INDEX('Policy Characteristics'!I:I,MATCH($C616,'Policy Characteristics'!$C:$C,0))),"",INDEX('Policy Characteristics'!I:I,MATCH($C616,'Policy Characteristics'!$C:$C,0)))</f>
        <v>% of CO2 captured</v>
      </c>
      <c r="P616" s="22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26" t="str">
        <f>IF(ISBLANK(INDEX('Policy Characteristics'!K:K,MATCH($C616,'Policy Characteristics'!$C:$C,0))),"",INDEX('Policy Characteristics'!K:K,MATCH($C616,'Policy Characteristics'!$C:$C,0)))</f>
        <v>ccs.html#ccs</v>
      </c>
      <c r="R616" s="226" t="str">
        <f>IF(ISBLANK(INDEX('Policy Characteristics'!L:L,MATCH($C616,'Policy Characteristics'!$C:$C,0))),"",INDEX('Policy Characteristics'!L:L,MATCH($C616,'Policy Characteristics'!$C:$C,0)))</f>
        <v>carbon-capture-and-sequestration.html</v>
      </c>
    </row>
    <row r="617" spans="1:18">
      <c r="A617" s="22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226" t="str">
        <f t="shared" si="33"/>
        <v>Industry Sector Fraction of Potential Additional CCS Achieved</v>
      </c>
      <c r="D617" s="6" t="s">
        <v>878</v>
      </c>
      <c r="E617" s="6" t="s">
        <v>892</v>
      </c>
      <c r="F617" t="s">
        <v>879</v>
      </c>
      <c r="G617" s="45" t="s">
        <v>893</v>
      </c>
      <c r="H617" s="43">
        <v>944</v>
      </c>
      <c r="I617" s="261" t="s">
        <v>728</v>
      </c>
      <c r="J617" s="227" t="str">
        <f>IF(ISBLANK(INDEX('Policy Characteristics'!D:D,MATCH($C617,'Policy Characteristics'!$C:$C,0))),"",INDEX('Policy Characteristics'!D:D,MATCH($C617,'Policy Characteristics'!$C:$C,0)))</f>
        <v>Industry CCS</v>
      </c>
      <c r="K617" s="22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226" t="str">
        <f>IF(ISBLANK(INDEX('Policy Characteristics'!I:I,MATCH($C617,'Policy Characteristics'!$C:$C,0))),"",INDEX('Policy Characteristics'!I:I,MATCH($C617,'Policy Characteristics'!$C:$C,0)))</f>
        <v>% of CO2 captured</v>
      </c>
      <c r="P617" s="22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26" t="str">
        <f>IF(ISBLANK(INDEX('Policy Characteristics'!K:K,MATCH($C617,'Policy Characteristics'!$C:$C,0))),"",INDEX('Policy Characteristics'!K:K,MATCH($C617,'Policy Characteristics'!$C:$C,0)))</f>
        <v>ccs.html#ccs</v>
      </c>
      <c r="R617" s="226" t="str">
        <f>IF(ISBLANK(INDEX('Policy Characteristics'!L:L,MATCH($C617,'Policy Characteristics'!$C:$C,0))),"",INDEX('Policy Characteristics'!L:L,MATCH($C617,'Policy Characteristics'!$C:$C,0)))</f>
        <v>carbon-capture-and-sequestration.html</v>
      </c>
    </row>
    <row r="618" spans="1:18">
      <c r="A618" s="22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226" t="str">
        <f t="shared" si="33"/>
        <v>Industry Sector Fraction of Potential Additional CCS Achieved</v>
      </c>
      <c r="D618" s="6" t="s">
        <v>878</v>
      </c>
      <c r="E618" s="6" t="s">
        <v>894</v>
      </c>
      <c r="F618" t="s">
        <v>879</v>
      </c>
      <c r="G618" s="45" t="s">
        <v>895</v>
      </c>
      <c r="H618" s="43">
        <v>945</v>
      </c>
      <c r="I618" s="262" t="s">
        <v>738</v>
      </c>
      <c r="J618" s="227" t="str">
        <f>IF(ISBLANK(INDEX('Policy Characteristics'!D:D,MATCH($C618,'Policy Characteristics'!$C:$C,0))),"",INDEX('Policy Characteristics'!D:D,MATCH($C618,'Policy Characteristics'!$C:$C,0)))</f>
        <v>Industry CCS</v>
      </c>
      <c r="K618" s="22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226" t="str">
        <f>IF(ISBLANK(INDEX('Policy Characteristics'!I:I,MATCH($C618,'Policy Characteristics'!$C:$C,0))),"",INDEX('Policy Characteristics'!I:I,MATCH($C618,'Policy Characteristics'!$C:$C,0)))</f>
        <v>% of CO2 captured</v>
      </c>
      <c r="P618" s="22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26" t="str">
        <f>IF(ISBLANK(INDEX('Policy Characteristics'!K:K,MATCH($C618,'Policy Characteristics'!$C:$C,0))),"",INDEX('Policy Characteristics'!K:K,MATCH($C618,'Policy Characteristics'!$C:$C,0)))</f>
        <v>ccs.html#ccs</v>
      </c>
      <c r="R618" s="226" t="str">
        <f>IF(ISBLANK(INDEX('Policy Characteristics'!L:L,MATCH($C618,'Policy Characteristics'!$C:$C,0))),"",INDEX('Policy Characteristics'!L:L,MATCH($C618,'Policy Characteristics'!$C:$C,0)))</f>
        <v>carbon-capture-and-sequestration.html</v>
      </c>
    </row>
    <row r="619" spans="1:18">
      <c r="A619" s="22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226" t="str">
        <f t="shared" si="33"/>
        <v>Industry Sector Fraction of Potential Additional CCS Achieved</v>
      </c>
      <c r="D619" s="6" t="s">
        <v>880</v>
      </c>
      <c r="E619" s="6" t="s">
        <v>892</v>
      </c>
      <c r="F619" t="s">
        <v>881</v>
      </c>
      <c r="G619" s="45" t="s">
        <v>893</v>
      </c>
      <c r="H619" s="43">
        <v>946</v>
      </c>
      <c r="I619" s="261" t="s">
        <v>728</v>
      </c>
      <c r="J619" s="227" t="str">
        <f>IF(ISBLANK(INDEX('Policy Characteristics'!D:D,MATCH($C619,'Policy Characteristics'!$C:$C,0))),"",INDEX('Policy Characteristics'!D:D,MATCH($C619,'Policy Characteristics'!$C:$C,0)))</f>
        <v>Industry CCS</v>
      </c>
      <c r="K619" s="22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226" t="str">
        <f>IF(ISBLANK(INDEX('Policy Characteristics'!I:I,MATCH($C619,'Policy Characteristics'!$C:$C,0))),"",INDEX('Policy Characteristics'!I:I,MATCH($C619,'Policy Characteristics'!$C:$C,0)))</f>
        <v>% of CO2 captured</v>
      </c>
      <c r="P619" s="22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26" t="str">
        <f>IF(ISBLANK(INDEX('Policy Characteristics'!K:K,MATCH($C619,'Policy Characteristics'!$C:$C,0))),"",INDEX('Policy Characteristics'!K:K,MATCH($C619,'Policy Characteristics'!$C:$C,0)))</f>
        <v>ccs.html#ccs</v>
      </c>
      <c r="R619" s="226" t="str">
        <f>IF(ISBLANK(INDEX('Policy Characteristics'!L:L,MATCH($C619,'Policy Characteristics'!$C:$C,0))),"",INDEX('Policy Characteristics'!L:L,MATCH($C619,'Policy Characteristics'!$C:$C,0)))</f>
        <v>carbon-capture-and-sequestration.html</v>
      </c>
    </row>
    <row r="620" spans="1:18">
      <c r="A620" s="22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226" t="str">
        <f t="shared" si="33"/>
        <v>Industry Sector Fraction of Potential Additional CCS Achieved</v>
      </c>
      <c r="D620" s="6" t="s">
        <v>880</v>
      </c>
      <c r="E620" s="6" t="s">
        <v>894</v>
      </c>
      <c r="F620" t="s">
        <v>881</v>
      </c>
      <c r="G620" s="45" t="s">
        <v>895</v>
      </c>
      <c r="H620" s="43">
        <v>947</v>
      </c>
      <c r="I620" s="262" t="s">
        <v>738</v>
      </c>
      <c r="J620" s="227" t="str">
        <f>IF(ISBLANK(INDEX('Policy Characteristics'!D:D,MATCH($C620,'Policy Characteristics'!$C:$C,0))),"",INDEX('Policy Characteristics'!D:D,MATCH($C620,'Policy Characteristics'!$C:$C,0)))</f>
        <v>Industry CCS</v>
      </c>
      <c r="K620" s="22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226" t="str">
        <f>IF(ISBLANK(INDEX('Policy Characteristics'!I:I,MATCH($C620,'Policy Characteristics'!$C:$C,0))),"",INDEX('Policy Characteristics'!I:I,MATCH($C620,'Policy Characteristics'!$C:$C,0)))</f>
        <v>% of CO2 captured</v>
      </c>
      <c r="P620" s="22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26" t="str">
        <f>IF(ISBLANK(INDEX('Policy Characteristics'!K:K,MATCH($C620,'Policy Characteristics'!$C:$C,0))),"",INDEX('Policy Characteristics'!K:K,MATCH($C620,'Policy Characteristics'!$C:$C,0)))</f>
        <v>ccs.html#ccs</v>
      </c>
      <c r="R620" s="226" t="str">
        <f>IF(ISBLANK(INDEX('Policy Characteristics'!L:L,MATCH($C620,'Policy Characteristics'!$C:$C,0))),"",INDEX('Policy Characteristics'!L:L,MATCH($C620,'Policy Characteristics'!$C:$C,0)))</f>
        <v>carbon-capture-and-sequestration.html</v>
      </c>
    </row>
    <row r="621" spans="1:18">
      <c r="A621" s="22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226" t="str">
        <f t="shared" si="33"/>
        <v>Industry Sector Fraction of Potential Additional CCS Achieved</v>
      </c>
      <c r="D621" s="6" t="s">
        <v>882</v>
      </c>
      <c r="E621" s="6" t="s">
        <v>892</v>
      </c>
      <c r="F621" t="s">
        <v>883</v>
      </c>
      <c r="G621" s="45" t="s">
        <v>893</v>
      </c>
      <c r="H621" s="43">
        <v>948</v>
      </c>
      <c r="I621" s="261" t="s">
        <v>728</v>
      </c>
      <c r="J621" s="227" t="str">
        <f>IF(ISBLANK(INDEX('Policy Characteristics'!D:D,MATCH($C621,'Policy Characteristics'!$C:$C,0))),"",INDEX('Policy Characteristics'!D:D,MATCH($C621,'Policy Characteristics'!$C:$C,0)))</f>
        <v>Industry CCS</v>
      </c>
      <c r="K621" s="22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226" t="str">
        <f>IF(ISBLANK(INDEX('Policy Characteristics'!I:I,MATCH($C621,'Policy Characteristics'!$C:$C,0))),"",INDEX('Policy Characteristics'!I:I,MATCH($C621,'Policy Characteristics'!$C:$C,0)))</f>
        <v>% of CO2 captured</v>
      </c>
      <c r="P621" s="22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26" t="str">
        <f>IF(ISBLANK(INDEX('Policy Characteristics'!K:K,MATCH($C621,'Policy Characteristics'!$C:$C,0))),"",INDEX('Policy Characteristics'!K:K,MATCH($C621,'Policy Characteristics'!$C:$C,0)))</f>
        <v>ccs.html#ccs</v>
      </c>
      <c r="R621" s="226" t="str">
        <f>IF(ISBLANK(INDEX('Policy Characteristics'!L:L,MATCH($C621,'Policy Characteristics'!$C:$C,0))),"",INDEX('Policy Characteristics'!L:L,MATCH($C621,'Policy Characteristics'!$C:$C,0)))</f>
        <v>carbon-capture-and-sequestration.html</v>
      </c>
    </row>
    <row r="622" spans="1:18">
      <c r="A622" s="22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226" t="str">
        <f t="shared" si="33"/>
        <v>Industry Sector Fraction of Potential Additional CCS Achieved</v>
      </c>
      <c r="D622" s="6" t="s">
        <v>882</v>
      </c>
      <c r="E622" s="6" t="s">
        <v>894</v>
      </c>
      <c r="F622" t="s">
        <v>883</v>
      </c>
      <c r="G622" s="45" t="s">
        <v>895</v>
      </c>
      <c r="H622" s="43">
        <v>949</v>
      </c>
      <c r="I622" s="262" t="s">
        <v>738</v>
      </c>
      <c r="J622" s="227" t="str">
        <f>IF(ISBLANK(INDEX('Policy Characteristics'!D:D,MATCH($C622,'Policy Characteristics'!$C:$C,0))),"",INDEX('Policy Characteristics'!D:D,MATCH($C622,'Policy Characteristics'!$C:$C,0)))</f>
        <v>Industry CCS</v>
      </c>
      <c r="K622" s="22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226" t="str">
        <f>IF(ISBLANK(INDEX('Policy Characteristics'!I:I,MATCH($C622,'Policy Characteristics'!$C:$C,0))),"",INDEX('Policy Characteristics'!I:I,MATCH($C622,'Policy Characteristics'!$C:$C,0)))</f>
        <v>% of CO2 captured</v>
      </c>
      <c r="P622" s="22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26" t="str">
        <f>IF(ISBLANK(INDEX('Policy Characteristics'!K:K,MATCH($C622,'Policy Characteristics'!$C:$C,0))),"",INDEX('Policy Characteristics'!K:K,MATCH($C622,'Policy Characteristics'!$C:$C,0)))</f>
        <v>ccs.html#ccs</v>
      </c>
      <c r="R622" s="226" t="str">
        <f>IF(ISBLANK(INDEX('Policy Characteristics'!L:L,MATCH($C622,'Policy Characteristics'!$C:$C,0))),"",INDEX('Policy Characteristics'!L:L,MATCH($C622,'Policy Characteristics'!$C:$C,0)))</f>
        <v>carbon-capture-and-sequestration.html</v>
      </c>
    </row>
    <row r="623" spans="1:18">
      <c r="A623" s="22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226" t="str">
        <f t="shared" si="33"/>
        <v>Industry Sector Fraction of Potential Additional CCS Achieved</v>
      </c>
      <c r="D623" s="6" t="s">
        <v>884</v>
      </c>
      <c r="E623" s="6" t="s">
        <v>892</v>
      </c>
      <c r="F623" t="s">
        <v>885</v>
      </c>
      <c r="G623" s="45" t="s">
        <v>893</v>
      </c>
      <c r="H623" s="43">
        <v>950</v>
      </c>
      <c r="I623" s="261" t="s">
        <v>728</v>
      </c>
      <c r="J623" s="227" t="str">
        <f>IF(ISBLANK(INDEX('Policy Characteristics'!D:D,MATCH($C623,'Policy Characteristics'!$C:$C,0))),"",INDEX('Policy Characteristics'!D:D,MATCH($C623,'Policy Characteristics'!$C:$C,0)))</f>
        <v>Industry CCS</v>
      </c>
      <c r="K623" s="22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226" t="str">
        <f>IF(ISBLANK(INDEX('Policy Characteristics'!I:I,MATCH($C623,'Policy Characteristics'!$C:$C,0))),"",INDEX('Policy Characteristics'!I:I,MATCH($C623,'Policy Characteristics'!$C:$C,0)))</f>
        <v>% of CO2 captured</v>
      </c>
      <c r="P623" s="22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26" t="str">
        <f>IF(ISBLANK(INDEX('Policy Characteristics'!K:K,MATCH($C623,'Policy Characteristics'!$C:$C,0))),"",INDEX('Policy Characteristics'!K:K,MATCH($C623,'Policy Characteristics'!$C:$C,0)))</f>
        <v>ccs.html#ccs</v>
      </c>
      <c r="R623" s="226" t="str">
        <f>IF(ISBLANK(INDEX('Policy Characteristics'!L:L,MATCH($C623,'Policy Characteristics'!$C:$C,0))),"",INDEX('Policy Characteristics'!L:L,MATCH($C623,'Policy Characteristics'!$C:$C,0)))</f>
        <v>carbon-capture-and-sequestration.html</v>
      </c>
    </row>
    <row r="624" spans="1:18">
      <c r="A624" s="22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226" t="str">
        <f t="shared" si="33"/>
        <v>Industry Sector Fraction of Potential Additional CCS Achieved</v>
      </c>
      <c r="D624" s="6" t="s">
        <v>884</v>
      </c>
      <c r="E624" s="6" t="s">
        <v>894</v>
      </c>
      <c r="F624" t="s">
        <v>885</v>
      </c>
      <c r="G624" s="45" t="s">
        <v>895</v>
      </c>
      <c r="H624" s="43">
        <v>951</v>
      </c>
      <c r="I624" s="262" t="s">
        <v>738</v>
      </c>
      <c r="J624" s="227" t="str">
        <f>IF(ISBLANK(INDEX('Policy Characteristics'!D:D,MATCH($C624,'Policy Characteristics'!$C:$C,0))),"",INDEX('Policy Characteristics'!D:D,MATCH($C624,'Policy Characteristics'!$C:$C,0)))</f>
        <v>Industry CCS</v>
      </c>
      <c r="K624" s="22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226" t="str">
        <f>IF(ISBLANK(INDEX('Policy Characteristics'!I:I,MATCH($C624,'Policy Characteristics'!$C:$C,0))),"",INDEX('Policy Characteristics'!I:I,MATCH($C624,'Policy Characteristics'!$C:$C,0)))</f>
        <v>% of CO2 captured</v>
      </c>
      <c r="P624" s="22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26" t="str">
        <f>IF(ISBLANK(INDEX('Policy Characteristics'!K:K,MATCH($C624,'Policy Characteristics'!$C:$C,0))),"",INDEX('Policy Characteristics'!K:K,MATCH($C624,'Policy Characteristics'!$C:$C,0)))</f>
        <v>ccs.html#ccs</v>
      </c>
      <c r="R624" s="226" t="str">
        <f>IF(ISBLANK(INDEX('Policy Characteristics'!L:L,MATCH($C624,'Policy Characteristics'!$C:$C,0))),"",INDEX('Policy Characteristics'!L:L,MATCH($C624,'Policy Characteristics'!$C:$C,0)))</f>
        <v>carbon-capture-and-sequestration.html</v>
      </c>
    </row>
    <row r="625" spans="1:18">
      <c r="A625" s="22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226" t="str">
        <f t="shared" si="33"/>
        <v>Industry Sector Fraction of Potential Additional CCS Achieved</v>
      </c>
      <c r="D625" s="6" t="s">
        <v>886</v>
      </c>
      <c r="E625" s="6" t="s">
        <v>892</v>
      </c>
      <c r="F625" t="s">
        <v>887</v>
      </c>
      <c r="G625" s="45" t="s">
        <v>893</v>
      </c>
      <c r="H625" s="43">
        <v>952</v>
      </c>
      <c r="I625" s="261" t="s">
        <v>728</v>
      </c>
      <c r="J625" s="227" t="str">
        <f>IF(ISBLANK(INDEX('Policy Characteristics'!D:D,MATCH($C625,'Policy Characteristics'!$C:$C,0))),"",INDEX('Policy Characteristics'!D:D,MATCH($C625,'Policy Characteristics'!$C:$C,0)))</f>
        <v>Industry CCS</v>
      </c>
      <c r="K625" s="22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226" t="str">
        <f>IF(ISBLANK(INDEX('Policy Characteristics'!I:I,MATCH($C625,'Policy Characteristics'!$C:$C,0))),"",INDEX('Policy Characteristics'!I:I,MATCH($C625,'Policy Characteristics'!$C:$C,0)))</f>
        <v>% of CO2 captured</v>
      </c>
      <c r="P625" s="22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26" t="str">
        <f>IF(ISBLANK(INDEX('Policy Characteristics'!K:K,MATCH($C625,'Policy Characteristics'!$C:$C,0))),"",INDEX('Policy Characteristics'!K:K,MATCH($C625,'Policy Characteristics'!$C:$C,0)))</f>
        <v>ccs.html#ccs</v>
      </c>
      <c r="R625" s="226" t="str">
        <f>IF(ISBLANK(INDEX('Policy Characteristics'!L:L,MATCH($C625,'Policy Characteristics'!$C:$C,0))),"",INDEX('Policy Characteristics'!L:L,MATCH($C625,'Policy Characteristics'!$C:$C,0)))</f>
        <v>carbon-capture-and-sequestration.html</v>
      </c>
    </row>
    <row r="626" spans="1:18">
      <c r="A626" s="22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226" t="str">
        <f t="shared" si="33"/>
        <v>Industry Sector Fraction of Potential Additional CCS Achieved</v>
      </c>
      <c r="D626" s="6" t="s">
        <v>886</v>
      </c>
      <c r="E626" s="6" t="s">
        <v>894</v>
      </c>
      <c r="F626" t="s">
        <v>887</v>
      </c>
      <c r="G626" s="45" t="s">
        <v>895</v>
      </c>
      <c r="H626" s="43">
        <v>953</v>
      </c>
      <c r="I626" s="262" t="s">
        <v>728</v>
      </c>
      <c r="J626" s="227" t="str">
        <f>IF(ISBLANK(INDEX('Policy Characteristics'!D:D,MATCH($C626,'Policy Characteristics'!$C:$C,0))),"",INDEX('Policy Characteristics'!D:D,MATCH($C626,'Policy Characteristics'!$C:$C,0)))</f>
        <v>Industry CCS</v>
      </c>
      <c r="K626" s="22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226" t="str">
        <f>IF(ISBLANK(INDEX('Policy Characteristics'!I:I,MATCH($C626,'Policy Characteristics'!$C:$C,0))),"",INDEX('Policy Characteristics'!I:I,MATCH($C626,'Policy Characteristics'!$C:$C,0)))</f>
        <v>% of CO2 captured</v>
      </c>
      <c r="P626" s="22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26" t="str">
        <f>IF(ISBLANK(INDEX('Policy Characteristics'!K:K,MATCH($C626,'Policy Characteristics'!$C:$C,0))),"",INDEX('Policy Characteristics'!K:K,MATCH($C626,'Policy Characteristics'!$C:$C,0)))</f>
        <v>ccs.html#ccs</v>
      </c>
      <c r="R626" s="226" t="str">
        <f>IF(ISBLANK(INDEX('Policy Characteristics'!L:L,MATCH($C626,'Policy Characteristics'!$C:$C,0))),"",INDEX('Policy Characteristics'!L:L,MATCH($C626,'Policy Characteristics'!$C:$C,0)))</f>
        <v>carbon-capture-and-sequestration.html</v>
      </c>
    </row>
    <row r="627" spans="1:18">
      <c r="A627" s="22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226" t="str">
        <f t="shared" si="33"/>
        <v>Industry Sector Fraction of Potential Additional CCS Achieved</v>
      </c>
      <c r="D627" s="6" t="s">
        <v>888</v>
      </c>
      <c r="E627" s="6" t="s">
        <v>892</v>
      </c>
      <c r="F627" t="s">
        <v>889</v>
      </c>
      <c r="G627" s="45" t="s">
        <v>893</v>
      </c>
      <c r="H627" s="43">
        <v>954</v>
      </c>
      <c r="I627" s="262" t="s">
        <v>738</v>
      </c>
      <c r="J627" s="227" t="str">
        <f>IF(ISBLANK(INDEX('Policy Characteristics'!D:D,MATCH($C627,'Policy Characteristics'!$C:$C,0))),"",INDEX('Policy Characteristics'!D:D,MATCH($C627,'Policy Characteristics'!$C:$C,0)))</f>
        <v>Industry CCS</v>
      </c>
      <c r="K627" s="22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226" t="str">
        <f>IF(ISBLANK(INDEX('Policy Characteristics'!I:I,MATCH($C627,'Policy Characteristics'!$C:$C,0))),"",INDEX('Policy Characteristics'!I:I,MATCH($C627,'Policy Characteristics'!$C:$C,0)))</f>
        <v>% of CO2 captured</v>
      </c>
      <c r="P627" s="22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26" t="str">
        <f>IF(ISBLANK(INDEX('Policy Characteristics'!K:K,MATCH($C627,'Policy Characteristics'!$C:$C,0))),"",INDEX('Policy Characteristics'!K:K,MATCH($C627,'Policy Characteristics'!$C:$C,0)))</f>
        <v>ccs.html#ccs</v>
      </c>
      <c r="R627" s="226" t="str">
        <f>IF(ISBLANK(INDEX('Policy Characteristics'!L:L,MATCH($C627,'Policy Characteristics'!$C:$C,0))),"",INDEX('Policy Characteristics'!L:L,MATCH($C627,'Policy Characteristics'!$C:$C,0)))</f>
        <v>carbon-capture-and-sequestration.html</v>
      </c>
    </row>
    <row r="628" spans="1:18">
      <c r="A628" s="22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226" t="str">
        <f t="shared" si="33"/>
        <v>Industry Sector Fraction of Potential Additional CCS Achieved</v>
      </c>
      <c r="D628" s="6" t="s">
        <v>888</v>
      </c>
      <c r="E628" s="6" t="s">
        <v>894</v>
      </c>
      <c r="F628" t="s">
        <v>889</v>
      </c>
      <c r="G628" s="45" t="s">
        <v>895</v>
      </c>
      <c r="H628" s="43">
        <v>955</v>
      </c>
      <c r="I628" s="262" t="s">
        <v>738</v>
      </c>
      <c r="J628" s="227" t="str">
        <f>IF(ISBLANK(INDEX('Policy Characteristics'!D:D,MATCH($C628,'Policy Characteristics'!$C:$C,0))),"",INDEX('Policy Characteristics'!D:D,MATCH($C628,'Policy Characteristics'!$C:$C,0)))</f>
        <v>Industry CCS</v>
      </c>
      <c r="K628" s="22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226" t="str">
        <f>IF(ISBLANK(INDEX('Policy Characteristics'!I:I,MATCH($C628,'Policy Characteristics'!$C:$C,0))),"",INDEX('Policy Characteristics'!I:I,MATCH($C628,'Policy Characteristics'!$C:$C,0)))</f>
        <v>% of CO2 captured</v>
      </c>
      <c r="P628" s="22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26" t="str">
        <f>IF(ISBLANK(INDEX('Policy Characteristics'!K:K,MATCH($C628,'Policy Characteristics'!$C:$C,0))),"",INDEX('Policy Characteristics'!K:K,MATCH($C628,'Policy Characteristics'!$C:$C,0)))</f>
        <v>ccs.html#ccs</v>
      </c>
      <c r="R628" s="226" t="str">
        <f>IF(ISBLANK(INDEX('Policy Characteristics'!L:L,MATCH($C628,'Policy Characteristics'!$C:$C,0))),"",INDEX('Policy Characteristics'!L:L,MATCH($C628,'Policy Characteristics'!$C:$C,0)))</f>
        <v>carbon-capture-and-sequestration.html</v>
      </c>
    </row>
    <row r="629" spans="1:18">
      <c r="A629" s="22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226" t="str">
        <f t="shared" si="33"/>
        <v>Industry Sector Fraction of Potential Additional CCS Achieved</v>
      </c>
      <c r="D629" s="6" t="s">
        <v>890</v>
      </c>
      <c r="E629" s="6" t="s">
        <v>892</v>
      </c>
      <c r="F629" t="s">
        <v>891</v>
      </c>
      <c r="G629" s="45" t="s">
        <v>893</v>
      </c>
      <c r="H629" s="43">
        <v>956</v>
      </c>
      <c r="I629" s="262" t="s">
        <v>738</v>
      </c>
      <c r="J629" s="227" t="str">
        <f>IF(ISBLANK(INDEX('Policy Characteristics'!D:D,MATCH($C629,'Policy Characteristics'!$C:$C,0))),"",INDEX('Policy Characteristics'!D:D,MATCH($C629,'Policy Characteristics'!$C:$C,0)))</f>
        <v>Industry CCS</v>
      </c>
      <c r="K629" s="22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226" t="str">
        <f>IF(ISBLANK(INDEX('Policy Characteristics'!I:I,MATCH($C629,'Policy Characteristics'!$C:$C,0))),"",INDEX('Policy Characteristics'!I:I,MATCH($C629,'Policy Characteristics'!$C:$C,0)))</f>
        <v>% of CO2 captured</v>
      </c>
      <c r="P629" s="22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26" t="str">
        <f>IF(ISBLANK(INDEX('Policy Characteristics'!K:K,MATCH($C629,'Policy Characteristics'!$C:$C,0))),"",INDEX('Policy Characteristics'!K:K,MATCH($C629,'Policy Characteristics'!$C:$C,0)))</f>
        <v>ccs.html#ccs</v>
      </c>
      <c r="R629" s="226" t="str">
        <f>IF(ISBLANK(INDEX('Policy Characteristics'!L:L,MATCH($C629,'Policy Characteristics'!$C:$C,0))),"",INDEX('Policy Characteristics'!L:L,MATCH($C629,'Policy Characteristics'!$C:$C,0)))</f>
        <v>carbon-capture-and-sequestration.html</v>
      </c>
    </row>
    <row r="630" spans="1:18">
      <c r="A630" s="22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226" t="str">
        <f t="shared" si="33"/>
        <v>Industry Sector Fraction of Potential Additional CCS Achieved</v>
      </c>
      <c r="D630" s="6" t="s">
        <v>890</v>
      </c>
      <c r="E630" s="6" t="s">
        <v>894</v>
      </c>
      <c r="F630" t="s">
        <v>891</v>
      </c>
      <c r="G630" s="45" t="s">
        <v>895</v>
      </c>
      <c r="H630" s="43">
        <v>957</v>
      </c>
      <c r="I630" s="262" t="s">
        <v>738</v>
      </c>
      <c r="J630" s="227" t="str">
        <f>IF(ISBLANK(INDEX('Policy Characteristics'!D:D,MATCH($C630,'Policy Characteristics'!$C:$C,0))),"",INDEX('Policy Characteristics'!D:D,MATCH($C630,'Policy Characteristics'!$C:$C,0)))</f>
        <v>Industry CCS</v>
      </c>
      <c r="K630" s="22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226" t="str">
        <f>IF(ISBLANK(INDEX('Policy Characteristics'!I:I,MATCH($C630,'Policy Characteristics'!$C:$C,0))),"",INDEX('Policy Characteristics'!I:I,MATCH($C630,'Policy Characteristics'!$C:$C,0)))</f>
        <v>% of CO2 captured</v>
      </c>
      <c r="P630" s="22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26" t="str">
        <f>IF(ISBLANK(INDEX('Policy Characteristics'!K:K,MATCH($C630,'Policy Characteristics'!$C:$C,0))),"",INDEX('Policy Characteristics'!K:K,MATCH($C630,'Policy Characteristics'!$C:$C,0)))</f>
        <v>ccs.html#ccs</v>
      </c>
      <c r="R630" s="226" t="str">
        <f>IF(ISBLANK(INDEX('Policy Characteristics'!L:L,MATCH($C630,'Policy Characteristics'!$C:$C,0))),"",INDEX('Policy Characteristics'!L:L,MATCH($C630,'Policy Characteristics'!$C:$C,0)))</f>
        <v>carbon-capture-and-sequestration.html</v>
      </c>
    </row>
    <row r="631" spans="1:18" customFormat="1">
      <c r="A631" s="22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Non BAU Industry CCS Subsidy</v>
      </c>
      <c r="C631" t="s">
        <v>386</v>
      </c>
      <c r="D631" s="45" t="s">
        <v>842</v>
      </c>
      <c r="E631" s="6"/>
      <c r="F631" t="s">
        <v>843</v>
      </c>
      <c r="H631" s="43">
        <v>2723</v>
      </c>
      <c r="I631" s="261" t="s">
        <v>728</v>
      </c>
      <c r="J631" s="227" t="str">
        <f>IF(ISBLANK(INDEX('Policy Characteristics'!D:D,MATCH($C631,'Policy Characteristics'!$C:$C,0))),"",INDEX('Policy Characteristics'!D:D,MATCH($C631,'Policy Characteristics'!$C:$C,0)))</f>
        <v>Industry CCS</v>
      </c>
      <c r="K631" s="226" t="str">
        <f>IF(ISBLANK(INDEX('Policy Characteristics'!E:E,MATCH($C631,'Policy Characteristics'!$C:$C,0))),"",INDEX('Policy Characteristics'!E:E,MATCH($C631,'Policy Characteristics'!$C:$C,0)))</f>
        <v>indst non BAU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1</v>
      </c>
      <c r="O631" s="226" t="str">
        <f>IF(ISBLANK(INDEX('Policy Characteristics'!I:I,MATCH($C631,'Policy Characteristics'!$C:$C,0))),"",INDEX('Policy Characteristics'!I:I,MATCH($C631,'Policy Characteristics'!$C:$C,0)))</f>
        <v>on/off</v>
      </c>
      <c r="P631" s="226"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226" t="str">
        <f>IF(ISBLANK(INDEX('Policy Characteristics'!K:K,MATCH($C631,'Policy Characteristics'!$C:$C,0))),"",INDEX('Policy Characteristics'!K:K,MATCH($C631,'Policy Characteristics'!$C:$C,0)))</f>
        <v>ccs.html#ccs</v>
      </c>
      <c r="R631" s="226" t="str">
        <f>IF(ISBLANK(INDEX('Policy Characteristics'!L:L,MATCH($C631,'Policy Characteristics'!$C:$C,0))),"",INDEX('Policy Characteristics'!L:L,MATCH($C631,'Policy Characteristics'!$C:$C,0)))</f>
        <v>carbon-capture-and-sequestration.html</v>
      </c>
    </row>
    <row r="632" spans="1:18" customFormat="1">
      <c r="A632" s="22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s="226" t="str">
        <f>$C$631</f>
        <v>Boolean Use Non BAU Industry CCS Subsidies</v>
      </c>
      <c r="D632" s="6" t="s">
        <v>844</v>
      </c>
      <c r="E632" s="6"/>
      <c r="F632" t="s">
        <v>845</v>
      </c>
      <c r="H632" s="43">
        <v>2724</v>
      </c>
      <c r="I632" s="261" t="s">
        <v>728</v>
      </c>
      <c r="J632" s="227" t="str">
        <f>IF(ISBLANK(INDEX('Policy Characteristics'!D:D,MATCH($C632,'Policy Characteristics'!$C:$C,0))),"",INDEX('Policy Characteristics'!D:D,MATCH($C632,'Policy Characteristics'!$C:$C,0)))</f>
        <v>Industry CCS</v>
      </c>
      <c r="K632" s="22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226" t="str">
        <f>IF(ISBLANK(INDEX('Policy Characteristics'!I:I,MATCH($C632,'Policy Characteristics'!$C:$C,0))),"",INDEX('Policy Characteristics'!I:I,MATCH($C632,'Policy Characteristics'!$C:$C,0)))</f>
        <v>on/off</v>
      </c>
      <c r="P632" s="226"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226" t="str">
        <f>IF(ISBLANK(INDEX('Policy Characteristics'!K:K,MATCH($C632,'Policy Characteristics'!$C:$C,0))),"",INDEX('Policy Characteristics'!K:K,MATCH($C632,'Policy Characteristics'!$C:$C,0)))</f>
        <v>ccs.html#ccs</v>
      </c>
      <c r="R632" s="226" t="str">
        <f>IF(ISBLANK(INDEX('Policy Characteristics'!L:L,MATCH($C632,'Policy Characteristics'!$C:$C,0))),"",INDEX('Policy Characteristics'!L:L,MATCH($C632,'Policy Characteristics'!$C:$C,0)))</f>
        <v>carbon-capture-and-sequestration.html</v>
      </c>
    </row>
    <row r="633" spans="1:18" customFormat="1">
      <c r="A633" s="22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226" t="str">
        <f t="shared" ref="C633:C655" si="34">$C$631</f>
        <v>Boolean Use Non BAU Industry CCS Subsidies</v>
      </c>
      <c r="D633" s="6" t="s">
        <v>846</v>
      </c>
      <c r="E633" s="6"/>
      <c r="F633" t="s">
        <v>847</v>
      </c>
      <c r="H633" s="43">
        <v>2725</v>
      </c>
      <c r="I633" s="261" t="s">
        <v>728</v>
      </c>
      <c r="J633" s="227" t="str">
        <f>IF(ISBLANK(INDEX('Policy Characteristics'!D:D,MATCH($C633,'Policy Characteristics'!$C:$C,0))),"",INDEX('Policy Characteristics'!D:D,MATCH($C633,'Policy Characteristics'!$C:$C,0)))</f>
        <v>Industry CCS</v>
      </c>
      <c r="K633" s="22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226" t="str">
        <f>IF(ISBLANK(INDEX('Policy Characteristics'!I:I,MATCH($C633,'Policy Characteristics'!$C:$C,0))),"",INDEX('Policy Characteristics'!I:I,MATCH($C633,'Policy Characteristics'!$C:$C,0)))</f>
        <v>on/off</v>
      </c>
      <c r="P633" s="226"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226" t="str">
        <f>IF(ISBLANK(INDEX('Policy Characteristics'!K:K,MATCH($C633,'Policy Characteristics'!$C:$C,0))),"",INDEX('Policy Characteristics'!K:K,MATCH($C633,'Policy Characteristics'!$C:$C,0)))</f>
        <v>ccs.html#ccs</v>
      </c>
      <c r="R633" s="226" t="str">
        <f>IF(ISBLANK(INDEX('Policy Characteristics'!L:L,MATCH($C633,'Policy Characteristics'!$C:$C,0))),"",INDEX('Policy Characteristics'!L:L,MATCH($C633,'Policy Characteristics'!$C:$C,0)))</f>
        <v>carbon-capture-and-sequestration.html</v>
      </c>
    </row>
    <row r="634" spans="1:18" customFormat="1">
      <c r="A634" s="22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226" t="str">
        <f t="shared" si="34"/>
        <v>Boolean Use Non BAU Industry CCS Subsidies</v>
      </c>
      <c r="D634" s="6" t="s">
        <v>848</v>
      </c>
      <c r="E634" s="6"/>
      <c r="F634" t="s">
        <v>849</v>
      </c>
      <c r="H634" s="43">
        <v>2726</v>
      </c>
      <c r="I634" s="261" t="s">
        <v>728</v>
      </c>
      <c r="J634" s="227" t="str">
        <f>IF(ISBLANK(INDEX('Policy Characteristics'!D:D,MATCH($C634,'Policy Characteristics'!$C:$C,0))),"",INDEX('Policy Characteristics'!D:D,MATCH($C634,'Policy Characteristics'!$C:$C,0)))</f>
        <v>Industry CCS</v>
      </c>
      <c r="K634" s="22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226" t="str">
        <f>IF(ISBLANK(INDEX('Policy Characteristics'!I:I,MATCH($C634,'Policy Characteristics'!$C:$C,0))),"",INDEX('Policy Characteristics'!I:I,MATCH($C634,'Policy Characteristics'!$C:$C,0)))</f>
        <v>on/off</v>
      </c>
      <c r="P634" s="226"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226" t="str">
        <f>IF(ISBLANK(INDEX('Policy Characteristics'!K:K,MATCH($C634,'Policy Characteristics'!$C:$C,0))),"",INDEX('Policy Characteristics'!K:K,MATCH($C634,'Policy Characteristics'!$C:$C,0)))</f>
        <v>ccs.html#ccs</v>
      </c>
      <c r="R634" s="226" t="str">
        <f>IF(ISBLANK(INDEX('Policy Characteristics'!L:L,MATCH($C634,'Policy Characteristics'!$C:$C,0))),"",INDEX('Policy Characteristics'!L:L,MATCH($C634,'Policy Characteristics'!$C:$C,0)))</f>
        <v>carbon-capture-and-sequestration.html</v>
      </c>
    </row>
    <row r="635" spans="1:18" customFormat="1">
      <c r="A635" s="22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226" t="str">
        <f t="shared" si="34"/>
        <v>Boolean Use Non BAU Industry CCS Subsidies</v>
      </c>
      <c r="D635" s="6" t="s">
        <v>850</v>
      </c>
      <c r="E635" s="6"/>
      <c r="F635" t="s">
        <v>851</v>
      </c>
      <c r="H635" s="43">
        <v>2727</v>
      </c>
      <c r="I635" s="261" t="s">
        <v>728</v>
      </c>
      <c r="J635" s="227" t="str">
        <f>IF(ISBLANK(INDEX('Policy Characteristics'!D:D,MATCH($C635,'Policy Characteristics'!$C:$C,0))),"",INDEX('Policy Characteristics'!D:D,MATCH($C635,'Policy Characteristics'!$C:$C,0)))</f>
        <v>Industry CCS</v>
      </c>
      <c r="K635" s="22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226" t="str">
        <f>IF(ISBLANK(INDEX('Policy Characteristics'!I:I,MATCH($C635,'Policy Characteristics'!$C:$C,0))),"",INDEX('Policy Characteristics'!I:I,MATCH($C635,'Policy Characteristics'!$C:$C,0)))</f>
        <v>on/off</v>
      </c>
      <c r="P635" s="226"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226" t="str">
        <f>IF(ISBLANK(INDEX('Policy Characteristics'!K:K,MATCH($C635,'Policy Characteristics'!$C:$C,0))),"",INDEX('Policy Characteristics'!K:K,MATCH($C635,'Policy Characteristics'!$C:$C,0)))</f>
        <v>ccs.html#ccs</v>
      </c>
      <c r="R635" s="226" t="str">
        <f>IF(ISBLANK(INDEX('Policy Characteristics'!L:L,MATCH($C635,'Policy Characteristics'!$C:$C,0))),"",INDEX('Policy Characteristics'!L:L,MATCH($C635,'Policy Characteristics'!$C:$C,0)))</f>
        <v>carbon-capture-and-sequestration.html</v>
      </c>
    </row>
    <row r="636" spans="1:18" customFormat="1">
      <c r="A636" s="22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226" t="str">
        <f t="shared" si="34"/>
        <v>Boolean Use Non BAU Industry CCS Subsidies</v>
      </c>
      <c r="D636" s="6" t="s">
        <v>852</v>
      </c>
      <c r="E636" s="6"/>
      <c r="F636" t="s">
        <v>853</v>
      </c>
      <c r="H636" s="43">
        <v>2728</v>
      </c>
      <c r="I636" s="261" t="s">
        <v>728</v>
      </c>
      <c r="J636" s="227" t="str">
        <f>IF(ISBLANK(INDEX('Policy Characteristics'!D:D,MATCH($C636,'Policy Characteristics'!$C:$C,0))),"",INDEX('Policy Characteristics'!D:D,MATCH($C636,'Policy Characteristics'!$C:$C,0)))</f>
        <v>Industry CCS</v>
      </c>
      <c r="K636" s="22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226" t="str">
        <f>IF(ISBLANK(INDEX('Policy Characteristics'!I:I,MATCH($C636,'Policy Characteristics'!$C:$C,0))),"",INDEX('Policy Characteristics'!I:I,MATCH($C636,'Policy Characteristics'!$C:$C,0)))</f>
        <v>on/off</v>
      </c>
      <c r="P636" s="226"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226" t="str">
        <f>IF(ISBLANK(INDEX('Policy Characteristics'!K:K,MATCH($C636,'Policy Characteristics'!$C:$C,0))),"",INDEX('Policy Characteristics'!K:K,MATCH($C636,'Policy Characteristics'!$C:$C,0)))</f>
        <v>ccs.html#ccs</v>
      </c>
      <c r="R636" s="226" t="str">
        <f>IF(ISBLANK(INDEX('Policy Characteristics'!L:L,MATCH($C636,'Policy Characteristics'!$C:$C,0))),"",INDEX('Policy Characteristics'!L:L,MATCH($C636,'Policy Characteristics'!$C:$C,0)))</f>
        <v>carbon-capture-and-sequestration.html</v>
      </c>
    </row>
    <row r="637" spans="1:18" customFormat="1">
      <c r="A637" s="22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226" t="str">
        <f t="shared" si="34"/>
        <v>Boolean Use Non BAU Industry CCS Subsidies</v>
      </c>
      <c r="D637" s="6" t="s">
        <v>854</v>
      </c>
      <c r="E637" s="6"/>
      <c r="F637" t="s">
        <v>855</v>
      </c>
      <c r="H637" s="43">
        <v>2729</v>
      </c>
      <c r="I637" s="261" t="s">
        <v>728</v>
      </c>
      <c r="J637" s="227" t="str">
        <f>IF(ISBLANK(INDEX('Policy Characteristics'!D:D,MATCH($C637,'Policy Characteristics'!$C:$C,0))),"",INDEX('Policy Characteristics'!D:D,MATCH($C637,'Policy Characteristics'!$C:$C,0)))</f>
        <v>Industry CCS</v>
      </c>
      <c r="K637" s="22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226" t="str">
        <f>IF(ISBLANK(INDEX('Policy Characteristics'!I:I,MATCH($C637,'Policy Characteristics'!$C:$C,0))),"",INDEX('Policy Characteristics'!I:I,MATCH($C637,'Policy Characteristics'!$C:$C,0)))</f>
        <v>on/off</v>
      </c>
      <c r="P637" s="226"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226" t="str">
        <f>IF(ISBLANK(INDEX('Policy Characteristics'!K:K,MATCH($C637,'Policy Characteristics'!$C:$C,0))),"",INDEX('Policy Characteristics'!K:K,MATCH($C637,'Policy Characteristics'!$C:$C,0)))</f>
        <v>ccs.html#ccs</v>
      </c>
      <c r="R637" s="226" t="str">
        <f>IF(ISBLANK(INDEX('Policy Characteristics'!L:L,MATCH($C637,'Policy Characteristics'!$C:$C,0))),"",INDEX('Policy Characteristics'!L:L,MATCH($C637,'Policy Characteristics'!$C:$C,0)))</f>
        <v>carbon-capture-and-sequestration.html</v>
      </c>
    </row>
    <row r="638" spans="1:18" customFormat="1">
      <c r="A638" s="22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226" t="str">
        <f t="shared" si="34"/>
        <v>Boolean Use Non BAU Industry CCS Subsidies</v>
      </c>
      <c r="D638" s="6" t="s">
        <v>856</v>
      </c>
      <c r="E638" s="6"/>
      <c r="F638" t="s">
        <v>857</v>
      </c>
      <c r="H638" s="43">
        <v>2730</v>
      </c>
      <c r="I638" s="261" t="s">
        <v>728</v>
      </c>
      <c r="J638" s="227" t="str">
        <f>IF(ISBLANK(INDEX('Policy Characteristics'!D:D,MATCH($C638,'Policy Characteristics'!$C:$C,0))),"",INDEX('Policy Characteristics'!D:D,MATCH($C638,'Policy Characteristics'!$C:$C,0)))</f>
        <v>Industry CCS</v>
      </c>
      <c r="K638" s="22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226" t="str">
        <f>IF(ISBLANK(INDEX('Policy Characteristics'!I:I,MATCH($C638,'Policy Characteristics'!$C:$C,0))),"",INDEX('Policy Characteristics'!I:I,MATCH($C638,'Policy Characteristics'!$C:$C,0)))</f>
        <v>on/off</v>
      </c>
      <c r="P638" s="226"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226" t="str">
        <f>IF(ISBLANK(INDEX('Policy Characteristics'!K:K,MATCH($C638,'Policy Characteristics'!$C:$C,0))),"",INDEX('Policy Characteristics'!K:K,MATCH($C638,'Policy Characteristics'!$C:$C,0)))</f>
        <v>ccs.html#ccs</v>
      </c>
      <c r="R638" s="226" t="str">
        <f>IF(ISBLANK(INDEX('Policy Characteristics'!L:L,MATCH($C638,'Policy Characteristics'!$C:$C,0))),"",INDEX('Policy Characteristics'!L:L,MATCH($C638,'Policy Characteristics'!$C:$C,0)))</f>
        <v>carbon-capture-and-sequestration.html</v>
      </c>
    </row>
    <row r="639" spans="1:18" customFormat="1">
      <c r="A639" s="22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226" t="str">
        <f t="shared" si="34"/>
        <v>Boolean Use Non BAU Industry CCS Subsidies</v>
      </c>
      <c r="D639" s="6" t="s">
        <v>858</v>
      </c>
      <c r="E639" s="6"/>
      <c r="F639" t="s">
        <v>859</v>
      </c>
      <c r="H639" s="43">
        <v>2731</v>
      </c>
      <c r="I639" s="261" t="s">
        <v>728</v>
      </c>
      <c r="J639" s="227" t="str">
        <f>IF(ISBLANK(INDEX('Policy Characteristics'!D:D,MATCH($C639,'Policy Characteristics'!$C:$C,0))),"",INDEX('Policy Characteristics'!D:D,MATCH($C639,'Policy Characteristics'!$C:$C,0)))</f>
        <v>Industry CCS</v>
      </c>
      <c r="K639" s="22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226" t="str">
        <f>IF(ISBLANK(INDEX('Policy Characteristics'!I:I,MATCH($C639,'Policy Characteristics'!$C:$C,0))),"",INDEX('Policy Characteristics'!I:I,MATCH($C639,'Policy Characteristics'!$C:$C,0)))</f>
        <v>on/off</v>
      </c>
      <c r="P639" s="226"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226" t="str">
        <f>IF(ISBLANK(INDEX('Policy Characteristics'!K:K,MATCH($C639,'Policy Characteristics'!$C:$C,0))),"",INDEX('Policy Characteristics'!K:K,MATCH($C639,'Policy Characteristics'!$C:$C,0)))</f>
        <v>ccs.html#ccs</v>
      </c>
      <c r="R639" s="226" t="str">
        <f>IF(ISBLANK(INDEX('Policy Characteristics'!L:L,MATCH($C639,'Policy Characteristics'!$C:$C,0))),"",INDEX('Policy Characteristics'!L:L,MATCH($C639,'Policy Characteristics'!$C:$C,0)))</f>
        <v>carbon-capture-and-sequestration.html</v>
      </c>
    </row>
    <row r="640" spans="1:18" customFormat="1">
      <c r="A640" s="22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226" t="str">
        <f t="shared" si="34"/>
        <v>Boolean Use Non BAU Industry CCS Subsidies</v>
      </c>
      <c r="D640" s="6" t="s">
        <v>860</v>
      </c>
      <c r="E640" s="6"/>
      <c r="F640" t="s">
        <v>861</v>
      </c>
      <c r="H640" s="43">
        <v>2732</v>
      </c>
      <c r="I640" s="261" t="s">
        <v>728</v>
      </c>
      <c r="J640" s="227" t="str">
        <f>IF(ISBLANK(INDEX('Policy Characteristics'!D:D,MATCH($C640,'Policy Characteristics'!$C:$C,0))),"",INDEX('Policy Characteristics'!D:D,MATCH($C640,'Policy Characteristics'!$C:$C,0)))</f>
        <v>Industry CCS</v>
      </c>
      <c r="K640" s="22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226" t="str">
        <f>IF(ISBLANK(INDEX('Policy Characteristics'!I:I,MATCH($C640,'Policy Characteristics'!$C:$C,0))),"",INDEX('Policy Characteristics'!I:I,MATCH($C640,'Policy Characteristics'!$C:$C,0)))</f>
        <v>on/off</v>
      </c>
      <c r="P640" s="226"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226" t="str">
        <f>IF(ISBLANK(INDEX('Policy Characteristics'!K:K,MATCH($C640,'Policy Characteristics'!$C:$C,0))),"",INDEX('Policy Characteristics'!K:K,MATCH($C640,'Policy Characteristics'!$C:$C,0)))</f>
        <v>ccs.html#ccs</v>
      </c>
      <c r="R640" s="226" t="str">
        <f>IF(ISBLANK(INDEX('Policy Characteristics'!L:L,MATCH($C640,'Policy Characteristics'!$C:$C,0))),"",INDEX('Policy Characteristics'!L:L,MATCH($C640,'Policy Characteristics'!$C:$C,0)))</f>
        <v>carbon-capture-and-sequestration.html</v>
      </c>
    </row>
    <row r="641" spans="1:18" customFormat="1">
      <c r="A641" s="22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226" t="str">
        <f t="shared" si="34"/>
        <v>Boolean Use Non BAU Industry CCS Subsidies</v>
      </c>
      <c r="D641" s="6" t="s">
        <v>862</v>
      </c>
      <c r="E641" s="6"/>
      <c r="F641" t="s">
        <v>863</v>
      </c>
      <c r="H641" s="43">
        <v>2733</v>
      </c>
      <c r="I641" s="261" t="s">
        <v>728</v>
      </c>
      <c r="J641" s="227" t="str">
        <f>IF(ISBLANK(INDEX('Policy Characteristics'!D:D,MATCH($C641,'Policy Characteristics'!$C:$C,0))),"",INDEX('Policy Characteristics'!D:D,MATCH($C641,'Policy Characteristics'!$C:$C,0)))</f>
        <v>Industry CCS</v>
      </c>
      <c r="K641" s="22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226" t="str">
        <f>IF(ISBLANK(INDEX('Policy Characteristics'!I:I,MATCH($C641,'Policy Characteristics'!$C:$C,0))),"",INDEX('Policy Characteristics'!I:I,MATCH($C641,'Policy Characteristics'!$C:$C,0)))</f>
        <v>on/off</v>
      </c>
      <c r="P641" s="226"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226" t="str">
        <f>IF(ISBLANK(INDEX('Policy Characteristics'!K:K,MATCH($C641,'Policy Characteristics'!$C:$C,0))),"",INDEX('Policy Characteristics'!K:K,MATCH($C641,'Policy Characteristics'!$C:$C,0)))</f>
        <v>ccs.html#ccs</v>
      </c>
      <c r="R641" s="226" t="str">
        <f>IF(ISBLANK(INDEX('Policy Characteristics'!L:L,MATCH($C641,'Policy Characteristics'!$C:$C,0))),"",INDEX('Policy Characteristics'!L:L,MATCH($C641,'Policy Characteristics'!$C:$C,0)))</f>
        <v>carbon-capture-and-sequestration.html</v>
      </c>
    </row>
    <row r="642" spans="1:18" customFormat="1">
      <c r="A642" s="22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226" t="str">
        <f t="shared" si="34"/>
        <v>Boolean Use Non BAU Industry CCS Subsidies</v>
      </c>
      <c r="D642" s="6" t="s">
        <v>864</v>
      </c>
      <c r="E642" s="6"/>
      <c r="F642" t="s">
        <v>865</v>
      </c>
      <c r="H642" s="43">
        <v>2734</v>
      </c>
      <c r="I642" s="261" t="s">
        <v>728</v>
      </c>
      <c r="J642" s="227" t="str">
        <f>IF(ISBLANK(INDEX('Policy Characteristics'!D:D,MATCH($C642,'Policy Characteristics'!$C:$C,0))),"",INDEX('Policy Characteristics'!D:D,MATCH($C642,'Policy Characteristics'!$C:$C,0)))</f>
        <v>Industry CCS</v>
      </c>
      <c r="K642" s="22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226" t="str">
        <f>IF(ISBLANK(INDEX('Policy Characteristics'!I:I,MATCH($C642,'Policy Characteristics'!$C:$C,0))),"",INDEX('Policy Characteristics'!I:I,MATCH($C642,'Policy Characteristics'!$C:$C,0)))</f>
        <v>on/off</v>
      </c>
      <c r="P642" s="226"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226" t="str">
        <f>IF(ISBLANK(INDEX('Policy Characteristics'!K:K,MATCH($C642,'Policy Characteristics'!$C:$C,0))),"",INDEX('Policy Characteristics'!K:K,MATCH($C642,'Policy Characteristics'!$C:$C,0)))</f>
        <v>ccs.html#ccs</v>
      </c>
      <c r="R642" s="226" t="str">
        <f>IF(ISBLANK(INDEX('Policy Characteristics'!L:L,MATCH($C642,'Policy Characteristics'!$C:$C,0))),"",INDEX('Policy Characteristics'!L:L,MATCH($C642,'Policy Characteristics'!$C:$C,0)))</f>
        <v>carbon-capture-and-sequestration.html</v>
      </c>
    </row>
    <row r="643" spans="1:18" customFormat="1">
      <c r="A643" s="22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226" t="str">
        <f t="shared" si="34"/>
        <v>Boolean Use Non BAU Industry CCS Subsidies</v>
      </c>
      <c r="D643" s="6" t="s">
        <v>866</v>
      </c>
      <c r="E643" s="6"/>
      <c r="F643" t="s">
        <v>867</v>
      </c>
      <c r="H643" s="43">
        <v>2735</v>
      </c>
      <c r="I643" s="261" t="s">
        <v>728</v>
      </c>
      <c r="J643" s="227" t="str">
        <f>IF(ISBLANK(INDEX('Policy Characteristics'!D:D,MATCH($C643,'Policy Characteristics'!$C:$C,0))),"",INDEX('Policy Characteristics'!D:D,MATCH($C643,'Policy Characteristics'!$C:$C,0)))</f>
        <v>Industry CCS</v>
      </c>
      <c r="K643" s="22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226" t="str">
        <f>IF(ISBLANK(INDEX('Policy Characteristics'!I:I,MATCH($C643,'Policy Characteristics'!$C:$C,0))),"",INDEX('Policy Characteristics'!I:I,MATCH($C643,'Policy Characteristics'!$C:$C,0)))</f>
        <v>on/off</v>
      </c>
      <c r="P643" s="226"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226" t="str">
        <f>IF(ISBLANK(INDEX('Policy Characteristics'!K:K,MATCH($C643,'Policy Characteristics'!$C:$C,0))),"",INDEX('Policy Characteristics'!K:K,MATCH($C643,'Policy Characteristics'!$C:$C,0)))</f>
        <v>ccs.html#ccs</v>
      </c>
      <c r="R643" s="226" t="str">
        <f>IF(ISBLANK(INDEX('Policy Characteristics'!L:L,MATCH($C643,'Policy Characteristics'!$C:$C,0))),"",INDEX('Policy Characteristics'!L:L,MATCH($C643,'Policy Characteristics'!$C:$C,0)))</f>
        <v>carbon-capture-and-sequestration.html</v>
      </c>
    </row>
    <row r="644" spans="1:18" customFormat="1">
      <c r="A644" s="22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226" t="str">
        <f t="shared" si="34"/>
        <v>Boolean Use Non BAU Industry CCS Subsidies</v>
      </c>
      <c r="D644" s="6" t="s">
        <v>868</v>
      </c>
      <c r="E644" s="6"/>
      <c r="F644" t="s">
        <v>869</v>
      </c>
      <c r="H644" s="43">
        <v>2736</v>
      </c>
      <c r="I644" s="261" t="s">
        <v>728</v>
      </c>
      <c r="J644" s="227" t="str">
        <f>IF(ISBLANK(INDEX('Policy Characteristics'!D:D,MATCH($C644,'Policy Characteristics'!$C:$C,0))),"",INDEX('Policy Characteristics'!D:D,MATCH($C644,'Policy Characteristics'!$C:$C,0)))</f>
        <v>Industry CCS</v>
      </c>
      <c r="K644" s="22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226" t="str">
        <f>IF(ISBLANK(INDEX('Policy Characteristics'!I:I,MATCH($C644,'Policy Characteristics'!$C:$C,0))),"",INDEX('Policy Characteristics'!I:I,MATCH($C644,'Policy Characteristics'!$C:$C,0)))</f>
        <v>on/off</v>
      </c>
      <c r="P644" s="226"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226" t="str">
        <f>IF(ISBLANK(INDEX('Policy Characteristics'!K:K,MATCH($C644,'Policy Characteristics'!$C:$C,0))),"",INDEX('Policy Characteristics'!K:K,MATCH($C644,'Policy Characteristics'!$C:$C,0)))</f>
        <v>ccs.html#ccs</v>
      </c>
      <c r="R644" s="226" t="str">
        <f>IF(ISBLANK(INDEX('Policy Characteristics'!L:L,MATCH($C644,'Policy Characteristics'!$C:$C,0))),"",INDEX('Policy Characteristics'!L:L,MATCH($C644,'Policy Characteristics'!$C:$C,0)))</f>
        <v>carbon-capture-and-sequestration.html</v>
      </c>
    </row>
    <row r="645" spans="1:18" customFormat="1">
      <c r="A645" s="22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226" t="str">
        <f t="shared" si="34"/>
        <v>Boolean Use Non BAU Industry CCS Subsidies</v>
      </c>
      <c r="D645" s="6" t="s">
        <v>870</v>
      </c>
      <c r="E645" s="6"/>
      <c r="F645" t="s">
        <v>871</v>
      </c>
      <c r="H645" s="43">
        <v>2737</v>
      </c>
      <c r="I645" s="261" t="s">
        <v>728</v>
      </c>
      <c r="J645" s="227" t="str">
        <f>IF(ISBLANK(INDEX('Policy Characteristics'!D:D,MATCH($C645,'Policy Characteristics'!$C:$C,0))),"",INDEX('Policy Characteristics'!D:D,MATCH($C645,'Policy Characteristics'!$C:$C,0)))</f>
        <v>Industry CCS</v>
      </c>
      <c r="K645" s="22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226" t="str">
        <f>IF(ISBLANK(INDEX('Policy Characteristics'!I:I,MATCH($C645,'Policy Characteristics'!$C:$C,0))),"",INDEX('Policy Characteristics'!I:I,MATCH($C645,'Policy Characteristics'!$C:$C,0)))</f>
        <v>on/off</v>
      </c>
      <c r="P645" s="226"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226" t="str">
        <f>IF(ISBLANK(INDEX('Policy Characteristics'!K:K,MATCH($C645,'Policy Characteristics'!$C:$C,0))),"",INDEX('Policy Characteristics'!K:K,MATCH($C645,'Policy Characteristics'!$C:$C,0)))</f>
        <v>ccs.html#ccs</v>
      </c>
      <c r="R645" s="226" t="str">
        <f>IF(ISBLANK(INDEX('Policy Characteristics'!L:L,MATCH($C645,'Policy Characteristics'!$C:$C,0))),"",INDEX('Policy Characteristics'!L:L,MATCH($C645,'Policy Characteristics'!$C:$C,0)))</f>
        <v>carbon-capture-and-sequestration.html</v>
      </c>
    </row>
    <row r="646" spans="1:18" customFormat="1">
      <c r="A646" s="22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226" t="str">
        <f t="shared" si="34"/>
        <v>Boolean Use Non BAU Industry CCS Subsidies</v>
      </c>
      <c r="D646" s="6" t="s">
        <v>872</v>
      </c>
      <c r="E646" s="6"/>
      <c r="F646" t="s">
        <v>873</v>
      </c>
      <c r="H646" s="43">
        <v>2738</v>
      </c>
      <c r="I646" s="261" t="s">
        <v>728</v>
      </c>
      <c r="J646" s="227" t="str">
        <f>IF(ISBLANK(INDEX('Policy Characteristics'!D:D,MATCH($C646,'Policy Characteristics'!$C:$C,0))),"",INDEX('Policy Characteristics'!D:D,MATCH($C646,'Policy Characteristics'!$C:$C,0)))</f>
        <v>Industry CCS</v>
      </c>
      <c r="K646" s="22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226" t="str">
        <f>IF(ISBLANK(INDEX('Policy Characteristics'!I:I,MATCH($C646,'Policy Characteristics'!$C:$C,0))),"",INDEX('Policy Characteristics'!I:I,MATCH($C646,'Policy Characteristics'!$C:$C,0)))</f>
        <v>on/off</v>
      </c>
      <c r="P646" s="226"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226" t="str">
        <f>IF(ISBLANK(INDEX('Policy Characteristics'!K:K,MATCH($C646,'Policy Characteristics'!$C:$C,0))),"",INDEX('Policy Characteristics'!K:K,MATCH($C646,'Policy Characteristics'!$C:$C,0)))</f>
        <v>ccs.html#ccs</v>
      </c>
      <c r="R646" s="226" t="str">
        <f>IF(ISBLANK(INDEX('Policy Characteristics'!L:L,MATCH($C646,'Policy Characteristics'!$C:$C,0))),"",INDEX('Policy Characteristics'!L:L,MATCH($C646,'Policy Characteristics'!$C:$C,0)))</f>
        <v>carbon-capture-and-sequestration.html</v>
      </c>
    </row>
    <row r="647" spans="1:18" customFormat="1">
      <c r="A647" s="22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226" t="str">
        <f t="shared" si="34"/>
        <v>Boolean Use Non BAU Industry CCS Subsidies</v>
      </c>
      <c r="D647" s="6" t="s">
        <v>874</v>
      </c>
      <c r="E647" s="6"/>
      <c r="F647" t="s">
        <v>875</v>
      </c>
      <c r="H647" s="43">
        <v>2739</v>
      </c>
      <c r="I647" s="261" t="s">
        <v>728</v>
      </c>
      <c r="J647" s="227" t="str">
        <f>IF(ISBLANK(INDEX('Policy Characteristics'!D:D,MATCH($C647,'Policy Characteristics'!$C:$C,0))),"",INDEX('Policy Characteristics'!D:D,MATCH($C647,'Policy Characteristics'!$C:$C,0)))</f>
        <v>Industry CCS</v>
      </c>
      <c r="K647" s="22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226" t="str">
        <f>IF(ISBLANK(INDEX('Policy Characteristics'!I:I,MATCH($C647,'Policy Characteristics'!$C:$C,0))),"",INDEX('Policy Characteristics'!I:I,MATCH($C647,'Policy Characteristics'!$C:$C,0)))</f>
        <v>on/off</v>
      </c>
      <c r="P647" s="226"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226" t="str">
        <f>IF(ISBLANK(INDEX('Policy Characteristics'!K:K,MATCH($C647,'Policy Characteristics'!$C:$C,0))),"",INDEX('Policy Characteristics'!K:K,MATCH($C647,'Policy Characteristics'!$C:$C,0)))</f>
        <v>ccs.html#ccs</v>
      </c>
      <c r="R647" s="226" t="str">
        <f>IF(ISBLANK(INDEX('Policy Characteristics'!L:L,MATCH($C647,'Policy Characteristics'!$C:$C,0))),"",INDEX('Policy Characteristics'!L:L,MATCH($C647,'Policy Characteristics'!$C:$C,0)))</f>
        <v>carbon-capture-and-sequestration.html</v>
      </c>
    </row>
    <row r="648" spans="1:18" customFormat="1">
      <c r="A648" s="22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226" t="str">
        <f t="shared" si="34"/>
        <v>Boolean Use Non BAU Industry CCS Subsidies</v>
      </c>
      <c r="D648" s="6" t="s">
        <v>876</v>
      </c>
      <c r="E648" s="6"/>
      <c r="F648" t="s">
        <v>877</v>
      </c>
      <c r="H648" s="43">
        <v>2740</v>
      </c>
      <c r="I648" s="261" t="s">
        <v>728</v>
      </c>
      <c r="J648" s="227" t="str">
        <f>IF(ISBLANK(INDEX('Policy Characteristics'!D:D,MATCH($C648,'Policy Characteristics'!$C:$C,0))),"",INDEX('Policy Characteristics'!D:D,MATCH($C648,'Policy Characteristics'!$C:$C,0)))</f>
        <v>Industry CCS</v>
      </c>
      <c r="K648" s="22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226" t="str">
        <f>IF(ISBLANK(INDEX('Policy Characteristics'!I:I,MATCH($C648,'Policy Characteristics'!$C:$C,0))),"",INDEX('Policy Characteristics'!I:I,MATCH($C648,'Policy Characteristics'!$C:$C,0)))</f>
        <v>on/off</v>
      </c>
      <c r="P648" s="226"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226" t="str">
        <f>IF(ISBLANK(INDEX('Policy Characteristics'!K:K,MATCH($C648,'Policy Characteristics'!$C:$C,0))),"",INDEX('Policy Characteristics'!K:K,MATCH($C648,'Policy Characteristics'!$C:$C,0)))</f>
        <v>ccs.html#ccs</v>
      </c>
      <c r="R648" s="226" t="str">
        <f>IF(ISBLANK(INDEX('Policy Characteristics'!L:L,MATCH($C648,'Policy Characteristics'!$C:$C,0))),"",INDEX('Policy Characteristics'!L:L,MATCH($C648,'Policy Characteristics'!$C:$C,0)))</f>
        <v>carbon-capture-and-sequestration.html</v>
      </c>
    </row>
    <row r="649" spans="1:18" customFormat="1">
      <c r="A649" s="22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226" t="str">
        <f t="shared" si="34"/>
        <v>Boolean Use Non BAU Industry CCS Subsidies</v>
      </c>
      <c r="D649" s="6" t="s">
        <v>878</v>
      </c>
      <c r="E649" s="6"/>
      <c r="F649" t="s">
        <v>879</v>
      </c>
      <c r="H649" s="43">
        <v>2741</v>
      </c>
      <c r="I649" s="261" t="s">
        <v>728</v>
      </c>
      <c r="J649" s="227" t="str">
        <f>IF(ISBLANK(INDEX('Policy Characteristics'!D:D,MATCH($C649,'Policy Characteristics'!$C:$C,0))),"",INDEX('Policy Characteristics'!D:D,MATCH($C649,'Policy Characteristics'!$C:$C,0)))</f>
        <v>Industry CCS</v>
      </c>
      <c r="K649" s="22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226" t="str">
        <f>IF(ISBLANK(INDEX('Policy Characteristics'!I:I,MATCH($C649,'Policy Characteristics'!$C:$C,0))),"",INDEX('Policy Characteristics'!I:I,MATCH($C649,'Policy Characteristics'!$C:$C,0)))</f>
        <v>on/off</v>
      </c>
      <c r="P649" s="226"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226" t="str">
        <f>IF(ISBLANK(INDEX('Policy Characteristics'!K:K,MATCH($C649,'Policy Characteristics'!$C:$C,0))),"",INDEX('Policy Characteristics'!K:K,MATCH($C649,'Policy Characteristics'!$C:$C,0)))</f>
        <v>ccs.html#ccs</v>
      </c>
      <c r="R649" s="226" t="str">
        <f>IF(ISBLANK(INDEX('Policy Characteristics'!L:L,MATCH($C649,'Policy Characteristics'!$C:$C,0))),"",INDEX('Policy Characteristics'!L:L,MATCH($C649,'Policy Characteristics'!$C:$C,0)))</f>
        <v>carbon-capture-and-sequestration.html</v>
      </c>
    </row>
    <row r="650" spans="1:18" customFormat="1">
      <c r="A650" s="22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226" t="str">
        <f t="shared" si="34"/>
        <v>Boolean Use Non BAU Industry CCS Subsidies</v>
      </c>
      <c r="D650" s="6" t="s">
        <v>880</v>
      </c>
      <c r="E650" s="6"/>
      <c r="F650" t="s">
        <v>881</v>
      </c>
      <c r="H650" s="43">
        <v>2742</v>
      </c>
      <c r="I650" s="261" t="s">
        <v>728</v>
      </c>
      <c r="J650" s="227" t="str">
        <f>IF(ISBLANK(INDEX('Policy Characteristics'!D:D,MATCH($C650,'Policy Characteristics'!$C:$C,0))),"",INDEX('Policy Characteristics'!D:D,MATCH($C650,'Policy Characteristics'!$C:$C,0)))</f>
        <v>Industry CCS</v>
      </c>
      <c r="K650" s="22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226" t="str">
        <f>IF(ISBLANK(INDEX('Policy Characteristics'!I:I,MATCH($C650,'Policy Characteristics'!$C:$C,0))),"",INDEX('Policy Characteristics'!I:I,MATCH($C650,'Policy Characteristics'!$C:$C,0)))</f>
        <v>on/off</v>
      </c>
      <c r="P650" s="226"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226" t="str">
        <f>IF(ISBLANK(INDEX('Policy Characteristics'!K:K,MATCH($C650,'Policy Characteristics'!$C:$C,0))),"",INDEX('Policy Characteristics'!K:K,MATCH($C650,'Policy Characteristics'!$C:$C,0)))</f>
        <v>ccs.html#ccs</v>
      </c>
      <c r="R650" s="226" t="str">
        <f>IF(ISBLANK(INDEX('Policy Characteristics'!L:L,MATCH($C650,'Policy Characteristics'!$C:$C,0))),"",INDEX('Policy Characteristics'!L:L,MATCH($C650,'Policy Characteristics'!$C:$C,0)))</f>
        <v>carbon-capture-and-sequestration.html</v>
      </c>
    </row>
    <row r="651" spans="1:18" customFormat="1">
      <c r="A651" s="22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226" t="str">
        <f t="shared" si="34"/>
        <v>Boolean Use Non BAU Industry CCS Subsidies</v>
      </c>
      <c r="D651" s="6" t="s">
        <v>882</v>
      </c>
      <c r="E651" s="6"/>
      <c r="F651" t="s">
        <v>883</v>
      </c>
      <c r="H651" s="43">
        <v>2743</v>
      </c>
      <c r="I651" s="261" t="s">
        <v>728</v>
      </c>
      <c r="J651" s="227" t="str">
        <f>IF(ISBLANK(INDEX('Policy Characteristics'!D:D,MATCH($C651,'Policy Characteristics'!$C:$C,0))),"",INDEX('Policy Characteristics'!D:D,MATCH($C651,'Policy Characteristics'!$C:$C,0)))</f>
        <v>Industry CCS</v>
      </c>
      <c r="K651" s="22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226" t="str">
        <f>IF(ISBLANK(INDEX('Policy Characteristics'!I:I,MATCH($C651,'Policy Characteristics'!$C:$C,0))),"",INDEX('Policy Characteristics'!I:I,MATCH($C651,'Policy Characteristics'!$C:$C,0)))</f>
        <v>on/off</v>
      </c>
      <c r="P651" s="226"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226" t="str">
        <f>IF(ISBLANK(INDEX('Policy Characteristics'!K:K,MATCH($C651,'Policy Characteristics'!$C:$C,0))),"",INDEX('Policy Characteristics'!K:K,MATCH($C651,'Policy Characteristics'!$C:$C,0)))</f>
        <v>ccs.html#ccs</v>
      </c>
      <c r="R651" s="226" t="str">
        <f>IF(ISBLANK(INDEX('Policy Characteristics'!L:L,MATCH($C651,'Policy Characteristics'!$C:$C,0))),"",INDEX('Policy Characteristics'!L:L,MATCH($C651,'Policy Characteristics'!$C:$C,0)))</f>
        <v>carbon-capture-and-sequestration.html</v>
      </c>
    </row>
    <row r="652" spans="1:18" customFormat="1">
      <c r="A652" s="22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226" t="str">
        <f t="shared" si="34"/>
        <v>Boolean Use Non BAU Industry CCS Subsidies</v>
      </c>
      <c r="D652" s="6" t="s">
        <v>884</v>
      </c>
      <c r="E652" s="6"/>
      <c r="F652" t="s">
        <v>885</v>
      </c>
      <c r="H652" s="43">
        <v>2744</v>
      </c>
      <c r="I652" s="261" t="s">
        <v>728</v>
      </c>
      <c r="J652" s="227" t="str">
        <f>IF(ISBLANK(INDEX('Policy Characteristics'!D:D,MATCH($C652,'Policy Characteristics'!$C:$C,0))),"",INDEX('Policy Characteristics'!D:D,MATCH($C652,'Policy Characteristics'!$C:$C,0)))</f>
        <v>Industry CCS</v>
      </c>
      <c r="K652" s="22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226" t="str">
        <f>IF(ISBLANK(INDEX('Policy Characteristics'!I:I,MATCH($C652,'Policy Characteristics'!$C:$C,0))),"",INDEX('Policy Characteristics'!I:I,MATCH($C652,'Policy Characteristics'!$C:$C,0)))</f>
        <v>on/off</v>
      </c>
      <c r="P652" s="226"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226" t="str">
        <f>IF(ISBLANK(INDEX('Policy Characteristics'!K:K,MATCH($C652,'Policy Characteristics'!$C:$C,0))),"",INDEX('Policy Characteristics'!K:K,MATCH($C652,'Policy Characteristics'!$C:$C,0)))</f>
        <v>ccs.html#ccs</v>
      </c>
      <c r="R652" s="226" t="str">
        <f>IF(ISBLANK(INDEX('Policy Characteristics'!L:L,MATCH($C652,'Policy Characteristics'!$C:$C,0))),"",INDEX('Policy Characteristics'!L:L,MATCH($C652,'Policy Characteristics'!$C:$C,0)))</f>
        <v>carbon-capture-and-sequestration.html</v>
      </c>
    </row>
    <row r="653" spans="1:18" customFormat="1">
      <c r="A653" s="22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226" t="str">
        <f t="shared" si="34"/>
        <v>Boolean Use Non BAU Industry CCS Subsidies</v>
      </c>
      <c r="D653" s="6" t="s">
        <v>886</v>
      </c>
      <c r="E653" s="6"/>
      <c r="F653" t="s">
        <v>887</v>
      </c>
      <c r="H653" s="43">
        <v>2745</v>
      </c>
      <c r="I653" s="261" t="s">
        <v>728</v>
      </c>
      <c r="J653" s="227" t="str">
        <f>IF(ISBLANK(INDEX('Policy Characteristics'!D:D,MATCH($C653,'Policy Characteristics'!$C:$C,0))),"",INDEX('Policy Characteristics'!D:D,MATCH($C653,'Policy Characteristics'!$C:$C,0)))</f>
        <v>Industry CCS</v>
      </c>
      <c r="K653" s="22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226" t="str">
        <f>IF(ISBLANK(INDEX('Policy Characteristics'!I:I,MATCH($C653,'Policy Characteristics'!$C:$C,0))),"",INDEX('Policy Characteristics'!I:I,MATCH($C653,'Policy Characteristics'!$C:$C,0)))</f>
        <v>on/off</v>
      </c>
      <c r="P653" s="226"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226" t="str">
        <f>IF(ISBLANK(INDEX('Policy Characteristics'!K:K,MATCH($C653,'Policy Characteristics'!$C:$C,0))),"",INDEX('Policy Characteristics'!K:K,MATCH($C653,'Policy Characteristics'!$C:$C,0)))</f>
        <v>ccs.html#ccs</v>
      </c>
      <c r="R653" s="226" t="str">
        <f>IF(ISBLANK(INDEX('Policy Characteristics'!L:L,MATCH($C653,'Policy Characteristics'!$C:$C,0))),"",INDEX('Policy Characteristics'!L:L,MATCH($C653,'Policy Characteristics'!$C:$C,0)))</f>
        <v>carbon-capture-and-sequestration.html</v>
      </c>
    </row>
    <row r="654" spans="1:18" customFormat="1">
      <c r="A654" s="22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226" t="str">
        <f t="shared" si="34"/>
        <v>Boolean Use Non BAU Industry CCS Subsidies</v>
      </c>
      <c r="D654" s="6" t="s">
        <v>888</v>
      </c>
      <c r="E654" s="6"/>
      <c r="F654" t="s">
        <v>889</v>
      </c>
      <c r="H654" s="43">
        <v>2746</v>
      </c>
      <c r="I654" s="261" t="s">
        <v>728</v>
      </c>
      <c r="J654" s="227" t="str">
        <f>IF(ISBLANK(INDEX('Policy Characteristics'!D:D,MATCH($C654,'Policy Characteristics'!$C:$C,0))),"",INDEX('Policy Characteristics'!D:D,MATCH($C654,'Policy Characteristics'!$C:$C,0)))</f>
        <v>Industry CCS</v>
      </c>
      <c r="K654" s="22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226" t="str">
        <f>IF(ISBLANK(INDEX('Policy Characteristics'!I:I,MATCH($C654,'Policy Characteristics'!$C:$C,0))),"",INDEX('Policy Characteristics'!I:I,MATCH($C654,'Policy Characteristics'!$C:$C,0)))</f>
        <v>on/off</v>
      </c>
      <c r="P654" s="226"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226" t="str">
        <f>IF(ISBLANK(INDEX('Policy Characteristics'!K:K,MATCH($C654,'Policy Characteristics'!$C:$C,0))),"",INDEX('Policy Characteristics'!K:K,MATCH($C654,'Policy Characteristics'!$C:$C,0)))</f>
        <v>ccs.html#ccs</v>
      </c>
      <c r="R654" s="226" t="str">
        <f>IF(ISBLANK(INDEX('Policy Characteristics'!L:L,MATCH($C654,'Policy Characteristics'!$C:$C,0))),"",INDEX('Policy Characteristics'!L:L,MATCH($C654,'Policy Characteristics'!$C:$C,0)))</f>
        <v>carbon-capture-and-sequestration.html</v>
      </c>
    </row>
    <row r="655" spans="1:18" customFormat="1">
      <c r="A655" s="22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226" t="str">
        <f t="shared" si="34"/>
        <v>Boolean Use Non BAU Industry CCS Subsidies</v>
      </c>
      <c r="D655" s="6" t="s">
        <v>890</v>
      </c>
      <c r="E655" s="6"/>
      <c r="F655" t="s">
        <v>891</v>
      </c>
      <c r="H655" s="43">
        <v>2747</v>
      </c>
      <c r="I655" s="261" t="s">
        <v>728</v>
      </c>
      <c r="J655" s="227" t="str">
        <f>IF(ISBLANK(INDEX('Policy Characteristics'!D:D,MATCH($C655,'Policy Characteristics'!$C:$C,0))),"",INDEX('Policy Characteristics'!D:D,MATCH($C655,'Policy Characteristics'!$C:$C,0)))</f>
        <v>Industry CCS</v>
      </c>
      <c r="K655" s="22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226" t="str">
        <f>IF(ISBLANK(INDEX('Policy Characteristics'!I:I,MATCH($C655,'Policy Characteristics'!$C:$C,0))),"",INDEX('Policy Characteristics'!I:I,MATCH($C655,'Policy Characteristics'!$C:$C,0)))</f>
        <v>on/off</v>
      </c>
      <c r="P655" s="226"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226" t="str">
        <f>IF(ISBLANK(INDEX('Policy Characteristics'!K:K,MATCH($C655,'Policy Characteristics'!$C:$C,0))),"",INDEX('Policy Characteristics'!K:K,MATCH($C655,'Policy Characteristics'!$C:$C,0)))</f>
        <v>ccs.html#ccs</v>
      </c>
      <c r="R655" s="226" t="str">
        <f>IF(ISBLANK(INDEX('Policy Characteristics'!L:L,MATCH($C655,'Policy Characteristics'!$C:$C,0))),"",INDEX('Policy Characteristics'!L:L,MATCH($C655,'Policy Characteristics'!$C:$C,0)))</f>
        <v>carbon-capture-and-sequestration.html</v>
      </c>
    </row>
    <row r="656" spans="1:18">
      <c r="A656" s="22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Cement Clinker Substitution</v>
      </c>
      <c r="C656" t="s">
        <v>390</v>
      </c>
      <c r="D656" s="45"/>
      <c r="E656" s="45"/>
      <c r="F656" s="45"/>
      <c r="G656" s="45"/>
      <c r="H656" s="43">
        <v>43</v>
      </c>
      <c r="I656" s="261" t="s">
        <v>728</v>
      </c>
      <c r="J656" s="227" t="str">
        <f>IF(ISBLANK(INDEX('Policy Characteristics'!D:D,MATCH($C656,'Policy Characteristics'!$C:$C,0))),"",INDEX('Policy Characteristics'!D:D,MATCH($C656,'Policy Characteristics'!$C:$C,0)))</f>
        <v>Cement Clinker Substitution</v>
      </c>
      <c r="K656" s="226" t="str">
        <f>IF(ISBLANK(INDEX('Policy Characteristics'!E:E,MATCH($C656,'Policy Characteristics'!$C:$C,0))),"",INDEX('Policy Characteristics'!E:E,MATCH($C656,'Policy Characteristics'!$C:$C,0)))</f>
        <v>indst cement measures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0.01</v>
      </c>
      <c r="O656" s="226" t="str">
        <f>IF(ISBLANK(INDEX('Policy Characteristics'!I:I,MATCH($C656,'Policy Characteristics'!$C:$C,0))),"",INDEX('Policy Characteristics'!I:I,MATCH($C656,'Policy Characteristics'!$C:$C,0)))</f>
        <v>% of potential achieved</v>
      </c>
      <c r="P656" s="22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26" t="str">
        <f>IF(ISBLANK(INDEX('Policy Characteristics'!K:K,MATCH($C656,'Policy Characteristics'!$C:$C,0))),"",INDEX('Policy Characteristics'!K:K,MATCH($C656,'Policy Characteristics'!$C:$C,0)))</f>
        <v>industry-ag-main.html#clinker</v>
      </c>
      <c r="R656" s="226" t="str">
        <f>IF(ISBLANK(INDEX('Policy Characteristics'!L:L,MATCH($C656,'Policy Characteristics'!$C:$C,0))),"",INDEX('Policy Characteristics'!L:L,MATCH($C656,'Policy Characteristics'!$C:$C,0)))</f>
        <v>cement-clinker-substitution.html</v>
      </c>
    </row>
    <row r="657" spans="1:18" s="4" customFormat="1">
      <c r="A657" s="22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Cogeneration and Waste Heat Recovery</v>
      </c>
      <c r="C657" t="s">
        <v>397</v>
      </c>
      <c r="D657" s="45"/>
      <c r="E657" s="45"/>
      <c r="F657" s="45"/>
      <c r="G657" s="45"/>
      <c r="H657" s="43">
        <v>44</v>
      </c>
      <c r="I657" s="261" t="s">
        <v>728</v>
      </c>
      <c r="J657" s="227" t="str">
        <f>IF(ISBLANK(INDEX('Policy Characteristics'!D:D,MATCH($C657,'Policy Characteristics'!$C:$C,0))),"",INDEX('Policy Characteristics'!D:D,MATCH($C657,'Policy Characteristics'!$C:$C,0)))</f>
        <v>Cogeneration and Waste Heat Recovery</v>
      </c>
      <c r="K657" s="226" t="str">
        <f>IF(ISBLANK(INDEX('Policy Characteristics'!E:E,MATCH($C657,'Policy Characteristics'!$C:$C,0))),"",INDEX('Policy Characteristics'!E:E,MATCH($C657,'Policy Characteristics'!$C:$C,0)))</f>
        <v>indst CHP</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226" t="str">
        <f>IF(ISBLANK(INDEX('Policy Characteristics'!I:I,MATCH($C657,'Policy Characteristics'!$C:$C,0))),"",INDEX('Policy Characteristics'!I:I,MATCH($C657,'Policy Characteristics'!$C:$C,0)))</f>
        <v>% of potential achieved</v>
      </c>
      <c r="P657" s="22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226" t="str">
        <f>IF(ISBLANK(INDEX('Policy Characteristics'!K:K,MATCH($C657,'Policy Characteristics'!$C:$C,0))),"",INDEX('Policy Characteristics'!K:K,MATCH($C657,'Policy Characteristics'!$C:$C,0)))</f>
        <v>industry-ag-main.html#cogen</v>
      </c>
      <c r="R657" s="226" t="str">
        <f>IF(ISBLANK(INDEX('Policy Characteristics'!L:L,MATCH($C657,'Policy Characteristics'!$C:$C,0))),"",INDEX('Policy Characteristics'!L:L,MATCH($C657,'Policy Characteristics'!$C:$C,0)))</f>
        <v>cogeneration-and-waste-heat-recovery.html</v>
      </c>
    </row>
    <row r="658" spans="1:18" s="4" customFormat="1">
      <c r="A658" s="22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Early Retirement of Industrial Facilities</v>
      </c>
      <c r="C658" t="s">
        <v>403</v>
      </c>
      <c r="D658" s="45"/>
      <c r="E658" s="45"/>
      <c r="F658" s="45"/>
      <c r="G658" s="45"/>
      <c r="H658" s="43">
        <v>45</v>
      </c>
      <c r="I658" s="261" t="s">
        <v>728</v>
      </c>
      <c r="J658" s="227" t="str">
        <f>IF(ISBLANK(INDEX('Policy Characteristics'!D:D,MATCH($C658,'Policy Characteristics'!$C:$C,0))),"",INDEX('Policy Characteristics'!D:D,MATCH($C658,'Policy Characteristics'!$C:$C,0)))</f>
        <v>Early Retirement of Industrial Facilities</v>
      </c>
      <c r="K658" s="226" t="str">
        <f>IF(ISBLANK(INDEX('Policy Characteristics'!E:E,MATCH($C658,'Policy Characteristics'!$C:$C,0))),"",INDEX('Policy Characteristics'!E:E,MATCH($C658,'Policy Characteristics'!$C:$C,0)))</f>
        <v>indst early retirement</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226" t="str">
        <f>IF(ISBLANK(INDEX('Policy Characteristics'!I:I,MATCH($C658,'Policy Characteristics'!$C:$C,0))),"",INDEX('Policy Characteristics'!I:I,MATCH($C658,'Policy Characteristics'!$C:$C,0)))</f>
        <v>% of potential achieved</v>
      </c>
      <c r="P658" s="22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26" t="str">
        <f>IF(ISBLANK(INDEX('Policy Characteristics'!K:K,MATCH($C658,'Policy Characteristics'!$C:$C,0))),"",INDEX('Policy Characteristics'!K:K,MATCH($C658,'Policy Characteristics'!$C:$C,0)))</f>
        <v>industry-ag-main.html#early-ret</v>
      </c>
      <c r="R658" s="226" t="str">
        <f>IF(ISBLANK(INDEX('Policy Characteristics'!L:L,MATCH($C658,'Policy Characteristics'!$C:$C,0))),"",INDEX('Policy Characteristics'!L:L,MATCH($C658,'Policy Characteristics'!$C:$C,0)))</f>
        <v>early-retirement-of-industrial-facilities.html</v>
      </c>
    </row>
    <row r="659" spans="1:18">
      <c r="A659" s="22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Electrification</v>
      </c>
      <c r="C659" t="s">
        <v>422</v>
      </c>
      <c r="D659" s="45" t="s">
        <v>842</v>
      </c>
      <c r="E659" s="1" t="s">
        <v>896</v>
      </c>
      <c r="F659" t="s">
        <v>843</v>
      </c>
      <c r="G659" s="45" t="s">
        <v>897</v>
      </c>
      <c r="H659" s="43">
        <v>1834</v>
      </c>
      <c r="I659" s="261" t="s">
        <v>728</v>
      </c>
      <c r="J659" s="227" t="str">
        <f>IF(ISBLANK(INDEX('Policy Characteristics'!D:D,MATCH($C659,'Policy Characteristics'!$C:$C,0))),"",INDEX('Policy Characteristics'!D:D,MATCH($C659,'Policy Characteristics'!$C:$C,0)))</f>
        <v>Electrification</v>
      </c>
      <c r="K659" s="226" t="str">
        <f>IF(ISBLANK(INDEX('Policy Characteristics'!E:E,MATCH($C659,'Policy Characteristics'!$C:$C,0))),"",INDEX('Policy Characteristics'!E:E,MATCH($C659,'Policy Characteristics'!$C:$C,0)))</f>
        <v>indst shift to electricity</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226" t="str">
        <f>IF(ISBLANK(INDEX('Policy Characteristics'!I:I,MATCH($C659,'Policy Characteristics'!$C:$C,0))),"",INDEX('Policy Characteristics'!I:I,MATCH($C659,'Policy Characteristics'!$C:$C,0)))</f>
        <v>% of fuel shifted</v>
      </c>
      <c r="P659" s="226"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226" t="str">
        <f>IF(ISBLANK(INDEX('Policy Characteristics'!K:K,MATCH($C659,'Policy Characteristics'!$C:$C,0))),"",INDEX('Policy Characteristics'!K:K,MATCH($C659,'Policy Characteristics'!$C:$C,0)))</f>
        <v>industry-ag-main.html#fuel-switching</v>
      </c>
      <c r="R659" s="226" t="str">
        <f>IF(ISBLANK(INDEX('Policy Characteristics'!L:L,MATCH($C659,'Policy Characteristics'!$C:$C,0))),"",INDEX('Policy Characteristics'!L:L,MATCH($C659,'Policy Characteristics'!$C:$C,0)))</f>
        <v>industry-elec-and-hydrogen.html</v>
      </c>
    </row>
    <row r="660" spans="1:18">
      <c r="A660" s="22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s="226" t="str">
        <f t="shared" ref="C660:C685" si="35">C$659</f>
        <v>Fraction of Eligible Industrial Energy Use Shifted to Electricity</v>
      </c>
      <c r="D660" s="45" t="s">
        <v>842</v>
      </c>
      <c r="E660" s="1" t="s">
        <v>898</v>
      </c>
      <c r="F660" t="s">
        <v>843</v>
      </c>
      <c r="G660" s="45" t="s">
        <v>899</v>
      </c>
      <c r="H660" s="43">
        <v>1835</v>
      </c>
      <c r="I660" s="261" t="s">
        <v>728</v>
      </c>
      <c r="J660" s="227" t="str">
        <f>IF(ISBLANK(INDEX('Policy Characteristics'!D:D,MATCH($C660,'Policy Characteristics'!$C:$C,0))),"",INDEX('Policy Characteristics'!D:D,MATCH($C660,'Policy Characteristics'!$C:$C,0)))</f>
        <v>Electrification</v>
      </c>
      <c r="K660" s="22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226" t="str">
        <f>IF(ISBLANK(INDEX('Policy Characteristics'!I:I,MATCH($C660,'Policy Characteristics'!$C:$C,0))),"",INDEX('Policy Characteristics'!I:I,MATCH($C660,'Policy Characteristics'!$C:$C,0)))</f>
        <v>% of fuel shifted</v>
      </c>
      <c r="P660" s="226"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226" t="str">
        <f>IF(ISBLANK(INDEX('Policy Characteristics'!K:K,MATCH($C660,'Policy Characteristics'!$C:$C,0))),"",INDEX('Policy Characteristics'!K:K,MATCH($C660,'Policy Characteristics'!$C:$C,0)))</f>
        <v>industry-ag-main.html#fuel-switching</v>
      </c>
      <c r="R660" s="226" t="str">
        <f>IF(ISBLANK(INDEX('Policy Characteristics'!L:L,MATCH($C660,'Policy Characteristics'!$C:$C,0))),"",INDEX('Policy Characteristics'!L:L,MATCH($C660,'Policy Characteristics'!$C:$C,0)))</f>
        <v>industry-elec-and-hydrogen.html</v>
      </c>
    </row>
    <row r="661" spans="1:18">
      <c r="A661" s="22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226" t="str">
        <f t="shared" si="35"/>
        <v>Fraction of Eligible Industrial Energy Use Shifted to Electricity</v>
      </c>
      <c r="D661" s="45" t="s">
        <v>842</v>
      </c>
      <c r="E661" s="1" t="s">
        <v>900</v>
      </c>
      <c r="F661" t="s">
        <v>843</v>
      </c>
      <c r="G661" s="45" t="s">
        <v>901</v>
      </c>
      <c r="H661" s="43">
        <v>1836</v>
      </c>
      <c r="I661" s="261" t="s">
        <v>728</v>
      </c>
      <c r="J661" s="227" t="str">
        <f>IF(ISBLANK(INDEX('Policy Characteristics'!D:D,MATCH($C661,'Policy Characteristics'!$C:$C,0))),"",INDEX('Policy Characteristics'!D:D,MATCH($C661,'Policy Characteristics'!$C:$C,0)))</f>
        <v>Electrification</v>
      </c>
      <c r="K661" s="22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226" t="str">
        <f>IF(ISBLANK(INDEX('Policy Characteristics'!I:I,MATCH($C661,'Policy Characteristics'!$C:$C,0))),"",INDEX('Policy Characteristics'!I:I,MATCH($C661,'Policy Characteristics'!$C:$C,0)))</f>
        <v>% of fuel shifted</v>
      </c>
      <c r="P661" s="226"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226" t="str">
        <f>IF(ISBLANK(INDEX('Policy Characteristics'!K:K,MATCH($C661,'Policy Characteristics'!$C:$C,0))),"",INDEX('Policy Characteristics'!K:K,MATCH($C661,'Policy Characteristics'!$C:$C,0)))</f>
        <v>industry-ag-main.html#fuel-switching</v>
      </c>
      <c r="R661" s="226" t="str">
        <f>IF(ISBLANK(INDEX('Policy Characteristics'!L:L,MATCH($C661,'Policy Characteristics'!$C:$C,0))),"",INDEX('Policy Characteristics'!L:L,MATCH($C661,'Policy Characteristics'!$C:$C,0)))</f>
        <v>industry-elec-and-hydrogen.html</v>
      </c>
    </row>
    <row r="662" spans="1:18">
      <c r="A662" s="22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226" t="str">
        <f t="shared" si="35"/>
        <v>Fraction of Eligible Industrial Energy Use Shifted to Electricity</v>
      </c>
      <c r="D662" s="45" t="s">
        <v>842</v>
      </c>
      <c r="E662" s="1" t="s">
        <v>902</v>
      </c>
      <c r="F662" t="s">
        <v>843</v>
      </c>
      <c r="G662" s="45" t="s">
        <v>903</v>
      </c>
      <c r="H662" s="43">
        <v>1837</v>
      </c>
      <c r="I662" s="261" t="s">
        <v>728</v>
      </c>
      <c r="J662" s="227" t="str">
        <f>IF(ISBLANK(INDEX('Policy Characteristics'!D:D,MATCH($C662,'Policy Characteristics'!$C:$C,0))),"",INDEX('Policy Characteristics'!D:D,MATCH($C662,'Policy Characteristics'!$C:$C,0)))</f>
        <v>Electrification</v>
      </c>
      <c r="K662" s="22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226" t="str">
        <f>IF(ISBLANK(INDEX('Policy Characteristics'!I:I,MATCH($C662,'Policy Characteristics'!$C:$C,0))),"",INDEX('Policy Characteristics'!I:I,MATCH($C662,'Policy Characteristics'!$C:$C,0)))</f>
        <v>% of fuel shifted</v>
      </c>
      <c r="P662" s="226"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226" t="str">
        <f>IF(ISBLANK(INDEX('Policy Characteristics'!K:K,MATCH($C662,'Policy Characteristics'!$C:$C,0))),"",INDEX('Policy Characteristics'!K:K,MATCH($C662,'Policy Characteristics'!$C:$C,0)))</f>
        <v>industry-ag-main.html#fuel-switching</v>
      </c>
      <c r="R662" s="226" t="str">
        <f>IF(ISBLANK(INDEX('Policy Characteristics'!L:L,MATCH($C662,'Policy Characteristics'!$C:$C,0))),"",INDEX('Policy Characteristics'!L:L,MATCH($C662,'Policy Characteristics'!$C:$C,0)))</f>
        <v>industry-elec-and-hydrogen.html</v>
      </c>
    </row>
    <row r="663" spans="1:18">
      <c r="A663" s="22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226" t="str">
        <f t="shared" si="35"/>
        <v>Fraction of Eligible Industrial Energy Use Shifted to Electricity</v>
      </c>
      <c r="D663" s="45" t="s">
        <v>842</v>
      </c>
      <c r="E663" s="1" t="s">
        <v>904</v>
      </c>
      <c r="F663" t="s">
        <v>843</v>
      </c>
      <c r="G663" s="45" t="s">
        <v>905</v>
      </c>
      <c r="H663" s="43">
        <v>1838</v>
      </c>
      <c r="I663" s="261" t="s">
        <v>728</v>
      </c>
      <c r="J663" s="227" t="str">
        <f>IF(ISBLANK(INDEX('Policy Characteristics'!D:D,MATCH($C663,'Policy Characteristics'!$C:$C,0))),"",INDEX('Policy Characteristics'!D:D,MATCH($C663,'Policy Characteristics'!$C:$C,0)))</f>
        <v>Electrification</v>
      </c>
      <c r="K663" s="22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226" t="str">
        <f>IF(ISBLANK(INDEX('Policy Characteristics'!I:I,MATCH($C663,'Policy Characteristics'!$C:$C,0))),"",INDEX('Policy Characteristics'!I:I,MATCH($C663,'Policy Characteristics'!$C:$C,0)))</f>
        <v>% of fuel shifted</v>
      </c>
      <c r="P663" s="226"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226" t="str">
        <f>IF(ISBLANK(INDEX('Policy Characteristics'!K:K,MATCH($C663,'Policy Characteristics'!$C:$C,0))),"",INDEX('Policy Characteristics'!K:K,MATCH($C663,'Policy Characteristics'!$C:$C,0)))</f>
        <v>industry-ag-main.html#fuel-switching</v>
      </c>
      <c r="R663" s="226" t="str">
        <f>IF(ISBLANK(INDEX('Policy Characteristics'!L:L,MATCH($C663,'Policy Characteristics'!$C:$C,0))),"",INDEX('Policy Characteristics'!L:L,MATCH($C663,'Policy Characteristics'!$C:$C,0)))</f>
        <v>industry-elec-and-hydrogen.html</v>
      </c>
    </row>
    <row r="664" spans="1:18">
      <c r="A664" s="22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226" t="str">
        <f t="shared" si="35"/>
        <v>Fraction of Eligible Industrial Energy Use Shifted to Electricity</v>
      </c>
      <c r="D664" s="45" t="s">
        <v>842</v>
      </c>
      <c r="E664" s="1" t="s">
        <v>906</v>
      </c>
      <c r="F664" t="s">
        <v>843</v>
      </c>
      <c r="G664" s="45" t="s">
        <v>907</v>
      </c>
      <c r="H664" s="43">
        <v>1839</v>
      </c>
      <c r="I664" s="261" t="s">
        <v>728</v>
      </c>
      <c r="J664" s="227" t="str">
        <f>IF(ISBLANK(INDEX('Policy Characteristics'!D:D,MATCH($C664,'Policy Characteristics'!$C:$C,0))),"",INDEX('Policy Characteristics'!D:D,MATCH($C664,'Policy Characteristics'!$C:$C,0)))</f>
        <v>Electrification</v>
      </c>
      <c r="K664" s="22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226" t="str">
        <f>IF(ISBLANK(INDEX('Policy Characteristics'!I:I,MATCH($C664,'Policy Characteristics'!$C:$C,0))),"",INDEX('Policy Characteristics'!I:I,MATCH($C664,'Policy Characteristics'!$C:$C,0)))</f>
        <v>% of fuel shifted</v>
      </c>
      <c r="P664" s="226"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226" t="str">
        <f>IF(ISBLANK(INDEX('Policy Characteristics'!K:K,MATCH($C664,'Policy Characteristics'!$C:$C,0))),"",INDEX('Policy Characteristics'!K:K,MATCH($C664,'Policy Characteristics'!$C:$C,0)))</f>
        <v>industry-ag-main.html#fuel-switching</v>
      </c>
      <c r="R664" s="226" t="str">
        <f>IF(ISBLANK(INDEX('Policy Characteristics'!L:L,MATCH($C664,'Policy Characteristics'!$C:$C,0))),"",INDEX('Policy Characteristics'!L:L,MATCH($C664,'Policy Characteristics'!$C:$C,0)))</f>
        <v>industry-elec-and-hydrogen.html</v>
      </c>
    </row>
    <row r="665" spans="1:18">
      <c r="A665" s="22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226" t="str">
        <f t="shared" si="35"/>
        <v>Fraction of Eligible Industrial Energy Use Shifted to Electricity</v>
      </c>
      <c r="D665" s="45" t="s">
        <v>842</v>
      </c>
      <c r="E665" s="1" t="s">
        <v>908</v>
      </c>
      <c r="F665" t="s">
        <v>843</v>
      </c>
      <c r="G665" s="45" t="s">
        <v>909</v>
      </c>
      <c r="H665" s="43">
        <v>1840</v>
      </c>
      <c r="I665" s="261" t="s">
        <v>728</v>
      </c>
      <c r="J665" s="227" t="str">
        <f>IF(ISBLANK(INDEX('Policy Characteristics'!D:D,MATCH($C665,'Policy Characteristics'!$C:$C,0))),"",INDEX('Policy Characteristics'!D:D,MATCH($C665,'Policy Characteristics'!$C:$C,0)))</f>
        <v>Electrification</v>
      </c>
      <c r="K665" s="22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226" t="str">
        <f>IF(ISBLANK(INDEX('Policy Characteristics'!I:I,MATCH($C665,'Policy Characteristics'!$C:$C,0))),"",INDEX('Policy Characteristics'!I:I,MATCH($C665,'Policy Characteristics'!$C:$C,0)))</f>
        <v>% of fuel shifted</v>
      </c>
      <c r="P665" s="226"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226" t="str">
        <f>IF(ISBLANK(INDEX('Policy Characteristics'!K:K,MATCH($C665,'Policy Characteristics'!$C:$C,0))),"",INDEX('Policy Characteristics'!K:K,MATCH($C665,'Policy Characteristics'!$C:$C,0)))</f>
        <v>industry-ag-main.html#fuel-switching</v>
      </c>
      <c r="R665" s="226" t="str">
        <f>IF(ISBLANK(INDEX('Policy Characteristics'!L:L,MATCH($C665,'Policy Characteristics'!$C:$C,0))),"",INDEX('Policy Characteristics'!L:L,MATCH($C665,'Policy Characteristics'!$C:$C,0)))</f>
        <v>industry-elec-and-hydrogen.html</v>
      </c>
    </row>
    <row r="666" spans="1:18">
      <c r="A666" s="22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226" t="str">
        <f t="shared" si="35"/>
        <v>Fraction of Eligible Industrial Energy Use Shifted to Electricity</v>
      </c>
      <c r="D666" s="45" t="s">
        <v>842</v>
      </c>
      <c r="E666" s="1" t="s">
        <v>910</v>
      </c>
      <c r="F666" t="s">
        <v>843</v>
      </c>
      <c r="G666" s="45" t="s">
        <v>910</v>
      </c>
      <c r="H666" s="43">
        <v>1841</v>
      </c>
      <c r="I666" s="261" t="s">
        <v>728</v>
      </c>
      <c r="J666" s="227" t="str">
        <f>IF(ISBLANK(INDEX('Policy Characteristics'!D:D,MATCH($C666,'Policy Characteristics'!$C:$C,0))),"",INDEX('Policy Characteristics'!D:D,MATCH($C666,'Policy Characteristics'!$C:$C,0)))</f>
        <v>Electrification</v>
      </c>
      <c r="K666" s="22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226" t="str">
        <f>IF(ISBLANK(INDEX('Policy Characteristics'!I:I,MATCH($C666,'Policy Characteristics'!$C:$C,0))),"",INDEX('Policy Characteristics'!I:I,MATCH($C666,'Policy Characteristics'!$C:$C,0)))</f>
        <v>% of fuel shifted</v>
      </c>
      <c r="P666" s="226"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226" t="str">
        <f>IF(ISBLANK(INDEX('Policy Characteristics'!K:K,MATCH($C666,'Policy Characteristics'!$C:$C,0))),"",INDEX('Policy Characteristics'!K:K,MATCH($C666,'Policy Characteristics'!$C:$C,0)))</f>
        <v>industry-ag-main.html#fuel-switching</v>
      </c>
      <c r="R666" s="226" t="str">
        <f>IF(ISBLANK(INDEX('Policy Characteristics'!L:L,MATCH($C666,'Policy Characteristics'!$C:$C,0))),"",INDEX('Policy Characteristics'!L:L,MATCH($C666,'Policy Characteristics'!$C:$C,0)))</f>
        <v>industry-elec-and-hydrogen.html</v>
      </c>
    </row>
    <row r="667" spans="1:18">
      <c r="A667" s="22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226" t="str">
        <f t="shared" si="35"/>
        <v>Fraction of Eligible Industrial Energy Use Shifted to Electricity</v>
      </c>
      <c r="D667" s="6" t="s">
        <v>844</v>
      </c>
      <c r="E667" s="1" t="s">
        <v>896</v>
      </c>
      <c r="F667" t="s">
        <v>845</v>
      </c>
      <c r="G667" s="45" t="s">
        <v>897</v>
      </c>
      <c r="H667" s="43">
        <v>1842</v>
      </c>
      <c r="I667" s="261" t="s">
        <v>728</v>
      </c>
      <c r="J667" s="227" t="str">
        <f>IF(ISBLANK(INDEX('Policy Characteristics'!D:D,MATCH($C667,'Policy Characteristics'!$C:$C,0))),"",INDEX('Policy Characteristics'!D:D,MATCH($C667,'Policy Characteristics'!$C:$C,0)))</f>
        <v>Electrification</v>
      </c>
      <c r="K667" s="22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226" t="str">
        <f>IF(ISBLANK(INDEX('Policy Characteristics'!I:I,MATCH($C667,'Policy Characteristics'!$C:$C,0))),"",INDEX('Policy Characteristics'!I:I,MATCH($C667,'Policy Characteristics'!$C:$C,0)))</f>
        <v>% of fuel shifted</v>
      </c>
      <c r="P667" s="226"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226" t="str">
        <f>IF(ISBLANK(INDEX('Policy Characteristics'!K:K,MATCH($C667,'Policy Characteristics'!$C:$C,0))),"",INDEX('Policy Characteristics'!K:K,MATCH($C667,'Policy Characteristics'!$C:$C,0)))</f>
        <v>industry-ag-main.html#fuel-switching</v>
      </c>
      <c r="R667" s="226" t="str">
        <f>IF(ISBLANK(INDEX('Policy Characteristics'!L:L,MATCH($C667,'Policy Characteristics'!$C:$C,0))),"",INDEX('Policy Characteristics'!L:L,MATCH($C667,'Policy Characteristics'!$C:$C,0)))</f>
        <v>industry-elec-and-hydrogen.html</v>
      </c>
    </row>
    <row r="668" spans="1:18">
      <c r="A668" s="22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226" t="str">
        <f t="shared" si="35"/>
        <v>Fraction of Eligible Industrial Energy Use Shifted to Electricity</v>
      </c>
      <c r="D668" s="6" t="s">
        <v>844</v>
      </c>
      <c r="E668" s="1" t="s">
        <v>898</v>
      </c>
      <c r="F668" t="s">
        <v>845</v>
      </c>
      <c r="G668" s="45" t="s">
        <v>899</v>
      </c>
      <c r="H668" s="43">
        <v>1843</v>
      </c>
      <c r="I668" s="261" t="s">
        <v>728</v>
      </c>
      <c r="J668" s="227" t="str">
        <f>IF(ISBLANK(INDEX('Policy Characteristics'!D:D,MATCH($C668,'Policy Characteristics'!$C:$C,0))),"",INDEX('Policy Characteristics'!D:D,MATCH($C668,'Policy Characteristics'!$C:$C,0)))</f>
        <v>Electrification</v>
      </c>
      <c r="K668" s="22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226" t="str">
        <f>IF(ISBLANK(INDEX('Policy Characteristics'!I:I,MATCH($C668,'Policy Characteristics'!$C:$C,0))),"",INDEX('Policy Characteristics'!I:I,MATCH($C668,'Policy Characteristics'!$C:$C,0)))</f>
        <v>% of fuel shifted</v>
      </c>
      <c r="P668" s="226"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226" t="str">
        <f>IF(ISBLANK(INDEX('Policy Characteristics'!K:K,MATCH($C668,'Policy Characteristics'!$C:$C,0))),"",INDEX('Policy Characteristics'!K:K,MATCH($C668,'Policy Characteristics'!$C:$C,0)))</f>
        <v>industry-ag-main.html#fuel-switching</v>
      </c>
      <c r="R668" s="226" t="str">
        <f>IF(ISBLANK(INDEX('Policy Characteristics'!L:L,MATCH($C668,'Policy Characteristics'!$C:$C,0))),"",INDEX('Policy Characteristics'!L:L,MATCH($C668,'Policy Characteristics'!$C:$C,0)))</f>
        <v>industry-elec-and-hydrogen.html</v>
      </c>
    </row>
    <row r="669" spans="1:18">
      <c r="A669" s="22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226" t="str">
        <f t="shared" si="35"/>
        <v>Fraction of Eligible Industrial Energy Use Shifted to Electricity</v>
      </c>
      <c r="D669" s="6" t="s">
        <v>844</v>
      </c>
      <c r="E669" s="1" t="s">
        <v>900</v>
      </c>
      <c r="F669" t="s">
        <v>845</v>
      </c>
      <c r="G669" s="45" t="s">
        <v>901</v>
      </c>
      <c r="H669" s="43">
        <v>1844</v>
      </c>
      <c r="I669" s="261" t="s">
        <v>728</v>
      </c>
      <c r="J669" s="227" t="str">
        <f>IF(ISBLANK(INDEX('Policy Characteristics'!D:D,MATCH($C669,'Policy Characteristics'!$C:$C,0))),"",INDEX('Policy Characteristics'!D:D,MATCH($C669,'Policy Characteristics'!$C:$C,0)))</f>
        <v>Electrification</v>
      </c>
      <c r="K669" s="22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226" t="str">
        <f>IF(ISBLANK(INDEX('Policy Characteristics'!I:I,MATCH($C669,'Policy Characteristics'!$C:$C,0))),"",INDEX('Policy Characteristics'!I:I,MATCH($C669,'Policy Characteristics'!$C:$C,0)))</f>
        <v>% of fuel shifted</v>
      </c>
      <c r="P669" s="226"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226" t="str">
        <f>IF(ISBLANK(INDEX('Policy Characteristics'!K:K,MATCH($C669,'Policy Characteristics'!$C:$C,0))),"",INDEX('Policy Characteristics'!K:K,MATCH($C669,'Policy Characteristics'!$C:$C,0)))</f>
        <v>industry-ag-main.html#fuel-switching</v>
      </c>
      <c r="R669" s="226" t="str">
        <f>IF(ISBLANK(INDEX('Policy Characteristics'!L:L,MATCH($C669,'Policy Characteristics'!$C:$C,0))),"",INDEX('Policy Characteristics'!L:L,MATCH($C669,'Policy Characteristics'!$C:$C,0)))</f>
        <v>industry-elec-and-hydrogen.html</v>
      </c>
    </row>
    <row r="670" spans="1:18">
      <c r="A670" s="22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226" t="str">
        <f t="shared" si="35"/>
        <v>Fraction of Eligible Industrial Energy Use Shifted to Electricity</v>
      </c>
      <c r="D670" s="6" t="s">
        <v>844</v>
      </c>
      <c r="E670" s="1" t="s">
        <v>902</v>
      </c>
      <c r="F670" t="s">
        <v>845</v>
      </c>
      <c r="G670" s="45" t="s">
        <v>903</v>
      </c>
      <c r="H670" s="43">
        <v>1845</v>
      </c>
      <c r="I670" s="261" t="s">
        <v>728</v>
      </c>
      <c r="J670" s="227" t="str">
        <f>IF(ISBLANK(INDEX('Policy Characteristics'!D:D,MATCH($C670,'Policy Characteristics'!$C:$C,0))),"",INDEX('Policy Characteristics'!D:D,MATCH($C670,'Policy Characteristics'!$C:$C,0)))</f>
        <v>Electrification</v>
      </c>
      <c r="K670" s="22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226" t="str">
        <f>IF(ISBLANK(INDEX('Policy Characteristics'!I:I,MATCH($C670,'Policy Characteristics'!$C:$C,0))),"",INDEX('Policy Characteristics'!I:I,MATCH($C670,'Policy Characteristics'!$C:$C,0)))</f>
        <v>% of fuel shifted</v>
      </c>
      <c r="P670" s="226"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226" t="str">
        <f>IF(ISBLANK(INDEX('Policy Characteristics'!K:K,MATCH($C670,'Policy Characteristics'!$C:$C,0))),"",INDEX('Policy Characteristics'!K:K,MATCH($C670,'Policy Characteristics'!$C:$C,0)))</f>
        <v>industry-ag-main.html#fuel-switching</v>
      </c>
      <c r="R670" s="226" t="str">
        <f>IF(ISBLANK(INDEX('Policy Characteristics'!L:L,MATCH($C670,'Policy Characteristics'!$C:$C,0))),"",INDEX('Policy Characteristics'!L:L,MATCH($C670,'Policy Characteristics'!$C:$C,0)))</f>
        <v>industry-elec-and-hydrogen.html</v>
      </c>
    </row>
    <row r="671" spans="1:18">
      <c r="A671" s="22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226" t="str">
        <f t="shared" si="35"/>
        <v>Fraction of Eligible Industrial Energy Use Shifted to Electricity</v>
      </c>
      <c r="D671" s="6" t="s">
        <v>844</v>
      </c>
      <c r="E671" s="1" t="s">
        <v>904</v>
      </c>
      <c r="F671" t="s">
        <v>845</v>
      </c>
      <c r="G671" s="45" t="s">
        <v>905</v>
      </c>
      <c r="H671" s="43">
        <v>1846</v>
      </c>
      <c r="I671" s="261" t="s">
        <v>728</v>
      </c>
      <c r="J671" s="227" t="str">
        <f>IF(ISBLANK(INDEX('Policy Characteristics'!D:D,MATCH($C671,'Policy Characteristics'!$C:$C,0))),"",INDEX('Policy Characteristics'!D:D,MATCH($C671,'Policy Characteristics'!$C:$C,0)))</f>
        <v>Electrification</v>
      </c>
      <c r="K671" s="22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226" t="str">
        <f>IF(ISBLANK(INDEX('Policy Characteristics'!I:I,MATCH($C671,'Policy Characteristics'!$C:$C,0))),"",INDEX('Policy Characteristics'!I:I,MATCH($C671,'Policy Characteristics'!$C:$C,0)))</f>
        <v>% of fuel shifted</v>
      </c>
      <c r="P671" s="226"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226" t="str">
        <f>IF(ISBLANK(INDEX('Policy Characteristics'!K:K,MATCH($C671,'Policy Characteristics'!$C:$C,0))),"",INDEX('Policy Characteristics'!K:K,MATCH($C671,'Policy Characteristics'!$C:$C,0)))</f>
        <v>industry-ag-main.html#fuel-switching</v>
      </c>
      <c r="R671" s="226" t="str">
        <f>IF(ISBLANK(INDEX('Policy Characteristics'!L:L,MATCH($C671,'Policy Characteristics'!$C:$C,0))),"",INDEX('Policy Characteristics'!L:L,MATCH($C671,'Policy Characteristics'!$C:$C,0)))</f>
        <v>industry-elec-and-hydrogen.html</v>
      </c>
    </row>
    <row r="672" spans="1:18">
      <c r="A672" s="22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226" t="str">
        <f t="shared" si="35"/>
        <v>Fraction of Eligible Industrial Energy Use Shifted to Electricity</v>
      </c>
      <c r="D672" s="6" t="s">
        <v>844</v>
      </c>
      <c r="E672" s="1" t="s">
        <v>906</v>
      </c>
      <c r="F672" t="s">
        <v>845</v>
      </c>
      <c r="G672" s="45" t="s">
        <v>907</v>
      </c>
      <c r="H672" s="43">
        <v>1847</v>
      </c>
      <c r="I672" s="261" t="s">
        <v>728</v>
      </c>
      <c r="J672" s="227" t="str">
        <f>IF(ISBLANK(INDEX('Policy Characteristics'!D:D,MATCH($C672,'Policy Characteristics'!$C:$C,0))),"",INDEX('Policy Characteristics'!D:D,MATCH($C672,'Policy Characteristics'!$C:$C,0)))</f>
        <v>Electrification</v>
      </c>
      <c r="K672" s="22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226" t="str">
        <f>IF(ISBLANK(INDEX('Policy Characteristics'!I:I,MATCH($C672,'Policy Characteristics'!$C:$C,0))),"",INDEX('Policy Characteristics'!I:I,MATCH($C672,'Policy Characteristics'!$C:$C,0)))</f>
        <v>% of fuel shifted</v>
      </c>
      <c r="P672" s="226"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226" t="str">
        <f>IF(ISBLANK(INDEX('Policy Characteristics'!K:K,MATCH($C672,'Policy Characteristics'!$C:$C,0))),"",INDEX('Policy Characteristics'!K:K,MATCH($C672,'Policy Characteristics'!$C:$C,0)))</f>
        <v>industry-ag-main.html#fuel-switching</v>
      </c>
      <c r="R672" s="226" t="str">
        <f>IF(ISBLANK(INDEX('Policy Characteristics'!L:L,MATCH($C672,'Policy Characteristics'!$C:$C,0))),"",INDEX('Policy Characteristics'!L:L,MATCH($C672,'Policy Characteristics'!$C:$C,0)))</f>
        <v>industry-elec-and-hydrogen.html</v>
      </c>
    </row>
    <row r="673" spans="1:18">
      <c r="A673" s="22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226" t="str">
        <f t="shared" si="35"/>
        <v>Fraction of Eligible Industrial Energy Use Shifted to Electricity</v>
      </c>
      <c r="D673" s="6" t="s">
        <v>844</v>
      </c>
      <c r="E673" s="1" t="s">
        <v>908</v>
      </c>
      <c r="F673" t="s">
        <v>845</v>
      </c>
      <c r="G673" s="45" t="s">
        <v>909</v>
      </c>
      <c r="H673" s="43">
        <v>1848</v>
      </c>
      <c r="I673" s="261" t="s">
        <v>728</v>
      </c>
      <c r="J673" s="227" t="str">
        <f>IF(ISBLANK(INDEX('Policy Characteristics'!D:D,MATCH($C673,'Policy Characteristics'!$C:$C,0))),"",INDEX('Policy Characteristics'!D:D,MATCH($C673,'Policy Characteristics'!$C:$C,0)))</f>
        <v>Electrification</v>
      </c>
      <c r="K673" s="22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226" t="str">
        <f>IF(ISBLANK(INDEX('Policy Characteristics'!I:I,MATCH($C673,'Policy Characteristics'!$C:$C,0))),"",INDEX('Policy Characteristics'!I:I,MATCH($C673,'Policy Characteristics'!$C:$C,0)))</f>
        <v>% of fuel shifted</v>
      </c>
      <c r="P673" s="226"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226" t="str">
        <f>IF(ISBLANK(INDEX('Policy Characteristics'!K:K,MATCH($C673,'Policy Characteristics'!$C:$C,0))),"",INDEX('Policy Characteristics'!K:K,MATCH($C673,'Policy Characteristics'!$C:$C,0)))</f>
        <v>industry-ag-main.html#fuel-switching</v>
      </c>
      <c r="R673" s="226" t="str">
        <f>IF(ISBLANK(INDEX('Policy Characteristics'!L:L,MATCH($C673,'Policy Characteristics'!$C:$C,0))),"",INDEX('Policy Characteristics'!L:L,MATCH($C673,'Policy Characteristics'!$C:$C,0)))</f>
        <v>industry-elec-and-hydrogen.html</v>
      </c>
    </row>
    <row r="674" spans="1:18">
      <c r="A674" s="22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226" t="str">
        <f t="shared" si="35"/>
        <v>Fraction of Eligible Industrial Energy Use Shifted to Electricity</v>
      </c>
      <c r="D674" s="6" t="s">
        <v>844</v>
      </c>
      <c r="E674" s="1" t="s">
        <v>910</v>
      </c>
      <c r="F674" t="s">
        <v>845</v>
      </c>
      <c r="G674" s="45" t="s">
        <v>910</v>
      </c>
      <c r="H674" s="43">
        <v>1849</v>
      </c>
      <c r="I674" s="261" t="s">
        <v>728</v>
      </c>
      <c r="J674" s="227" t="str">
        <f>IF(ISBLANK(INDEX('Policy Characteristics'!D:D,MATCH($C674,'Policy Characteristics'!$C:$C,0))),"",INDEX('Policy Characteristics'!D:D,MATCH($C674,'Policy Characteristics'!$C:$C,0)))</f>
        <v>Electrification</v>
      </c>
      <c r="K674" s="22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226" t="str">
        <f>IF(ISBLANK(INDEX('Policy Characteristics'!I:I,MATCH($C674,'Policy Characteristics'!$C:$C,0))),"",INDEX('Policy Characteristics'!I:I,MATCH($C674,'Policy Characteristics'!$C:$C,0)))</f>
        <v>% of fuel shifted</v>
      </c>
      <c r="P674" s="226"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226" t="str">
        <f>IF(ISBLANK(INDEX('Policy Characteristics'!K:K,MATCH($C674,'Policy Characteristics'!$C:$C,0))),"",INDEX('Policy Characteristics'!K:K,MATCH($C674,'Policy Characteristics'!$C:$C,0)))</f>
        <v>industry-ag-main.html#fuel-switching</v>
      </c>
      <c r="R674" s="226" t="str">
        <f>IF(ISBLANK(INDEX('Policy Characteristics'!L:L,MATCH($C674,'Policy Characteristics'!$C:$C,0))),"",INDEX('Policy Characteristics'!L:L,MATCH($C674,'Policy Characteristics'!$C:$C,0)))</f>
        <v>industry-elec-and-hydrogen.html</v>
      </c>
    </row>
    <row r="675" spans="1:18">
      <c r="A675" s="22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226" t="str">
        <f t="shared" si="35"/>
        <v>Fraction of Eligible Industrial Energy Use Shifted to Electricity</v>
      </c>
      <c r="D675" s="6" t="s">
        <v>846</v>
      </c>
      <c r="E675" s="1" t="s">
        <v>896</v>
      </c>
      <c r="F675" t="s">
        <v>847</v>
      </c>
      <c r="G675" s="45" t="s">
        <v>897</v>
      </c>
      <c r="H675" s="43">
        <v>1850</v>
      </c>
      <c r="I675" s="261" t="s">
        <v>728</v>
      </c>
      <c r="J675" s="227" t="str">
        <f>IF(ISBLANK(INDEX('Policy Characteristics'!D:D,MATCH($C675,'Policy Characteristics'!$C:$C,0))),"",INDEX('Policy Characteristics'!D:D,MATCH($C675,'Policy Characteristics'!$C:$C,0)))</f>
        <v>Electrification</v>
      </c>
      <c r="K675" s="22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226" t="str">
        <f>IF(ISBLANK(INDEX('Policy Characteristics'!I:I,MATCH($C675,'Policy Characteristics'!$C:$C,0))),"",INDEX('Policy Characteristics'!I:I,MATCH($C675,'Policy Characteristics'!$C:$C,0)))</f>
        <v>% of fuel shifted</v>
      </c>
      <c r="P675" s="226"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226" t="str">
        <f>IF(ISBLANK(INDEX('Policy Characteristics'!K:K,MATCH($C675,'Policy Characteristics'!$C:$C,0))),"",INDEX('Policy Characteristics'!K:K,MATCH($C675,'Policy Characteristics'!$C:$C,0)))</f>
        <v>industry-ag-main.html#fuel-switching</v>
      </c>
      <c r="R675" s="226" t="str">
        <f>IF(ISBLANK(INDEX('Policy Characteristics'!L:L,MATCH($C675,'Policy Characteristics'!$C:$C,0))),"",INDEX('Policy Characteristics'!L:L,MATCH($C675,'Policy Characteristics'!$C:$C,0)))</f>
        <v>industry-elec-and-hydrogen.html</v>
      </c>
    </row>
    <row r="676" spans="1:18">
      <c r="A676" s="22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226" t="str">
        <f t="shared" si="35"/>
        <v>Fraction of Eligible Industrial Energy Use Shifted to Electricity</v>
      </c>
      <c r="D676" s="6" t="s">
        <v>846</v>
      </c>
      <c r="E676" s="1" t="s">
        <v>898</v>
      </c>
      <c r="F676" t="s">
        <v>847</v>
      </c>
      <c r="G676" s="45" t="s">
        <v>899</v>
      </c>
      <c r="H676" s="43">
        <v>1851</v>
      </c>
      <c r="I676" s="261" t="s">
        <v>728</v>
      </c>
      <c r="J676" s="227" t="str">
        <f>IF(ISBLANK(INDEX('Policy Characteristics'!D:D,MATCH($C676,'Policy Characteristics'!$C:$C,0))),"",INDEX('Policy Characteristics'!D:D,MATCH($C676,'Policy Characteristics'!$C:$C,0)))</f>
        <v>Electrification</v>
      </c>
      <c r="K676" s="22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226" t="str">
        <f>IF(ISBLANK(INDEX('Policy Characteristics'!I:I,MATCH($C676,'Policy Characteristics'!$C:$C,0))),"",INDEX('Policy Characteristics'!I:I,MATCH($C676,'Policy Characteristics'!$C:$C,0)))</f>
        <v>% of fuel shifted</v>
      </c>
      <c r="P676" s="226"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226" t="str">
        <f>IF(ISBLANK(INDEX('Policy Characteristics'!K:K,MATCH($C676,'Policy Characteristics'!$C:$C,0))),"",INDEX('Policy Characteristics'!K:K,MATCH($C676,'Policy Characteristics'!$C:$C,0)))</f>
        <v>industry-ag-main.html#fuel-switching</v>
      </c>
      <c r="R676" s="226" t="str">
        <f>IF(ISBLANK(INDEX('Policy Characteristics'!L:L,MATCH($C676,'Policy Characteristics'!$C:$C,0))),"",INDEX('Policy Characteristics'!L:L,MATCH($C676,'Policy Characteristics'!$C:$C,0)))</f>
        <v>industry-elec-and-hydrogen.html</v>
      </c>
    </row>
    <row r="677" spans="1:18">
      <c r="A677" s="22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226" t="str">
        <f t="shared" si="35"/>
        <v>Fraction of Eligible Industrial Energy Use Shifted to Electricity</v>
      </c>
      <c r="D677" s="6" t="s">
        <v>846</v>
      </c>
      <c r="E677" s="1" t="s">
        <v>900</v>
      </c>
      <c r="F677" t="s">
        <v>847</v>
      </c>
      <c r="G677" s="45" t="s">
        <v>901</v>
      </c>
      <c r="H677" s="43">
        <v>1852</v>
      </c>
      <c r="I677" s="261" t="s">
        <v>728</v>
      </c>
      <c r="J677" s="227" t="str">
        <f>IF(ISBLANK(INDEX('Policy Characteristics'!D:D,MATCH($C677,'Policy Characteristics'!$C:$C,0))),"",INDEX('Policy Characteristics'!D:D,MATCH($C677,'Policy Characteristics'!$C:$C,0)))</f>
        <v>Electrification</v>
      </c>
      <c r="K677" s="22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226" t="str">
        <f>IF(ISBLANK(INDEX('Policy Characteristics'!I:I,MATCH($C677,'Policy Characteristics'!$C:$C,0))),"",INDEX('Policy Characteristics'!I:I,MATCH($C677,'Policy Characteristics'!$C:$C,0)))</f>
        <v>% of fuel shifted</v>
      </c>
      <c r="P677" s="226"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226" t="str">
        <f>IF(ISBLANK(INDEX('Policy Characteristics'!K:K,MATCH($C677,'Policy Characteristics'!$C:$C,0))),"",INDEX('Policy Characteristics'!K:K,MATCH($C677,'Policy Characteristics'!$C:$C,0)))</f>
        <v>industry-ag-main.html#fuel-switching</v>
      </c>
      <c r="R677" s="226" t="str">
        <f>IF(ISBLANK(INDEX('Policy Characteristics'!L:L,MATCH($C677,'Policy Characteristics'!$C:$C,0))),"",INDEX('Policy Characteristics'!L:L,MATCH($C677,'Policy Characteristics'!$C:$C,0)))</f>
        <v>industry-elec-and-hydrogen.html</v>
      </c>
    </row>
    <row r="678" spans="1:18">
      <c r="A678" s="22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226" t="str">
        <f t="shared" si="35"/>
        <v>Fraction of Eligible Industrial Energy Use Shifted to Electricity</v>
      </c>
      <c r="D678" s="6" t="s">
        <v>846</v>
      </c>
      <c r="E678" s="1" t="s">
        <v>902</v>
      </c>
      <c r="F678" t="s">
        <v>847</v>
      </c>
      <c r="G678" s="45" t="s">
        <v>903</v>
      </c>
      <c r="H678" s="43">
        <v>1853</v>
      </c>
      <c r="I678" s="261" t="s">
        <v>728</v>
      </c>
      <c r="J678" s="227" t="str">
        <f>IF(ISBLANK(INDEX('Policy Characteristics'!D:D,MATCH($C678,'Policy Characteristics'!$C:$C,0))),"",INDEX('Policy Characteristics'!D:D,MATCH($C678,'Policy Characteristics'!$C:$C,0)))</f>
        <v>Electrification</v>
      </c>
      <c r="K678" s="22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226" t="str">
        <f>IF(ISBLANK(INDEX('Policy Characteristics'!I:I,MATCH($C678,'Policy Characteristics'!$C:$C,0))),"",INDEX('Policy Characteristics'!I:I,MATCH($C678,'Policy Characteristics'!$C:$C,0)))</f>
        <v>% of fuel shifted</v>
      </c>
      <c r="P678" s="226"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226" t="str">
        <f>IF(ISBLANK(INDEX('Policy Characteristics'!K:K,MATCH($C678,'Policy Characteristics'!$C:$C,0))),"",INDEX('Policy Characteristics'!K:K,MATCH($C678,'Policy Characteristics'!$C:$C,0)))</f>
        <v>industry-ag-main.html#fuel-switching</v>
      </c>
      <c r="R678" s="226" t="str">
        <f>IF(ISBLANK(INDEX('Policy Characteristics'!L:L,MATCH($C678,'Policy Characteristics'!$C:$C,0))),"",INDEX('Policy Characteristics'!L:L,MATCH($C678,'Policy Characteristics'!$C:$C,0)))</f>
        <v>industry-elec-and-hydrogen.html</v>
      </c>
    </row>
    <row r="679" spans="1:18">
      <c r="A679" s="22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226" t="str">
        <f t="shared" si="35"/>
        <v>Fraction of Eligible Industrial Energy Use Shifted to Electricity</v>
      </c>
      <c r="D679" s="6" t="s">
        <v>846</v>
      </c>
      <c r="E679" s="1" t="s">
        <v>904</v>
      </c>
      <c r="F679" t="s">
        <v>847</v>
      </c>
      <c r="G679" s="45" t="s">
        <v>905</v>
      </c>
      <c r="H679" s="43">
        <v>1854</v>
      </c>
      <c r="I679" s="261" t="s">
        <v>728</v>
      </c>
      <c r="J679" s="227" t="str">
        <f>IF(ISBLANK(INDEX('Policy Characteristics'!D:D,MATCH($C679,'Policy Characteristics'!$C:$C,0))),"",INDEX('Policy Characteristics'!D:D,MATCH($C679,'Policy Characteristics'!$C:$C,0)))</f>
        <v>Electrification</v>
      </c>
      <c r="K679" s="22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226" t="str">
        <f>IF(ISBLANK(INDEX('Policy Characteristics'!I:I,MATCH($C679,'Policy Characteristics'!$C:$C,0))),"",INDEX('Policy Characteristics'!I:I,MATCH($C679,'Policy Characteristics'!$C:$C,0)))</f>
        <v>% of fuel shifted</v>
      </c>
      <c r="P679" s="226"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226" t="str">
        <f>IF(ISBLANK(INDEX('Policy Characteristics'!K:K,MATCH($C679,'Policy Characteristics'!$C:$C,0))),"",INDEX('Policy Characteristics'!K:K,MATCH($C679,'Policy Characteristics'!$C:$C,0)))</f>
        <v>industry-ag-main.html#fuel-switching</v>
      </c>
      <c r="R679" s="226" t="str">
        <f>IF(ISBLANK(INDEX('Policy Characteristics'!L:L,MATCH($C679,'Policy Characteristics'!$C:$C,0))),"",INDEX('Policy Characteristics'!L:L,MATCH($C679,'Policy Characteristics'!$C:$C,0)))</f>
        <v>industry-elec-and-hydrogen.html</v>
      </c>
    </row>
    <row r="680" spans="1:18">
      <c r="A680" s="22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226" t="str">
        <f t="shared" si="35"/>
        <v>Fraction of Eligible Industrial Energy Use Shifted to Electricity</v>
      </c>
      <c r="D680" s="6" t="s">
        <v>846</v>
      </c>
      <c r="E680" s="1" t="s">
        <v>906</v>
      </c>
      <c r="F680" t="s">
        <v>847</v>
      </c>
      <c r="G680" s="45" t="s">
        <v>907</v>
      </c>
      <c r="H680" s="43">
        <v>1855</v>
      </c>
      <c r="I680" s="261" t="s">
        <v>728</v>
      </c>
      <c r="J680" s="227" t="str">
        <f>IF(ISBLANK(INDEX('Policy Characteristics'!D:D,MATCH($C680,'Policy Characteristics'!$C:$C,0))),"",INDEX('Policy Characteristics'!D:D,MATCH($C680,'Policy Characteristics'!$C:$C,0)))</f>
        <v>Electrification</v>
      </c>
      <c r="K680" s="22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226" t="str">
        <f>IF(ISBLANK(INDEX('Policy Characteristics'!I:I,MATCH($C680,'Policy Characteristics'!$C:$C,0))),"",INDEX('Policy Characteristics'!I:I,MATCH($C680,'Policy Characteristics'!$C:$C,0)))</f>
        <v>% of fuel shifted</v>
      </c>
      <c r="P680" s="226"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226" t="str">
        <f>IF(ISBLANK(INDEX('Policy Characteristics'!K:K,MATCH($C680,'Policy Characteristics'!$C:$C,0))),"",INDEX('Policy Characteristics'!K:K,MATCH($C680,'Policy Characteristics'!$C:$C,0)))</f>
        <v>industry-ag-main.html#fuel-switching</v>
      </c>
      <c r="R680" s="226" t="str">
        <f>IF(ISBLANK(INDEX('Policy Characteristics'!L:L,MATCH($C680,'Policy Characteristics'!$C:$C,0))),"",INDEX('Policy Characteristics'!L:L,MATCH($C680,'Policy Characteristics'!$C:$C,0)))</f>
        <v>industry-elec-and-hydrogen.html</v>
      </c>
    </row>
    <row r="681" spans="1:18">
      <c r="A681" s="22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226" t="str">
        <f t="shared" si="35"/>
        <v>Fraction of Eligible Industrial Energy Use Shifted to Electricity</v>
      </c>
      <c r="D681" s="6" t="s">
        <v>846</v>
      </c>
      <c r="E681" s="1" t="s">
        <v>908</v>
      </c>
      <c r="F681" t="s">
        <v>847</v>
      </c>
      <c r="G681" s="45" t="s">
        <v>909</v>
      </c>
      <c r="H681" s="43">
        <v>1856</v>
      </c>
      <c r="I681" s="261" t="s">
        <v>728</v>
      </c>
      <c r="J681" s="227" t="str">
        <f>IF(ISBLANK(INDEX('Policy Characteristics'!D:D,MATCH($C681,'Policy Characteristics'!$C:$C,0))),"",INDEX('Policy Characteristics'!D:D,MATCH($C681,'Policy Characteristics'!$C:$C,0)))</f>
        <v>Electrification</v>
      </c>
      <c r="K681" s="22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226" t="str">
        <f>IF(ISBLANK(INDEX('Policy Characteristics'!I:I,MATCH($C681,'Policy Characteristics'!$C:$C,0))),"",INDEX('Policy Characteristics'!I:I,MATCH($C681,'Policy Characteristics'!$C:$C,0)))</f>
        <v>% of fuel shifted</v>
      </c>
      <c r="P681" s="226"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226" t="str">
        <f>IF(ISBLANK(INDEX('Policy Characteristics'!K:K,MATCH($C681,'Policy Characteristics'!$C:$C,0))),"",INDEX('Policy Characteristics'!K:K,MATCH($C681,'Policy Characteristics'!$C:$C,0)))</f>
        <v>industry-ag-main.html#fuel-switching</v>
      </c>
      <c r="R681" s="226" t="str">
        <f>IF(ISBLANK(INDEX('Policy Characteristics'!L:L,MATCH($C681,'Policy Characteristics'!$C:$C,0))),"",INDEX('Policy Characteristics'!L:L,MATCH($C681,'Policy Characteristics'!$C:$C,0)))</f>
        <v>industry-elec-and-hydrogen.html</v>
      </c>
    </row>
    <row r="682" spans="1:18">
      <c r="A682" s="22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226" t="str">
        <f t="shared" si="35"/>
        <v>Fraction of Eligible Industrial Energy Use Shifted to Electricity</v>
      </c>
      <c r="D682" s="6" t="s">
        <v>846</v>
      </c>
      <c r="E682" s="1" t="s">
        <v>910</v>
      </c>
      <c r="F682" t="s">
        <v>847</v>
      </c>
      <c r="G682" s="45" t="s">
        <v>910</v>
      </c>
      <c r="H682" s="43">
        <v>1857</v>
      </c>
      <c r="I682" s="261" t="s">
        <v>728</v>
      </c>
      <c r="J682" s="227" t="str">
        <f>IF(ISBLANK(INDEX('Policy Characteristics'!D:D,MATCH($C682,'Policy Characteristics'!$C:$C,0))),"",INDEX('Policy Characteristics'!D:D,MATCH($C682,'Policy Characteristics'!$C:$C,0)))</f>
        <v>Electrification</v>
      </c>
      <c r="K682" s="22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226" t="str">
        <f>IF(ISBLANK(INDEX('Policy Characteristics'!I:I,MATCH($C682,'Policy Characteristics'!$C:$C,0))),"",INDEX('Policy Characteristics'!I:I,MATCH($C682,'Policy Characteristics'!$C:$C,0)))</f>
        <v>% of fuel shifted</v>
      </c>
      <c r="P682" s="226"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226" t="str">
        <f>IF(ISBLANK(INDEX('Policy Characteristics'!K:K,MATCH($C682,'Policy Characteristics'!$C:$C,0))),"",INDEX('Policy Characteristics'!K:K,MATCH($C682,'Policy Characteristics'!$C:$C,0)))</f>
        <v>industry-ag-main.html#fuel-switching</v>
      </c>
      <c r="R682" s="226" t="str">
        <f>IF(ISBLANK(INDEX('Policy Characteristics'!L:L,MATCH($C682,'Policy Characteristics'!$C:$C,0))),"",INDEX('Policy Characteristics'!L:L,MATCH($C682,'Policy Characteristics'!$C:$C,0)))</f>
        <v>industry-elec-and-hydrogen.html</v>
      </c>
    </row>
    <row r="683" spans="1:18">
      <c r="A683" s="22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226" t="str">
        <f t="shared" si="35"/>
        <v>Fraction of Eligible Industrial Energy Use Shifted to Electricity</v>
      </c>
      <c r="D683" s="6" t="s">
        <v>848</v>
      </c>
      <c r="E683" s="1" t="s">
        <v>896</v>
      </c>
      <c r="F683" t="s">
        <v>849</v>
      </c>
      <c r="G683" s="45" t="s">
        <v>897</v>
      </c>
      <c r="H683" s="43">
        <v>1858</v>
      </c>
      <c r="I683" s="261" t="s">
        <v>728</v>
      </c>
      <c r="J683" s="227" t="str">
        <f>IF(ISBLANK(INDEX('Policy Characteristics'!D:D,MATCH($C683,'Policy Characteristics'!$C:$C,0))),"",INDEX('Policy Characteristics'!D:D,MATCH($C683,'Policy Characteristics'!$C:$C,0)))</f>
        <v>Electrification</v>
      </c>
      <c r="K683" s="22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226" t="str">
        <f>IF(ISBLANK(INDEX('Policy Characteristics'!I:I,MATCH($C683,'Policy Characteristics'!$C:$C,0))),"",INDEX('Policy Characteristics'!I:I,MATCH($C683,'Policy Characteristics'!$C:$C,0)))</f>
        <v>% of fuel shifted</v>
      </c>
      <c r="P683" s="226"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226" t="str">
        <f>IF(ISBLANK(INDEX('Policy Characteristics'!K:K,MATCH($C683,'Policy Characteristics'!$C:$C,0))),"",INDEX('Policy Characteristics'!K:K,MATCH($C683,'Policy Characteristics'!$C:$C,0)))</f>
        <v>industry-ag-main.html#fuel-switching</v>
      </c>
      <c r="R683" s="226" t="str">
        <f>IF(ISBLANK(INDEX('Policy Characteristics'!L:L,MATCH($C683,'Policy Characteristics'!$C:$C,0))),"",INDEX('Policy Characteristics'!L:L,MATCH($C683,'Policy Characteristics'!$C:$C,0)))</f>
        <v>industry-elec-and-hydrogen.html</v>
      </c>
    </row>
    <row r="684" spans="1:18">
      <c r="A684" s="22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226" t="str">
        <f t="shared" si="35"/>
        <v>Fraction of Eligible Industrial Energy Use Shifted to Electricity</v>
      </c>
      <c r="D684" s="6" t="s">
        <v>848</v>
      </c>
      <c r="E684" s="1" t="s">
        <v>898</v>
      </c>
      <c r="F684" t="s">
        <v>849</v>
      </c>
      <c r="G684" s="45" t="s">
        <v>899</v>
      </c>
      <c r="H684" s="43">
        <v>1859</v>
      </c>
      <c r="I684" s="261" t="s">
        <v>728</v>
      </c>
      <c r="J684" s="227" t="str">
        <f>IF(ISBLANK(INDEX('Policy Characteristics'!D:D,MATCH($C684,'Policy Characteristics'!$C:$C,0))),"",INDEX('Policy Characteristics'!D:D,MATCH($C684,'Policy Characteristics'!$C:$C,0)))</f>
        <v>Electrification</v>
      </c>
      <c r="K684" s="22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226" t="str">
        <f>IF(ISBLANK(INDEX('Policy Characteristics'!I:I,MATCH($C684,'Policy Characteristics'!$C:$C,0))),"",INDEX('Policy Characteristics'!I:I,MATCH($C684,'Policy Characteristics'!$C:$C,0)))</f>
        <v>% of fuel shifted</v>
      </c>
      <c r="P684" s="226"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226" t="str">
        <f>IF(ISBLANK(INDEX('Policy Characteristics'!K:K,MATCH($C684,'Policy Characteristics'!$C:$C,0))),"",INDEX('Policy Characteristics'!K:K,MATCH($C684,'Policy Characteristics'!$C:$C,0)))</f>
        <v>industry-ag-main.html#fuel-switching</v>
      </c>
      <c r="R684" s="226" t="str">
        <f>IF(ISBLANK(INDEX('Policy Characteristics'!L:L,MATCH($C684,'Policy Characteristics'!$C:$C,0))),"",INDEX('Policy Characteristics'!L:L,MATCH($C684,'Policy Characteristics'!$C:$C,0)))</f>
        <v>industry-elec-and-hydrogen.html</v>
      </c>
    </row>
    <row r="685" spans="1:18">
      <c r="A685" s="22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226" t="str">
        <f t="shared" si="35"/>
        <v>Fraction of Eligible Industrial Energy Use Shifted to Electricity</v>
      </c>
      <c r="D685" s="6" t="s">
        <v>848</v>
      </c>
      <c r="E685" s="1" t="s">
        <v>900</v>
      </c>
      <c r="F685" t="s">
        <v>849</v>
      </c>
      <c r="G685" s="45" t="s">
        <v>901</v>
      </c>
      <c r="H685" s="43">
        <v>1860</v>
      </c>
      <c r="I685" s="261" t="s">
        <v>728</v>
      </c>
      <c r="J685" s="227" t="str">
        <f>IF(ISBLANK(INDEX('Policy Characteristics'!D:D,MATCH($C685,'Policy Characteristics'!$C:$C,0))),"",INDEX('Policy Characteristics'!D:D,MATCH($C685,'Policy Characteristics'!$C:$C,0)))</f>
        <v>Electrification</v>
      </c>
      <c r="K685" s="22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226" t="str">
        <f>IF(ISBLANK(INDEX('Policy Characteristics'!I:I,MATCH($C685,'Policy Characteristics'!$C:$C,0))),"",INDEX('Policy Characteristics'!I:I,MATCH($C685,'Policy Characteristics'!$C:$C,0)))</f>
        <v>% of fuel shifted</v>
      </c>
      <c r="P685" s="226"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226" t="str">
        <f>IF(ISBLANK(INDEX('Policy Characteristics'!K:K,MATCH($C685,'Policy Characteristics'!$C:$C,0))),"",INDEX('Policy Characteristics'!K:K,MATCH($C685,'Policy Characteristics'!$C:$C,0)))</f>
        <v>industry-ag-main.html#fuel-switching</v>
      </c>
      <c r="R685" s="226" t="str">
        <f>IF(ISBLANK(INDEX('Policy Characteristics'!L:L,MATCH($C685,'Policy Characteristics'!$C:$C,0))),"",INDEX('Policy Characteristics'!L:L,MATCH($C685,'Policy Characteristics'!$C:$C,0)))</f>
        <v>industry-elec-and-hydrogen.html</v>
      </c>
    </row>
    <row r="686" spans="1:18">
      <c r="A686" s="22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226" t="str">
        <f t="shared" ref="C686:C687" si="36">C$659</f>
        <v>Fraction of Eligible Industrial Energy Use Shifted to Electricity</v>
      </c>
      <c r="D686" s="6" t="s">
        <v>848</v>
      </c>
      <c r="E686" s="1" t="s">
        <v>902</v>
      </c>
      <c r="F686" t="s">
        <v>849</v>
      </c>
      <c r="G686" s="45" t="s">
        <v>903</v>
      </c>
      <c r="H686" s="43">
        <v>1861</v>
      </c>
      <c r="I686" s="261" t="s">
        <v>728</v>
      </c>
      <c r="J686" s="227" t="str">
        <f>IF(ISBLANK(INDEX('Policy Characteristics'!D:D,MATCH($C686,'Policy Characteristics'!$C:$C,0))),"",INDEX('Policy Characteristics'!D:D,MATCH($C686,'Policy Characteristics'!$C:$C,0)))</f>
        <v>Electrification</v>
      </c>
      <c r="K686" s="22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226" t="str">
        <f>IF(ISBLANK(INDEX('Policy Characteristics'!I:I,MATCH($C686,'Policy Characteristics'!$C:$C,0))),"",INDEX('Policy Characteristics'!I:I,MATCH($C686,'Policy Characteristics'!$C:$C,0)))</f>
        <v>% of fuel shifted</v>
      </c>
      <c r="P686" s="226"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226" t="str">
        <f>IF(ISBLANK(INDEX('Policy Characteristics'!K:K,MATCH($C686,'Policy Characteristics'!$C:$C,0))),"",INDEX('Policy Characteristics'!K:K,MATCH($C686,'Policy Characteristics'!$C:$C,0)))</f>
        <v>industry-ag-main.html#fuel-switching</v>
      </c>
      <c r="R686" s="226" t="str">
        <f>IF(ISBLANK(INDEX('Policy Characteristics'!L:L,MATCH($C686,'Policy Characteristics'!$C:$C,0))),"",INDEX('Policy Characteristics'!L:L,MATCH($C686,'Policy Characteristics'!$C:$C,0)))</f>
        <v>industry-elec-and-hydrogen.html</v>
      </c>
    </row>
    <row r="687" spans="1:18">
      <c r="A687" s="22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226" t="str">
        <f t="shared" si="36"/>
        <v>Fraction of Eligible Industrial Energy Use Shifted to Electricity</v>
      </c>
      <c r="D687" s="6" t="s">
        <v>848</v>
      </c>
      <c r="E687" s="1" t="s">
        <v>904</v>
      </c>
      <c r="F687" t="s">
        <v>849</v>
      </c>
      <c r="G687" s="45" t="s">
        <v>905</v>
      </c>
      <c r="H687" s="43">
        <v>1862</v>
      </c>
      <c r="I687" s="261" t="s">
        <v>728</v>
      </c>
      <c r="J687" s="227" t="str">
        <f>IF(ISBLANK(INDEX('Policy Characteristics'!D:D,MATCH($C687,'Policy Characteristics'!$C:$C,0))),"",INDEX('Policy Characteristics'!D:D,MATCH($C687,'Policy Characteristics'!$C:$C,0)))</f>
        <v>Electrification</v>
      </c>
      <c r="K687" s="22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226" t="str">
        <f>IF(ISBLANK(INDEX('Policy Characteristics'!I:I,MATCH($C687,'Policy Characteristics'!$C:$C,0))),"",INDEX('Policy Characteristics'!I:I,MATCH($C687,'Policy Characteristics'!$C:$C,0)))</f>
        <v>% of fuel shifted</v>
      </c>
      <c r="P687" s="226"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226" t="str">
        <f>IF(ISBLANK(INDEX('Policy Characteristics'!K:K,MATCH($C687,'Policy Characteristics'!$C:$C,0))),"",INDEX('Policy Characteristics'!K:K,MATCH($C687,'Policy Characteristics'!$C:$C,0)))</f>
        <v>industry-ag-main.html#fuel-switching</v>
      </c>
      <c r="R687" s="226" t="str">
        <f>IF(ISBLANK(INDEX('Policy Characteristics'!L:L,MATCH($C687,'Policy Characteristics'!$C:$C,0))),"",INDEX('Policy Characteristics'!L:L,MATCH($C687,'Policy Characteristics'!$C:$C,0)))</f>
        <v>industry-elec-and-hydrogen.html</v>
      </c>
    </row>
    <row r="688" spans="1:18">
      <c r="A688" s="22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226" t="str">
        <f t="shared" ref="C688:C723" si="37">C$659</f>
        <v>Fraction of Eligible Industrial Energy Use Shifted to Electricity</v>
      </c>
      <c r="D688" s="6" t="s">
        <v>848</v>
      </c>
      <c r="E688" s="1" t="s">
        <v>906</v>
      </c>
      <c r="F688" t="s">
        <v>849</v>
      </c>
      <c r="G688" s="45" t="s">
        <v>907</v>
      </c>
      <c r="H688" s="43">
        <v>1863</v>
      </c>
      <c r="I688" s="261" t="s">
        <v>728</v>
      </c>
      <c r="J688" s="227" t="str">
        <f>IF(ISBLANK(INDEX('Policy Characteristics'!D:D,MATCH($C688,'Policy Characteristics'!$C:$C,0))),"",INDEX('Policy Characteristics'!D:D,MATCH($C688,'Policy Characteristics'!$C:$C,0)))</f>
        <v>Electrification</v>
      </c>
      <c r="K688" s="22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226" t="str">
        <f>IF(ISBLANK(INDEX('Policy Characteristics'!I:I,MATCH($C688,'Policy Characteristics'!$C:$C,0))),"",INDEX('Policy Characteristics'!I:I,MATCH($C688,'Policy Characteristics'!$C:$C,0)))</f>
        <v>% of fuel shifted</v>
      </c>
      <c r="P688" s="226"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226" t="str">
        <f>IF(ISBLANK(INDEX('Policy Characteristics'!K:K,MATCH($C688,'Policy Characteristics'!$C:$C,0))),"",INDEX('Policy Characteristics'!K:K,MATCH($C688,'Policy Characteristics'!$C:$C,0)))</f>
        <v>industry-ag-main.html#fuel-switching</v>
      </c>
      <c r="R688" s="226" t="str">
        <f>IF(ISBLANK(INDEX('Policy Characteristics'!L:L,MATCH($C688,'Policy Characteristics'!$C:$C,0))),"",INDEX('Policy Characteristics'!L:L,MATCH($C688,'Policy Characteristics'!$C:$C,0)))</f>
        <v>industry-elec-and-hydrogen.html</v>
      </c>
    </row>
    <row r="689" spans="1:18">
      <c r="A689" s="22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226" t="str">
        <f t="shared" si="37"/>
        <v>Fraction of Eligible Industrial Energy Use Shifted to Electricity</v>
      </c>
      <c r="D689" s="6" t="s">
        <v>848</v>
      </c>
      <c r="E689" s="1" t="s">
        <v>908</v>
      </c>
      <c r="F689" t="s">
        <v>849</v>
      </c>
      <c r="G689" s="45" t="s">
        <v>909</v>
      </c>
      <c r="H689" s="43">
        <v>1864</v>
      </c>
      <c r="I689" s="261" t="s">
        <v>728</v>
      </c>
      <c r="J689" s="227" t="str">
        <f>IF(ISBLANK(INDEX('Policy Characteristics'!D:D,MATCH($C689,'Policy Characteristics'!$C:$C,0))),"",INDEX('Policy Characteristics'!D:D,MATCH($C689,'Policy Characteristics'!$C:$C,0)))</f>
        <v>Electrification</v>
      </c>
      <c r="K689" s="22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226" t="str">
        <f>IF(ISBLANK(INDEX('Policy Characteristics'!I:I,MATCH($C689,'Policy Characteristics'!$C:$C,0))),"",INDEX('Policy Characteristics'!I:I,MATCH($C689,'Policy Characteristics'!$C:$C,0)))</f>
        <v>% of fuel shifted</v>
      </c>
      <c r="P689" s="226"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226" t="str">
        <f>IF(ISBLANK(INDEX('Policy Characteristics'!K:K,MATCH($C689,'Policy Characteristics'!$C:$C,0))),"",INDEX('Policy Characteristics'!K:K,MATCH($C689,'Policy Characteristics'!$C:$C,0)))</f>
        <v>industry-ag-main.html#fuel-switching</v>
      </c>
      <c r="R689" s="226" t="str">
        <f>IF(ISBLANK(INDEX('Policy Characteristics'!L:L,MATCH($C689,'Policy Characteristics'!$C:$C,0))),"",INDEX('Policy Characteristics'!L:L,MATCH($C689,'Policy Characteristics'!$C:$C,0)))</f>
        <v>industry-elec-and-hydrogen.html</v>
      </c>
    </row>
    <row r="690" spans="1:18">
      <c r="A690" s="22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226" t="str">
        <f t="shared" si="37"/>
        <v>Fraction of Eligible Industrial Energy Use Shifted to Electricity</v>
      </c>
      <c r="D690" s="6" t="s">
        <v>848</v>
      </c>
      <c r="E690" s="1" t="s">
        <v>910</v>
      </c>
      <c r="F690" t="s">
        <v>849</v>
      </c>
      <c r="G690" s="45" t="s">
        <v>910</v>
      </c>
      <c r="H690" s="43">
        <v>1865</v>
      </c>
      <c r="I690" s="261" t="s">
        <v>728</v>
      </c>
      <c r="J690" s="227" t="str">
        <f>IF(ISBLANK(INDEX('Policy Characteristics'!D:D,MATCH($C690,'Policy Characteristics'!$C:$C,0))),"",INDEX('Policy Characteristics'!D:D,MATCH($C690,'Policy Characteristics'!$C:$C,0)))</f>
        <v>Electrification</v>
      </c>
      <c r="K690" s="22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226" t="str">
        <f>IF(ISBLANK(INDEX('Policy Characteristics'!I:I,MATCH($C690,'Policy Characteristics'!$C:$C,0))),"",INDEX('Policy Characteristics'!I:I,MATCH($C690,'Policy Characteristics'!$C:$C,0)))</f>
        <v>% of fuel shifted</v>
      </c>
      <c r="P690" s="226"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226" t="str">
        <f>IF(ISBLANK(INDEX('Policy Characteristics'!K:K,MATCH($C690,'Policy Characteristics'!$C:$C,0))),"",INDEX('Policy Characteristics'!K:K,MATCH($C690,'Policy Characteristics'!$C:$C,0)))</f>
        <v>industry-ag-main.html#fuel-switching</v>
      </c>
      <c r="R690" s="226" t="str">
        <f>IF(ISBLANK(INDEX('Policy Characteristics'!L:L,MATCH($C690,'Policy Characteristics'!$C:$C,0))),"",INDEX('Policy Characteristics'!L:L,MATCH($C690,'Policy Characteristics'!$C:$C,0)))</f>
        <v>industry-elec-and-hydrogen.html</v>
      </c>
    </row>
    <row r="691" spans="1:18">
      <c r="A691" s="22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226" t="str">
        <f t="shared" si="37"/>
        <v>Fraction of Eligible Industrial Energy Use Shifted to Electricity</v>
      </c>
      <c r="D691" s="6" t="s">
        <v>850</v>
      </c>
      <c r="E691" s="1" t="s">
        <v>896</v>
      </c>
      <c r="F691" t="s">
        <v>851</v>
      </c>
      <c r="G691" s="45" t="s">
        <v>897</v>
      </c>
      <c r="H691" s="43">
        <v>1866</v>
      </c>
      <c r="I691" s="261" t="s">
        <v>728</v>
      </c>
      <c r="J691" s="227" t="str">
        <f>IF(ISBLANK(INDEX('Policy Characteristics'!D:D,MATCH($C691,'Policy Characteristics'!$C:$C,0))),"",INDEX('Policy Characteristics'!D:D,MATCH($C691,'Policy Characteristics'!$C:$C,0)))</f>
        <v>Electrification</v>
      </c>
      <c r="K691" s="22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226" t="str">
        <f>IF(ISBLANK(INDEX('Policy Characteristics'!I:I,MATCH($C691,'Policy Characteristics'!$C:$C,0))),"",INDEX('Policy Characteristics'!I:I,MATCH($C691,'Policy Characteristics'!$C:$C,0)))</f>
        <v>% of fuel shifted</v>
      </c>
      <c r="P691" s="226"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226" t="str">
        <f>IF(ISBLANK(INDEX('Policy Characteristics'!K:K,MATCH($C691,'Policy Characteristics'!$C:$C,0))),"",INDEX('Policy Characteristics'!K:K,MATCH($C691,'Policy Characteristics'!$C:$C,0)))</f>
        <v>industry-ag-main.html#fuel-switching</v>
      </c>
      <c r="R691" s="226" t="str">
        <f>IF(ISBLANK(INDEX('Policy Characteristics'!L:L,MATCH($C691,'Policy Characteristics'!$C:$C,0))),"",INDEX('Policy Characteristics'!L:L,MATCH($C691,'Policy Characteristics'!$C:$C,0)))</f>
        <v>industry-elec-and-hydrogen.html</v>
      </c>
    </row>
    <row r="692" spans="1:18">
      <c r="A692" s="22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226" t="str">
        <f t="shared" si="37"/>
        <v>Fraction of Eligible Industrial Energy Use Shifted to Electricity</v>
      </c>
      <c r="D692" s="6" t="s">
        <v>850</v>
      </c>
      <c r="E692" s="1" t="s">
        <v>898</v>
      </c>
      <c r="F692" t="s">
        <v>851</v>
      </c>
      <c r="G692" s="45" t="s">
        <v>899</v>
      </c>
      <c r="H692" s="43">
        <v>1867</v>
      </c>
      <c r="I692" s="261" t="s">
        <v>728</v>
      </c>
      <c r="J692" s="227" t="str">
        <f>IF(ISBLANK(INDEX('Policy Characteristics'!D:D,MATCH($C692,'Policy Characteristics'!$C:$C,0))),"",INDEX('Policy Characteristics'!D:D,MATCH($C692,'Policy Characteristics'!$C:$C,0)))</f>
        <v>Electrification</v>
      </c>
      <c r="K692" s="22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226" t="str">
        <f>IF(ISBLANK(INDEX('Policy Characteristics'!I:I,MATCH($C692,'Policy Characteristics'!$C:$C,0))),"",INDEX('Policy Characteristics'!I:I,MATCH($C692,'Policy Characteristics'!$C:$C,0)))</f>
        <v>% of fuel shifted</v>
      </c>
      <c r="P692" s="226"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226" t="str">
        <f>IF(ISBLANK(INDEX('Policy Characteristics'!K:K,MATCH($C692,'Policy Characteristics'!$C:$C,0))),"",INDEX('Policy Characteristics'!K:K,MATCH($C692,'Policy Characteristics'!$C:$C,0)))</f>
        <v>industry-ag-main.html#fuel-switching</v>
      </c>
      <c r="R692" s="226" t="str">
        <f>IF(ISBLANK(INDEX('Policy Characteristics'!L:L,MATCH($C692,'Policy Characteristics'!$C:$C,0))),"",INDEX('Policy Characteristics'!L:L,MATCH($C692,'Policy Characteristics'!$C:$C,0)))</f>
        <v>industry-elec-and-hydrogen.html</v>
      </c>
    </row>
    <row r="693" spans="1:18">
      <c r="A693" s="22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226" t="str">
        <f t="shared" si="37"/>
        <v>Fraction of Eligible Industrial Energy Use Shifted to Electricity</v>
      </c>
      <c r="D693" s="6" t="s">
        <v>850</v>
      </c>
      <c r="E693" s="1" t="s">
        <v>900</v>
      </c>
      <c r="F693" t="s">
        <v>851</v>
      </c>
      <c r="G693" s="45" t="s">
        <v>901</v>
      </c>
      <c r="H693" s="43">
        <v>1868</v>
      </c>
      <c r="I693" s="261" t="s">
        <v>728</v>
      </c>
      <c r="J693" s="227" t="str">
        <f>IF(ISBLANK(INDEX('Policy Characteristics'!D:D,MATCH($C693,'Policy Characteristics'!$C:$C,0))),"",INDEX('Policy Characteristics'!D:D,MATCH($C693,'Policy Characteristics'!$C:$C,0)))</f>
        <v>Electrification</v>
      </c>
      <c r="K693" s="22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226" t="str">
        <f>IF(ISBLANK(INDEX('Policy Characteristics'!I:I,MATCH($C693,'Policy Characteristics'!$C:$C,0))),"",INDEX('Policy Characteristics'!I:I,MATCH($C693,'Policy Characteristics'!$C:$C,0)))</f>
        <v>% of fuel shifted</v>
      </c>
      <c r="P693" s="226"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226" t="str">
        <f>IF(ISBLANK(INDEX('Policy Characteristics'!K:K,MATCH($C693,'Policy Characteristics'!$C:$C,0))),"",INDEX('Policy Characteristics'!K:K,MATCH($C693,'Policy Characteristics'!$C:$C,0)))</f>
        <v>industry-ag-main.html#fuel-switching</v>
      </c>
      <c r="R693" s="226" t="str">
        <f>IF(ISBLANK(INDEX('Policy Characteristics'!L:L,MATCH($C693,'Policy Characteristics'!$C:$C,0))),"",INDEX('Policy Characteristics'!L:L,MATCH($C693,'Policy Characteristics'!$C:$C,0)))</f>
        <v>industry-elec-and-hydrogen.html</v>
      </c>
    </row>
    <row r="694" spans="1:18">
      <c r="A694" s="22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226" t="str">
        <f t="shared" si="37"/>
        <v>Fraction of Eligible Industrial Energy Use Shifted to Electricity</v>
      </c>
      <c r="D694" s="6" t="s">
        <v>850</v>
      </c>
      <c r="E694" s="1" t="s">
        <v>902</v>
      </c>
      <c r="F694" t="s">
        <v>851</v>
      </c>
      <c r="G694" s="45" t="s">
        <v>903</v>
      </c>
      <c r="H694" s="43">
        <v>1869</v>
      </c>
      <c r="I694" s="261" t="s">
        <v>728</v>
      </c>
      <c r="J694" s="227" t="str">
        <f>IF(ISBLANK(INDEX('Policy Characteristics'!D:D,MATCH($C694,'Policy Characteristics'!$C:$C,0))),"",INDEX('Policy Characteristics'!D:D,MATCH($C694,'Policy Characteristics'!$C:$C,0)))</f>
        <v>Electrification</v>
      </c>
      <c r="K694" s="22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226" t="str">
        <f>IF(ISBLANK(INDEX('Policy Characteristics'!I:I,MATCH($C694,'Policy Characteristics'!$C:$C,0))),"",INDEX('Policy Characteristics'!I:I,MATCH($C694,'Policy Characteristics'!$C:$C,0)))</f>
        <v>% of fuel shifted</v>
      </c>
      <c r="P694" s="226"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226" t="str">
        <f>IF(ISBLANK(INDEX('Policy Characteristics'!K:K,MATCH($C694,'Policy Characteristics'!$C:$C,0))),"",INDEX('Policy Characteristics'!K:K,MATCH($C694,'Policy Characteristics'!$C:$C,0)))</f>
        <v>industry-ag-main.html#fuel-switching</v>
      </c>
      <c r="R694" s="226" t="str">
        <f>IF(ISBLANK(INDEX('Policy Characteristics'!L:L,MATCH($C694,'Policy Characteristics'!$C:$C,0))),"",INDEX('Policy Characteristics'!L:L,MATCH($C694,'Policy Characteristics'!$C:$C,0)))</f>
        <v>industry-elec-and-hydrogen.html</v>
      </c>
    </row>
    <row r="695" spans="1:18">
      <c r="A695" s="22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226" t="str">
        <f t="shared" si="37"/>
        <v>Fraction of Eligible Industrial Energy Use Shifted to Electricity</v>
      </c>
      <c r="D695" s="6" t="s">
        <v>850</v>
      </c>
      <c r="E695" s="1" t="s">
        <v>904</v>
      </c>
      <c r="F695" t="s">
        <v>851</v>
      </c>
      <c r="G695" s="45" t="s">
        <v>905</v>
      </c>
      <c r="H695" s="43">
        <v>1870</v>
      </c>
      <c r="I695" s="261" t="s">
        <v>728</v>
      </c>
      <c r="J695" s="227" t="str">
        <f>IF(ISBLANK(INDEX('Policy Characteristics'!D:D,MATCH($C695,'Policy Characteristics'!$C:$C,0))),"",INDEX('Policy Characteristics'!D:D,MATCH($C695,'Policy Characteristics'!$C:$C,0)))</f>
        <v>Electrification</v>
      </c>
      <c r="K695" s="22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226" t="str">
        <f>IF(ISBLANK(INDEX('Policy Characteristics'!I:I,MATCH($C695,'Policy Characteristics'!$C:$C,0))),"",INDEX('Policy Characteristics'!I:I,MATCH($C695,'Policy Characteristics'!$C:$C,0)))</f>
        <v>% of fuel shifted</v>
      </c>
      <c r="P695" s="226"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226" t="str">
        <f>IF(ISBLANK(INDEX('Policy Characteristics'!K:K,MATCH($C695,'Policy Characteristics'!$C:$C,0))),"",INDEX('Policy Characteristics'!K:K,MATCH($C695,'Policy Characteristics'!$C:$C,0)))</f>
        <v>industry-ag-main.html#fuel-switching</v>
      </c>
      <c r="R695" s="226" t="str">
        <f>IF(ISBLANK(INDEX('Policy Characteristics'!L:L,MATCH($C695,'Policy Characteristics'!$C:$C,0))),"",INDEX('Policy Characteristics'!L:L,MATCH($C695,'Policy Characteristics'!$C:$C,0)))</f>
        <v>industry-elec-and-hydrogen.html</v>
      </c>
    </row>
    <row r="696" spans="1:18">
      <c r="A696" s="22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226" t="str">
        <f t="shared" si="37"/>
        <v>Fraction of Eligible Industrial Energy Use Shifted to Electricity</v>
      </c>
      <c r="D696" s="6" t="s">
        <v>850</v>
      </c>
      <c r="E696" s="1" t="s">
        <v>906</v>
      </c>
      <c r="F696" t="s">
        <v>851</v>
      </c>
      <c r="G696" s="45" t="s">
        <v>907</v>
      </c>
      <c r="H696" s="43">
        <v>1871</v>
      </c>
      <c r="I696" s="261" t="s">
        <v>728</v>
      </c>
      <c r="J696" s="227" t="str">
        <f>IF(ISBLANK(INDEX('Policy Characteristics'!D:D,MATCH($C696,'Policy Characteristics'!$C:$C,0))),"",INDEX('Policy Characteristics'!D:D,MATCH($C696,'Policy Characteristics'!$C:$C,0)))</f>
        <v>Electrification</v>
      </c>
      <c r="K696" s="22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226" t="str">
        <f>IF(ISBLANK(INDEX('Policy Characteristics'!I:I,MATCH($C696,'Policy Characteristics'!$C:$C,0))),"",INDEX('Policy Characteristics'!I:I,MATCH($C696,'Policy Characteristics'!$C:$C,0)))</f>
        <v>% of fuel shifted</v>
      </c>
      <c r="P696" s="226"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226" t="str">
        <f>IF(ISBLANK(INDEX('Policy Characteristics'!K:K,MATCH($C696,'Policy Characteristics'!$C:$C,0))),"",INDEX('Policy Characteristics'!K:K,MATCH($C696,'Policy Characteristics'!$C:$C,0)))</f>
        <v>industry-ag-main.html#fuel-switching</v>
      </c>
      <c r="R696" s="226" t="str">
        <f>IF(ISBLANK(INDEX('Policy Characteristics'!L:L,MATCH($C696,'Policy Characteristics'!$C:$C,0))),"",INDEX('Policy Characteristics'!L:L,MATCH($C696,'Policy Characteristics'!$C:$C,0)))</f>
        <v>industry-elec-and-hydrogen.html</v>
      </c>
    </row>
    <row r="697" spans="1:18">
      <c r="A697" s="22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226" t="str">
        <f t="shared" si="37"/>
        <v>Fraction of Eligible Industrial Energy Use Shifted to Electricity</v>
      </c>
      <c r="D697" s="6" t="s">
        <v>850</v>
      </c>
      <c r="E697" s="1" t="s">
        <v>908</v>
      </c>
      <c r="F697" t="s">
        <v>851</v>
      </c>
      <c r="G697" s="45" t="s">
        <v>909</v>
      </c>
      <c r="H697" s="43">
        <v>1872</v>
      </c>
      <c r="I697" s="261" t="s">
        <v>728</v>
      </c>
      <c r="J697" s="227" t="str">
        <f>IF(ISBLANK(INDEX('Policy Characteristics'!D:D,MATCH($C697,'Policy Characteristics'!$C:$C,0))),"",INDEX('Policy Characteristics'!D:D,MATCH($C697,'Policy Characteristics'!$C:$C,0)))</f>
        <v>Electrification</v>
      </c>
      <c r="K697" s="22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226" t="str">
        <f>IF(ISBLANK(INDEX('Policy Characteristics'!I:I,MATCH($C697,'Policy Characteristics'!$C:$C,0))),"",INDEX('Policy Characteristics'!I:I,MATCH($C697,'Policy Characteristics'!$C:$C,0)))</f>
        <v>% of fuel shifted</v>
      </c>
      <c r="P697" s="226"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226" t="str">
        <f>IF(ISBLANK(INDEX('Policy Characteristics'!K:K,MATCH($C697,'Policy Characteristics'!$C:$C,0))),"",INDEX('Policy Characteristics'!K:K,MATCH($C697,'Policy Characteristics'!$C:$C,0)))</f>
        <v>industry-ag-main.html#fuel-switching</v>
      </c>
      <c r="R697" s="226" t="str">
        <f>IF(ISBLANK(INDEX('Policy Characteristics'!L:L,MATCH($C697,'Policy Characteristics'!$C:$C,0))),"",INDEX('Policy Characteristics'!L:L,MATCH($C697,'Policy Characteristics'!$C:$C,0)))</f>
        <v>industry-elec-and-hydrogen.html</v>
      </c>
    </row>
    <row r="698" spans="1:18">
      <c r="A698" s="22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226" t="str">
        <f t="shared" si="37"/>
        <v>Fraction of Eligible Industrial Energy Use Shifted to Electricity</v>
      </c>
      <c r="D698" s="6" t="s">
        <v>850</v>
      </c>
      <c r="E698" s="1" t="s">
        <v>910</v>
      </c>
      <c r="F698" t="s">
        <v>851</v>
      </c>
      <c r="G698" s="45" t="s">
        <v>910</v>
      </c>
      <c r="H698" s="43">
        <v>1873</v>
      </c>
      <c r="I698" s="261" t="s">
        <v>728</v>
      </c>
      <c r="J698" s="227" t="str">
        <f>IF(ISBLANK(INDEX('Policy Characteristics'!D:D,MATCH($C698,'Policy Characteristics'!$C:$C,0))),"",INDEX('Policy Characteristics'!D:D,MATCH($C698,'Policy Characteristics'!$C:$C,0)))</f>
        <v>Electrification</v>
      </c>
      <c r="K698" s="22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226" t="str">
        <f>IF(ISBLANK(INDEX('Policy Characteristics'!I:I,MATCH($C698,'Policy Characteristics'!$C:$C,0))),"",INDEX('Policy Characteristics'!I:I,MATCH($C698,'Policy Characteristics'!$C:$C,0)))</f>
        <v>% of fuel shifted</v>
      </c>
      <c r="P698" s="226"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226" t="str">
        <f>IF(ISBLANK(INDEX('Policy Characteristics'!K:K,MATCH($C698,'Policy Characteristics'!$C:$C,0))),"",INDEX('Policy Characteristics'!K:K,MATCH($C698,'Policy Characteristics'!$C:$C,0)))</f>
        <v>industry-ag-main.html#fuel-switching</v>
      </c>
      <c r="R698" s="226" t="str">
        <f>IF(ISBLANK(INDEX('Policy Characteristics'!L:L,MATCH($C698,'Policy Characteristics'!$C:$C,0))),"",INDEX('Policy Characteristics'!L:L,MATCH($C698,'Policy Characteristics'!$C:$C,0)))</f>
        <v>industry-elec-and-hydrogen.html</v>
      </c>
    </row>
    <row r="699" spans="1:18">
      <c r="A699" s="22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226" t="str">
        <f t="shared" si="37"/>
        <v>Fraction of Eligible Industrial Energy Use Shifted to Electricity</v>
      </c>
      <c r="D699" s="6" t="s">
        <v>852</v>
      </c>
      <c r="E699" s="1" t="s">
        <v>896</v>
      </c>
      <c r="F699" t="s">
        <v>853</v>
      </c>
      <c r="G699" s="45" t="s">
        <v>897</v>
      </c>
      <c r="H699" s="43">
        <v>1874</v>
      </c>
      <c r="I699" s="261" t="s">
        <v>728</v>
      </c>
      <c r="J699" s="227" t="str">
        <f>IF(ISBLANK(INDEX('Policy Characteristics'!D:D,MATCH($C699,'Policy Characteristics'!$C:$C,0))),"",INDEX('Policy Characteristics'!D:D,MATCH($C699,'Policy Characteristics'!$C:$C,0)))</f>
        <v>Electrification</v>
      </c>
      <c r="K699" s="22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226" t="str">
        <f>IF(ISBLANK(INDEX('Policy Characteristics'!I:I,MATCH($C699,'Policy Characteristics'!$C:$C,0))),"",INDEX('Policy Characteristics'!I:I,MATCH($C699,'Policy Characteristics'!$C:$C,0)))</f>
        <v>% of fuel shifted</v>
      </c>
      <c r="P699" s="226"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226" t="str">
        <f>IF(ISBLANK(INDEX('Policy Characteristics'!K:K,MATCH($C699,'Policy Characteristics'!$C:$C,0))),"",INDEX('Policy Characteristics'!K:K,MATCH($C699,'Policy Characteristics'!$C:$C,0)))</f>
        <v>industry-ag-main.html#fuel-switching</v>
      </c>
      <c r="R699" s="226" t="str">
        <f>IF(ISBLANK(INDEX('Policy Characteristics'!L:L,MATCH($C699,'Policy Characteristics'!$C:$C,0))),"",INDEX('Policy Characteristics'!L:L,MATCH($C699,'Policy Characteristics'!$C:$C,0)))</f>
        <v>industry-elec-and-hydrogen.html</v>
      </c>
    </row>
    <row r="700" spans="1:18">
      <c r="A700" s="22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226" t="str">
        <f t="shared" si="37"/>
        <v>Fraction of Eligible Industrial Energy Use Shifted to Electricity</v>
      </c>
      <c r="D700" s="6" t="s">
        <v>852</v>
      </c>
      <c r="E700" s="1" t="s">
        <v>898</v>
      </c>
      <c r="F700" t="s">
        <v>853</v>
      </c>
      <c r="G700" s="45" t="s">
        <v>899</v>
      </c>
      <c r="H700" s="43">
        <v>1875</v>
      </c>
      <c r="I700" s="261" t="s">
        <v>728</v>
      </c>
      <c r="J700" s="227" t="str">
        <f>IF(ISBLANK(INDEX('Policy Characteristics'!D:D,MATCH($C700,'Policy Characteristics'!$C:$C,0))),"",INDEX('Policy Characteristics'!D:D,MATCH($C700,'Policy Characteristics'!$C:$C,0)))</f>
        <v>Electrification</v>
      </c>
      <c r="K700" s="22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226" t="str">
        <f>IF(ISBLANK(INDEX('Policy Characteristics'!I:I,MATCH($C700,'Policy Characteristics'!$C:$C,0))),"",INDEX('Policy Characteristics'!I:I,MATCH($C700,'Policy Characteristics'!$C:$C,0)))</f>
        <v>% of fuel shifted</v>
      </c>
      <c r="P700" s="226"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226" t="str">
        <f>IF(ISBLANK(INDEX('Policy Characteristics'!K:K,MATCH($C700,'Policy Characteristics'!$C:$C,0))),"",INDEX('Policy Characteristics'!K:K,MATCH($C700,'Policy Characteristics'!$C:$C,0)))</f>
        <v>industry-ag-main.html#fuel-switching</v>
      </c>
      <c r="R700" s="226" t="str">
        <f>IF(ISBLANK(INDEX('Policy Characteristics'!L:L,MATCH($C700,'Policy Characteristics'!$C:$C,0))),"",INDEX('Policy Characteristics'!L:L,MATCH($C700,'Policy Characteristics'!$C:$C,0)))</f>
        <v>industry-elec-and-hydrogen.html</v>
      </c>
    </row>
    <row r="701" spans="1:18">
      <c r="A701" s="22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226" t="str">
        <f t="shared" si="37"/>
        <v>Fraction of Eligible Industrial Energy Use Shifted to Electricity</v>
      </c>
      <c r="D701" s="6" t="s">
        <v>852</v>
      </c>
      <c r="E701" s="1" t="s">
        <v>900</v>
      </c>
      <c r="F701" t="s">
        <v>853</v>
      </c>
      <c r="G701" s="45" t="s">
        <v>901</v>
      </c>
      <c r="H701" s="43">
        <v>1876</v>
      </c>
      <c r="I701" s="261" t="s">
        <v>728</v>
      </c>
      <c r="J701" s="227" t="str">
        <f>IF(ISBLANK(INDEX('Policy Characteristics'!D:D,MATCH($C701,'Policy Characteristics'!$C:$C,0))),"",INDEX('Policy Characteristics'!D:D,MATCH($C701,'Policy Characteristics'!$C:$C,0)))</f>
        <v>Electrification</v>
      </c>
      <c r="K701" s="22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226" t="str">
        <f>IF(ISBLANK(INDEX('Policy Characteristics'!I:I,MATCH($C701,'Policy Characteristics'!$C:$C,0))),"",INDEX('Policy Characteristics'!I:I,MATCH($C701,'Policy Characteristics'!$C:$C,0)))</f>
        <v>% of fuel shifted</v>
      </c>
      <c r="P701" s="226"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226" t="str">
        <f>IF(ISBLANK(INDEX('Policy Characteristics'!K:K,MATCH($C701,'Policy Characteristics'!$C:$C,0))),"",INDEX('Policy Characteristics'!K:K,MATCH($C701,'Policy Characteristics'!$C:$C,0)))</f>
        <v>industry-ag-main.html#fuel-switching</v>
      </c>
      <c r="R701" s="226" t="str">
        <f>IF(ISBLANK(INDEX('Policy Characteristics'!L:L,MATCH($C701,'Policy Characteristics'!$C:$C,0))),"",INDEX('Policy Characteristics'!L:L,MATCH($C701,'Policy Characteristics'!$C:$C,0)))</f>
        <v>industry-elec-and-hydrogen.html</v>
      </c>
    </row>
    <row r="702" spans="1:18">
      <c r="A702" s="22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226" t="str">
        <f t="shared" si="37"/>
        <v>Fraction of Eligible Industrial Energy Use Shifted to Electricity</v>
      </c>
      <c r="D702" s="6" t="s">
        <v>852</v>
      </c>
      <c r="E702" s="1" t="s">
        <v>902</v>
      </c>
      <c r="F702" t="s">
        <v>853</v>
      </c>
      <c r="G702" s="45" t="s">
        <v>903</v>
      </c>
      <c r="H702" s="43">
        <v>1877</v>
      </c>
      <c r="I702" s="261" t="s">
        <v>728</v>
      </c>
      <c r="J702" s="227" t="str">
        <f>IF(ISBLANK(INDEX('Policy Characteristics'!D:D,MATCH($C702,'Policy Characteristics'!$C:$C,0))),"",INDEX('Policy Characteristics'!D:D,MATCH($C702,'Policy Characteristics'!$C:$C,0)))</f>
        <v>Electrification</v>
      </c>
      <c r="K702" s="22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226" t="str">
        <f>IF(ISBLANK(INDEX('Policy Characteristics'!I:I,MATCH($C702,'Policy Characteristics'!$C:$C,0))),"",INDEX('Policy Characteristics'!I:I,MATCH($C702,'Policy Characteristics'!$C:$C,0)))</f>
        <v>% of fuel shifted</v>
      </c>
      <c r="P702" s="226"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226" t="str">
        <f>IF(ISBLANK(INDEX('Policy Characteristics'!K:K,MATCH($C702,'Policy Characteristics'!$C:$C,0))),"",INDEX('Policy Characteristics'!K:K,MATCH($C702,'Policy Characteristics'!$C:$C,0)))</f>
        <v>industry-ag-main.html#fuel-switching</v>
      </c>
      <c r="R702" s="226" t="str">
        <f>IF(ISBLANK(INDEX('Policy Characteristics'!L:L,MATCH($C702,'Policy Characteristics'!$C:$C,0))),"",INDEX('Policy Characteristics'!L:L,MATCH($C702,'Policy Characteristics'!$C:$C,0)))</f>
        <v>industry-elec-and-hydrogen.html</v>
      </c>
    </row>
    <row r="703" spans="1:18">
      <c r="A703" s="22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226" t="str">
        <f t="shared" si="37"/>
        <v>Fraction of Eligible Industrial Energy Use Shifted to Electricity</v>
      </c>
      <c r="D703" s="6" t="s">
        <v>852</v>
      </c>
      <c r="E703" s="1" t="s">
        <v>904</v>
      </c>
      <c r="F703" t="s">
        <v>853</v>
      </c>
      <c r="G703" s="45" t="s">
        <v>905</v>
      </c>
      <c r="H703" s="43">
        <v>1878</v>
      </c>
      <c r="I703" s="261" t="s">
        <v>728</v>
      </c>
      <c r="J703" s="227" t="str">
        <f>IF(ISBLANK(INDEX('Policy Characteristics'!D:D,MATCH($C703,'Policy Characteristics'!$C:$C,0))),"",INDEX('Policy Characteristics'!D:D,MATCH($C703,'Policy Characteristics'!$C:$C,0)))</f>
        <v>Electrification</v>
      </c>
      <c r="K703" s="22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226" t="str">
        <f>IF(ISBLANK(INDEX('Policy Characteristics'!I:I,MATCH($C703,'Policy Characteristics'!$C:$C,0))),"",INDEX('Policy Characteristics'!I:I,MATCH($C703,'Policy Characteristics'!$C:$C,0)))</f>
        <v>% of fuel shifted</v>
      </c>
      <c r="P703" s="226"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226" t="str">
        <f>IF(ISBLANK(INDEX('Policy Characteristics'!K:K,MATCH($C703,'Policy Characteristics'!$C:$C,0))),"",INDEX('Policy Characteristics'!K:K,MATCH($C703,'Policy Characteristics'!$C:$C,0)))</f>
        <v>industry-ag-main.html#fuel-switching</v>
      </c>
      <c r="R703" s="226" t="str">
        <f>IF(ISBLANK(INDEX('Policy Characteristics'!L:L,MATCH($C703,'Policy Characteristics'!$C:$C,0))),"",INDEX('Policy Characteristics'!L:L,MATCH($C703,'Policy Characteristics'!$C:$C,0)))</f>
        <v>industry-elec-and-hydrogen.html</v>
      </c>
    </row>
    <row r="704" spans="1:18">
      <c r="A704" s="22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226" t="str">
        <f t="shared" si="37"/>
        <v>Fraction of Eligible Industrial Energy Use Shifted to Electricity</v>
      </c>
      <c r="D704" s="6" t="s">
        <v>852</v>
      </c>
      <c r="E704" s="1" t="s">
        <v>906</v>
      </c>
      <c r="F704" t="s">
        <v>853</v>
      </c>
      <c r="G704" s="45" t="s">
        <v>907</v>
      </c>
      <c r="H704" s="43">
        <v>1879</v>
      </c>
      <c r="I704" s="261" t="s">
        <v>728</v>
      </c>
      <c r="J704" s="227" t="str">
        <f>IF(ISBLANK(INDEX('Policy Characteristics'!D:D,MATCH($C704,'Policy Characteristics'!$C:$C,0))),"",INDEX('Policy Characteristics'!D:D,MATCH($C704,'Policy Characteristics'!$C:$C,0)))</f>
        <v>Electrification</v>
      </c>
      <c r="K704" s="22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226" t="str">
        <f>IF(ISBLANK(INDEX('Policy Characteristics'!I:I,MATCH($C704,'Policy Characteristics'!$C:$C,0))),"",INDEX('Policy Characteristics'!I:I,MATCH($C704,'Policy Characteristics'!$C:$C,0)))</f>
        <v>% of fuel shifted</v>
      </c>
      <c r="P704" s="226"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226" t="str">
        <f>IF(ISBLANK(INDEX('Policy Characteristics'!K:K,MATCH($C704,'Policy Characteristics'!$C:$C,0))),"",INDEX('Policy Characteristics'!K:K,MATCH($C704,'Policy Characteristics'!$C:$C,0)))</f>
        <v>industry-ag-main.html#fuel-switching</v>
      </c>
      <c r="R704" s="226" t="str">
        <f>IF(ISBLANK(INDEX('Policy Characteristics'!L:L,MATCH($C704,'Policy Characteristics'!$C:$C,0))),"",INDEX('Policy Characteristics'!L:L,MATCH($C704,'Policy Characteristics'!$C:$C,0)))</f>
        <v>industry-elec-and-hydrogen.html</v>
      </c>
    </row>
    <row r="705" spans="1:18">
      <c r="A705" s="22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226" t="str">
        <f t="shared" si="37"/>
        <v>Fraction of Eligible Industrial Energy Use Shifted to Electricity</v>
      </c>
      <c r="D705" s="6" t="s">
        <v>852</v>
      </c>
      <c r="E705" s="1" t="s">
        <v>908</v>
      </c>
      <c r="F705" t="s">
        <v>853</v>
      </c>
      <c r="G705" s="45" t="s">
        <v>909</v>
      </c>
      <c r="H705" s="43">
        <v>1880</v>
      </c>
      <c r="I705" s="261" t="s">
        <v>728</v>
      </c>
      <c r="J705" s="227" t="str">
        <f>IF(ISBLANK(INDEX('Policy Characteristics'!D:D,MATCH($C705,'Policy Characteristics'!$C:$C,0))),"",INDEX('Policy Characteristics'!D:D,MATCH($C705,'Policy Characteristics'!$C:$C,0)))</f>
        <v>Electrification</v>
      </c>
      <c r="K705" s="22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226" t="str">
        <f>IF(ISBLANK(INDEX('Policy Characteristics'!I:I,MATCH($C705,'Policy Characteristics'!$C:$C,0))),"",INDEX('Policy Characteristics'!I:I,MATCH($C705,'Policy Characteristics'!$C:$C,0)))</f>
        <v>% of fuel shifted</v>
      </c>
      <c r="P705" s="226"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226" t="str">
        <f>IF(ISBLANK(INDEX('Policy Characteristics'!K:K,MATCH($C705,'Policy Characteristics'!$C:$C,0))),"",INDEX('Policy Characteristics'!K:K,MATCH($C705,'Policy Characteristics'!$C:$C,0)))</f>
        <v>industry-ag-main.html#fuel-switching</v>
      </c>
      <c r="R705" s="226" t="str">
        <f>IF(ISBLANK(INDEX('Policy Characteristics'!L:L,MATCH($C705,'Policy Characteristics'!$C:$C,0))),"",INDEX('Policy Characteristics'!L:L,MATCH($C705,'Policy Characteristics'!$C:$C,0)))</f>
        <v>industry-elec-and-hydrogen.html</v>
      </c>
    </row>
    <row r="706" spans="1:18">
      <c r="A706" s="22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226" t="str">
        <f t="shared" si="37"/>
        <v>Fraction of Eligible Industrial Energy Use Shifted to Electricity</v>
      </c>
      <c r="D706" s="6" t="s">
        <v>852</v>
      </c>
      <c r="E706" s="1" t="s">
        <v>910</v>
      </c>
      <c r="F706" t="s">
        <v>853</v>
      </c>
      <c r="G706" s="45" t="s">
        <v>910</v>
      </c>
      <c r="H706" s="43">
        <v>1881</v>
      </c>
      <c r="I706" s="261" t="s">
        <v>728</v>
      </c>
      <c r="J706" s="227" t="str">
        <f>IF(ISBLANK(INDEX('Policy Characteristics'!D:D,MATCH($C706,'Policy Characteristics'!$C:$C,0))),"",INDEX('Policy Characteristics'!D:D,MATCH($C706,'Policy Characteristics'!$C:$C,0)))</f>
        <v>Electrification</v>
      </c>
      <c r="K706" s="22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226" t="str">
        <f>IF(ISBLANK(INDEX('Policy Characteristics'!I:I,MATCH($C706,'Policy Characteristics'!$C:$C,0))),"",INDEX('Policy Characteristics'!I:I,MATCH($C706,'Policy Characteristics'!$C:$C,0)))</f>
        <v>% of fuel shifted</v>
      </c>
      <c r="P706" s="226"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226" t="str">
        <f>IF(ISBLANK(INDEX('Policy Characteristics'!K:K,MATCH($C706,'Policy Characteristics'!$C:$C,0))),"",INDEX('Policy Characteristics'!K:K,MATCH($C706,'Policy Characteristics'!$C:$C,0)))</f>
        <v>industry-ag-main.html#fuel-switching</v>
      </c>
      <c r="R706" s="226" t="str">
        <f>IF(ISBLANK(INDEX('Policy Characteristics'!L:L,MATCH($C706,'Policy Characteristics'!$C:$C,0))),"",INDEX('Policy Characteristics'!L:L,MATCH($C706,'Policy Characteristics'!$C:$C,0)))</f>
        <v>industry-elec-and-hydrogen.html</v>
      </c>
    </row>
    <row r="707" spans="1:18">
      <c r="A707" s="22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226" t="str">
        <f t="shared" si="37"/>
        <v>Fraction of Eligible Industrial Energy Use Shifted to Electricity</v>
      </c>
      <c r="D707" s="6" t="s">
        <v>854</v>
      </c>
      <c r="E707" s="1" t="s">
        <v>896</v>
      </c>
      <c r="F707" t="s">
        <v>855</v>
      </c>
      <c r="G707" s="45" t="s">
        <v>897</v>
      </c>
      <c r="H707" s="43">
        <v>1882</v>
      </c>
      <c r="I707" s="261" t="s">
        <v>728</v>
      </c>
      <c r="J707" s="227" t="str">
        <f>IF(ISBLANK(INDEX('Policy Characteristics'!D:D,MATCH($C707,'Policy Characteristics'!$C:$C,0))),"",INDEX('Policy Characteristics'!D:D,MATCH($C707,'Policy Characteristics'!$C:$C,0)))</f>
        <v>Electrification</v>
      </c>
      <c r="K707" s="22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226" t="str">
        <f>IF(ISBLANK(INDEX('Policy Characteristics'!I:I,MATCH($C707,'Policy Characteristics'!$C:$C,0))),"",INDEX('Policy Characteristics'!I:I,MATCH($C707,'Policy Characteristics'!$C:$C,0)))</f>
        <v>% of fuel shifted</v>
      </c>
      <c r="P707" s="226"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226" t="str">
        <f>IF(ISBLANK(INDEX('Policy Characteristics'!K:K,MATCH($C707,'Policy Characteristics'!$C:$C,0))),"",INDEX('Policy Characteristics'!K:K,MATCH($C707,'Policy Characteristics'!$C:$C,0)))</f>
        <v>industry-ag-main.html#fuel-switching</v>
      </c>
      <c r="R707" s="226" t="str">
        <f>IF(ISBLANK(INDEX('Policy Characteristics'!L:L,MATCH($C707,'Policy Characteristics'!$C:$C,0))),"",INDEX('Policy Characteristics'!L:L,MATCH($C707,'Policy Characteristics'!$C:$C,0)))</f>
        <v>industry-elec-and-hydrogen.html</v>
      </c>
    </row>
    <row r="708" spans="1:18">
      <c r="A708" s="22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226" t="str">
        <f t="shared" si="37"/>
        <v>Fraction of Eligible Industrial Energy Use Shifted to Electricity</v>
      </c>
      <c r="D708" s="6" t="s">
        <v>854</v>
      </c>
      <c r="E708" s="1" t="s">
        <v>898</v>
      </c>
      <c r="F708" t="s">
        <v>855</v>
      </c>
      <c r="G708" s="45" t="s">
        <v>899</v>
      </c>
      <c r="H708" s="43">
        <v>1883</v>
      </c>
      <c r="I708" s="261" t="s">
        <v>728</v>
      </c>
      <c r="J708" s="227" t="str">
        <f>IF(ISBLANK(INDEX('Policy Characteristics'!D:D,MATCH($C708,'Policy Characteristics'!$C:$C,0))),"",INDEX('Policy Characteristics'!D:D,MATCH($C708,'Policy Characteristics'!$C:$C,0)))</f>
        <v>Electrification</v>
      </c>
      <c r="K708" s="22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226" t="str">
        <f>IF(ISBLANK(INDEX('Policy Characteristics'!I:I,MATCH($C708,'Policy Characteristics'!$C:$C,0))),"",INDEX('Policy Characteristics'!I:I,MATCH($C708,'Policy Characteristics'!$C:$C,0)))</f>
        <v>% of fuel shifted</v>
      </c>
      <c r="P708" s="226"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226" t="str">
        <f>IF(ISBLANK(INDEX('Policy Characteristics'!K:K,MATCH($C708,'Policy Characteristics'!$C:$C,0))),"",INDEX('Policy Characteristics'!K:K,MATCH($C708,'Policy Characteristics'!$C:$C,0)))</f>
        <v>industry-ag-main.html#fuel-switching</v>
      </c>
      <c r="R708" s="226" t="str">
        <f>IF(ISBLANK(INDEX('Policy Characteristics'!L:L,MATCH($C708,'Policy Characteristics'!$C:$C,0))),"",INDEX('Policy Characteristics'!L:L,MATCH($C708,'Policy Characteristics'!$C:$C,0)))</f>
        <v>industry-elec-and-hydrogen.html</v>
      </c>
    </row>
    <row r="709" spans="1:18">
      <c r="A709" s="22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226" t="str">
        <f t="shared" si="37"/>
        <v>Fraction of Eligible Industrial Energy Use Shifted to Electricity</v>
      </c>
      <c r="D709" s="6" t="s">
        <v>854</v>
      </c>
      <c r="E709" s="1" t="s">
        <v>900</v>
      </c>
      <c r="F709" t="s">
        <v>855</v>
      </c>
      <c r="G709" s="45" t="s">
        <v>901</v>
      </c>
      <c r="H709" s="43">
        <v>1884</v>
      </c>
      <c r="I709" s="261" t="s">
        <v>728</v>
      </c>
      <c r="J709" s="227" t="str">
        <f>IF(ISBLANK(INDEX('Policy Characteristics'!D:D,MATCH($C709,'Policy Characteristics'!$C:$C,0))),"",INDEX('Policy Characteristics'!D:D,MATCH($C709,'Policy Characteristics'!$C:$C,0)))</f>
        <v>Electrification</v>
      </c>
      <c r="K709" s="22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226" t="str">
        <f>IF(ISBLANK(INDEX('Policy Characteristics'!I:I,MATCH($C709,'Policy Characteristics'!$C:$C,0))),"",INDEX('Policy Characteristics'!I:I,MATCH($C709,'Policy Characteristics'!$C:$C,0)))</f>
        <v>% of fuel shifted</v>
      </c>
      <c r="P709" s="226"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226" t="str">
        <f>IF(ISBLANK(INDEX('Policy Characteristics'!K:K,MATCH($C709,'Policy Characteristics'!$C:$C,0))),"",INDEX('Policy Characteristics'!K:K,MATCH($C709,'Policy Characteristics'!$C:$C,0)))</f>
        <v>industry-ag-main.html#fuel-switching</v>
      </c>
      <c r="R709" s="226" t="str">
        <f>IF(ISBLANK(INDEX('Policy Characteristics'!L:L,MATCH($C709,'Policy Characteristics'!$C:$C,0))),"",INDEX('Policy Characteristics'!L:L,MATCH($C709,'Policy Characteristics'!$C:$C,0)))</f>
        <v>industry-elec-and-hydrogen.html</v>
      </c>
    </row>
    <row r="710" spans="1:18">
      <c r="A710" s="22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226" t="str">
        <f t="shared" si="37"/>
        <v>Fraction of Eligible Industrial Energy Use Shifted to Electricity</v>
      </c>
      <c r="D710" s="6" t="s">
        <v>854</v>
      </c>
      <c r="E710" s="1" t="s">
        <v>902</v>
      </c>
      <c r="F710" t="s">
        <v>855</v>
      </c>
      <c r="G710" s="45" t="s">
        <v>903</v>
      </c>
      <c r="H710" s="43">
        <v>1885</v>
      </c>
      <c r="I710" s="261" t="s">
        <v>728</v>
      </c>
      <c r="J710" s="227" t="str">
        <f>IF(ISBLANK(INDEX('Policy Characteristics'!D:D,MATCH($C710,'Policy Characteristics'!$C:$C,0))),"",INDEX('Policy Characteristics'!D:D,MATCH($C710,'Policy Characteristics'!$C:$C,0)))</f>
        <v>Electrification</v>
      </c>
      <c r="K710" s="22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226" t="str">
        <f>IF(ISBLANK(INDEX('Policy Characteristics'!I:I,MATCH($C710,'Policy Characteristics'!$C:$C,0))),"",INDEX('Policy Characteristics'!I:I,MATCH($C710,'Policy Characteristics'!$C:$C,0)))</f>
        <v>% of fuel shifted</v>
      </c>
      <c r="P710" s="226"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226" t="str">
        <f>IF(ISBLANK(INDEX('Policy Characteristics'!K:K,MATCH($C710,'Policy Characteristics'!$C:$C,0))),"",INDEX('Policy Characteristics'!K:K,MATCH($C710,'Policy Characteristics'!$C:$C,0)))</f>
        <v>industry-ag-main.html#fuel-switching</v>
      </c>
      <c r="R710" s="226" t="str">
        <f>IF(ISBLANK(INDEX('Policy Characteristics'!L:L,MATCH($C710,'Policy Characteristics'!$C:$C,0))),"",INDEX('Policy Characteristics'!L:L,MATCH($C710,'Policy Characteristics'!$C:$C,0)))</f>
        <v>industry-elec-and-hydrogen.html</v>
      </c>
    </row>
    <row r="711" spans="1:18">
      <c r="A711" s="22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226" t="str">
        <f t="shared" si="37"/>
        <v>Fraction of Eligible Industrial Energy Use Shifted to Electricity</v>
      </c>
      <c r="D711" s="6" t="s">
        <v>854</v>
      </c>
      <c r="E711" s="1" t="s">
        <v>904</v>
      </c>
      <c r="F711" t="s">
        <v>855</v>
      </c>
      <c r="G711" s="45" t="s">
        <v>905</v>
      </c>
      <c r="H711" s="43">
        <v>1886</v>
      </c>
      <c r="I711" s="261" t="s">
        <v>728</v>
      </c>
      <c r="J711" s="227" t="str">
        <f>IF(ISBLANK(INDEX('Policy Characteristics'!D:D,MATCH($C711,'Policy Characteristics'!$C:$C,0))),"",INDEX('Policy Characteristics'!D:D,MATCH($C711,'Policy Characteristics'!$C:$C,0)))</f>
        <v>Electrification</v>
      </c>
      <c r="K711" s="22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226" t="str">
        <f>IF(ISBLANK(INDEX('Policy Characteristics'!I:I,MATCH($C711,'Policy Characteristics'!$C:$C,0))),"",INDEX('Policy Characteristics'!I:I,MATCH($C711,'Policy Characteristics'!$C:$C,0)))</f>
        <v>% of fuel shifted</v>
      </c>
      <c r="P711" s="226"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226" t="str">
        <f>IF(ISBLANK(INDEX('Policy Characteristics'!K:K,MATCH($C711,'Policy Characteristics'!$C:$C,0))),"",INDEX('Policy Characteristics'!K:K,MATCH($C711,'Policy Characteristics'!$C:$C,0)))</f>
        <v>industry-ag-main.html#fuel-switching</v>
      </c>
      <c r="R711" s="226" t="str">
        <f>IF(ISBLANK(INDEX('Policy Characteristics'!L:L,MATCH($C711,'Policy Characteristics'!$C:$C,0))),"",INDEX('Policy Characteristics'!L:L,MATCH($C711,'Policy Characteristics'!$C:$C,0)))</f>
        <v>industry-elec-and-hydrogen.html</v>
      </c>
    </row>
    <row r="712" spans="1:18">
      <c r="A712" s="22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226" t="str">
        <f t="shared" si="37"/>
        <v>Fraction of Eligible Industrial Energy Use Shifted to Electricity</v>
      </c>
      <c r="D712" s="6" t="s">
        <v>854</v>
      </c>
      <c r="E712" s="1" t="s">
        <v>906</v>
      </c>
      <c r="F712" t="s">
        <v>855</v>
      </c>
      <c r="G712" s="45" t="s">
        <v>907</v>
      </c>
      <c r="H712" s="43">
        <v>1887</v>
      </c>
      <c r="I712" s="261" t="s">
        <v>728</v>
      </c>
      <c r="J712" s="227" t="str">
        <f>IF(ISBLANK(INDEX('Policy Characteristics'!D:D,MATCH($C712,'Policy Characteristics'!$C:$C,0))),"",INDEX('Policy Characteristics'!D:D,MATCH($C712,'Policy Characteristics'!$C:$C,0)))</f>
        <v>Electrification</v>
      </c>
      <c r="K712" s="22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226" t="str">
        <f>IF(ISBLANK(INDEX('Policy Characteristics'!I:I,MATCH($C712,'Policy Characteristics'!$C:$C,0))),"",INDEX('Policy Characteristics'!I:I,MATCH($C712,'Policy Characteristics'!$C:$C,0)))</f>
        <v>% of fuel shifted</v>
      </c>
      <c r="P712" s="226"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226" t="str">
        <f>IF(ISBLANK(INDEX('Policy Characteristics'!K:K,MATCH($C712,'Policy Characteristics'!$C:$C,0))),"",INDEX('Policy Characteristics'!K:K,MATCH($C712,'Policy Characteristics'!$C:$C,0)))</f>
        <v>industry-ag-main.html#fuel-switching</v>
      </c>
      <c r="R712" s="226" t="str">
        <f>IF(ISBLANK(INDEX('Policy Characteristics'!L:L,MATCH($C712,'Policy Characteristics'!$C:$C,0))),"",INDEX('Policy Characteristics'!L:L,MATCH($C712,'Policy Characteristics'!$C:$C,0)))</f>
        <v>industry-elec-and-hydrogen.html</v>
      </c>
    </row>
    <row r="713" spans="1:18">
      <c r="A713" s="22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226" t="str">
        <f t="shared" si="37"/>
        <v>Fraction of Eligible Industrial Energy Use Shifted to Electricity</v>
      </c>
      <c r="D713" s="6" t="s">
        <v>854</v>
      </c>
      <c r="E713" s="1" t="s">
        <v>908</v>
      </c>
      <c r="F713" t="s">
        <v>855</v>
      </c>
      <c r="G713" s="45" t="s">
        <v>909</v>
      </c>
      <c r="H713" s="43">
        <v>1888</v>
      </c>
      <c r="I713" s="261" t="s">
        <v>728</v>
      </c>
      <c r="J713" s="227" t="str">
        <f>IF(ISBLANK(INDEX('Policy Characteristics'!D:D,MATCH($C713,'Policy Characteristics'!$C:$C,0))),"",INDEX('Policy Characteristics'!D:D,MATCH($C713,'Policy Characteristics'!$C:$C,0)))</f>
        <v>Electrification</v>
      </c>
      <c r="K713" s="22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226" t="str">
        <f>IF(ISBLANK(INDEX('Policy Characteristics'!I:I,MATCH($C713,'Policy Characteristics'!$C:$C,0))),"",INDEX('Policy Characteristics'!I:I,MATCH($C713,'Policy Characteristics'!$C:$C,0)))</f>
        <v>% of fuel shifted</v>
      </c>
      <c r="P713" s="226"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226" t="str">
        <f>IF(ISBLANK(INDEX('Policy Characteristics'!K:K,MATCH($C713,'Policy Characteristics'!$C:$C,0))),"",INDEX('Policy Characteristics'!K:K,MATCH($C713,'Policy Characteristics'!$C:$C,0)))</f>
        <v>industry-ag-main.html#fuel-switching</v>
      </c>
      <c r="R713" s="226" t="str">
        <f>IF(ISBLANK(INDEX('Policy Characteristics'!L:L,MATCH($C713,'Policy Characteristics'!$C:$C,0))),"",INDEX('Policy Characteristics'!L:L,MATCH($C713,'Policy Characteristics'!$C:$C,0)))</f>
        <v>industry-elec-and-hydrogen.html</v>
      </c>
    </row>
    <row r="714" spans="1:18">
      <c r="A714" s="22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226" t="str">
        <f t="shared" si="37"/>
        <v>Fraction of Eligible Industrial Energy Use Shifted to Electricity</v>
      </c>
      <c r="D714" s="6" t="s">
        <v>854</v>
      </c>
      <c r="E714" s="1" t="s">
        <v>910</v>
      </c>
      <c r="F714" t="s">
        <v>855</v>
      </c>
      <c r="G714" s="45" t="s">
        <v>910</v>
      </c>
      <c r="H714" s="43">
        <v>1889</v>
      </c>
      <c r="I714" s="261" t="s">
        <v>728</v>
      </c>
      <c r="J714" s="227" t="str">
        <f>IF(ISBLANK(INDEX('Policy Characteristics'!D:D,MATCH($C714,'Policy Characteristics'!$C:$C,0))),"",INDEX('Policy Characteristics'!D:D,MATCH($C714,'Policy Characteristics'!$C:$C,0)))</f>
        <v>Electrification</v>
      </c>
      <c r="K714" s="22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226" t="str">
        <f>IF(ISBLANK(INDEX('Policy Characteristics'!I:I,MATCH($C714,'Policy Characteristics'!$C:$C,0))),"",INDEX('Policy Characteristics'!I:I,MATCH($C714,'Policy Characteristics'!$C:$C,0)))</f>
        <v>% of fuel shifted</v>
      </c>
      <c r="P714" s="226"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226" t="str">
        <f>IF(ISBLANK(INDEX('Policy Characteristics'!K:K,MATCH($C714,'Policy Characteristics'!$C:$C,0))),"",INDEX('Policy Characteristics'!K:K,MATCH($C714,'Policy Characteristics'!$C:$C,0)))</f>
        <v>industry-ag-main.html#fuel-switching</v>
      </c>
      <c r="R714" s="226" t="str">
        <f>IF(ISBLANK(INDEX('Policy Characteristics'!L:L,MATCH($C714,'Policy Characteristics'!$C:$C,0))),"",INDEX('Policy Characteristics'!L:L,MATCH($C714,'Policy Characteristics'!$C:$C,0)))</f>
        <v>industry-elec-and-hydrogen.html</v>
      </c>
    </row>
    <row r="715" spans="1:18">
      <c r="A715" s="22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226" t="str">
        <f t="shared" si="37"/>
        <v>Fraction of Eligible Industrial Energy Use Shifted to Electricity</v>
      </c>
      <c r="D715" s="6" t="s">
        <v>856</v>
      </c>
      <c r="E715" s="1" t="s">
        <v>896</v>
      </c>
      <c r="F715" t="s">
        <v>857</v>
      </c>
      <c r="G715" s="45" t="s">
        <v>897</v>
      </c>
      <c r="H715" s="43">
        <v>1890</v>
      </c>
      <c r="I715" s="261" t="s">
        <v>728</v>
      </c>
      <c r="J715" s="227" t="str">
        <f>IF(ISBLANK(INDEX('Policy Characteristics'!D:D,MATCH($C715,'Policy Characteristics'!$C:$C,0))),"",INDEX('Policy Characteristics'!D:D,MATCH($C715,'Policy Characteristics'!$C:$C,0)))</f>
        <v>Electrification</v>
      </c>
      <c r="K715" s="22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226" t="str">
        <f>IF(ISBLANK(INDEX('Policy Characteristics'!I:I,MATCH($C715,'Policy Characteristics'!$C:$C,0))),"",INDEX('Policy Characteristics'!I:I,MATCH($C715,'Policy Characteristics'!$C:$C,0)))</f>
        <v>% of fuel shifted</v>
      </c>
      <c r="P715" s="226"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226" t="str">
        <f>IF(ISBLANK(INDEX('Policy Characteristics'!K:K,MATCH($C715,'Policy Characteristics'!$C:$C,0))),"",INDEX('Policy Characteristics'!K:K,MATCH($C715,'Policy Characteristics'!$C:$C,0)))</f>
        <v>industry-ag-main.html#fuel-switching</v>
      </c>
      <c r="R715" s="226" t="str">
        <f>IF(ISBLANK(INDEX('Policy Characteristics'!L:L,MATCH($C715,'Policy Characteristics'!$C:$C,0))),"",INDEX('Policy Characteristics'!L:L,MATCH($C715,'Policy Characteristics'!$C:$C,0)))</f>
        <v>industry-elec-and-hydrogen.html</v>
      </c>
    </row>
    <row r="716" spans="1:18">
      <c r="A716" s="22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226" t="str">
        <f t="shared" si="37"/>
        <v>Fraction of Eligible Industrial Energy Use Shifted to Electricity</v>
      </c>
      <c r="D716" s="6" t="s">
        <v>856</v>
      </c>
      <c r="E716" s="1" t="s">
        <v>898</v>
      </c>
      <c r="F716" t="s">
        <v>857</v>
      </c>
      <c r="G716" s="45" t="s">
        <v>899</v>
      </c>
      <c r="H716" s="43">
        <v>1891</v>
      </c>
      <c r="I716" s="261" t="s">
        <v>728</v>
      </c>
      <c r="J716" s="227" t="str">
        <f>IF(ISBLANK(INDEX('Policy Characteristics'!D:D,MATCH($C716,'Policy Characteristics'!$C:$C,0))),"",INDEX('Policy Characteristics'!D:D,MATCH($C716,'Policy Characteristics'!$C:$C,0)))</f>
        <v>Electrification</v>
      </c>
      <c r="K716" s="22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226" t="str">
        <f>IF(ISBLANK(INDEX('Policy Characteristics'!I:I,MATCH($C716,'Policy Characteristics'!$C:$C,0))),"",INDEX('Policy Characteristics'!I:I,MATCH($C716,'Policy Characteristics'!$C:$C,0)))</f>
        <v>% of fuel shifted</v>
      </c>
      <c r="P716" s="226"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226" t="str">
        <f>IF(ISBLANK(INDEX('Policy Characteristics'!K:K,MATCH($C716,'Policy Characteristics'!$C:$C,0))),"",INDEX('Policy Characteristics'!K:K,MATCH($C716,'Policy Characteristics'!$C:$C,0)))</f>
        <v>industry-ag-main.html#fuel-switching</v>
      </c>
      <c r="R716" s="226" t="str">
        <f>IF(ISBLANK(INDEX('Policy Characteristics'!L:L,MATCH($C716,'Policy Characteristics'!$C:$C,0))),"",INDEX('Policy Characteristics'!L:L,MATCH($C716,'Policy Characteristics'!$C:$C,0)))</f>
        <v>industry-elec-and-hydrogen.html</v>
      </c>
    </row>
    <row r="717" spans="1:18">
      <c r="A717" s="22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226" t="str">
        <f t="shared" si="37"/>
        <v>Fraction of Eligible Industrial Energy Use Shifted to Electricity</v>
      </c>
      <c r="D717" s="6" t="s">
        <v>856</v>
      </c>
      <c r="E717" s="1" t="s">
        <v>900</v>
      </c>
      <c r="F717" t="s">
        <v>857</v>
      </c>
      <c r="G717" s="45" t="s">
        <v>901</v>
      </c>
      <c r="H717" s="43">
        <v>1892</v>
      </c>
      <c r="I717" s="261" t="s">
        <v>728</v>
      </c>
      <c r="J717" s="227" t="str">
        <f>IF(ISBLANK(INDEX('Policy Characteristics'!D:D,MATCH($C717,'Policy Characteristics'!$C:$C,0))),"",INDEX('Policy Characteristics'!D:D,MATCH($C717,'Policy Characteristics'!$C:$C,0)))</f>
        <v>Electrification</v>
      </c>
      <c r="K717" s="22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226" t="str">
        <f>IF(ISBLANK(INDEX('Policy Characteristics'!I:I,MATCH($C717,'Policy Characteristics'!$C:$C,0))),"",INDEX('Policy Characteristics'!I:I,MATCH($C717,'Policy Characteristics'!$C:$C,0)))</f>
        <v>% of fuel shifted</v>
      </c>
      <c r="P717" s="226"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226" t="str">
        <f>IF(ISBLANK(INDEX('Policy Characteristics'!K:K,MATCH($C717,'Policy Characteristics'!$C:$C,0))),"",INDEX('Policy Characteristics'!K:K,MATCH($C717,'Policy Characteristics'!$C:$C,0)))</f>
        <v>industry-ag-main.html#fuel-switching</v>
      </c>
      <c r="R717" s="226" t="str">
        <f>IF(ISBLANK(INDEX('Policy Characteristics'!L:L,MATCH($C717,'Policy Characteristics'!$C:$C,0))),"",INDEX('Policy Characteristics'!L:L,MATCH($C717,'Policy Characteristics'!$C:$C,0)))</f>
        <v>industry-elec-and-hydrogen.html</v>
      </c>
    </row>
    <row r="718" spans="1:18">
      <c r="A718" s="22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226" t="str">
        <f t="shared" si="37"/>
        <v>Fraction of Eligible Industrial Energy Use Shifted to Electricity</v>
      </c>
      <c r="D718" s="6" t="s">
        <v>856</v>
      </c>
      <c r="E718" s="1" t="s">
        <v>902</v>
      </c>
      <c r="F718" t="s">
        <v>857</v>
      </c>
      <c r="G718" s="45" t="s">
        <v>903</v>
      </c>
      <c r="H718" s="43">
        <v>1893</v>
      </c>
      <c r="I718" s="261" t="s">
        <v>728</v>
      </c>
      <c r="J718" s="227" t="str">
        <f>IF(ISBLANK(INDEX('Policy Characteristics'!D:D,MATCH($C718,'Policy Characteristics'!$C:$C,0))),"",INDEX('Policy Characteristics'!D:D,MATCH($C718,'Policy Characteristics'!$C:$C,0)))</f>
        <v>Electrification</v>
      </c>
      <c r="K718" s="22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226" t="str">
        <f>IF(ISBLANK(INDEX('Policy Characteristics'!I:I,MATCH($C718,'Policy Characteristics'!$C:$C,0))),"",INDEX('Policy Characteristics'!I:I,MATCH($C718,'Policy Characteristics'!$C:$C,0)))</f>
        <v>% of fuel shifted</v>
      </c>
      <c r="P718" s="226"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226" t="str">
        <f>IF(ISBLANK(INDEX('Policy Characteristics'!K:K,MATCH($C718,'Policy Characteristics'!$C:$C,0))),"",INDEX('Policy Characteristics'!K:K,MATCH($C718,'Policy Characteristics'!$C:$C,0)))</f>
        <v>industry-ag-main.html#fuel-switching</v>
      </c>
      <c r="R718" s="226" t="str">
        <f>IF(ISBLANK(INDEX('Policy Characteristics'!L:L,MATCH($C718,'Policy Characteristics'!$C:$C,0))),"",INDEX('Policy Characteristics'!L:L,MATCH($C718,'Policy Characteristics'!$C:$C,0)))</f>
        <v>industry-elec-and-hydrogen.html</v>
      </c>
    </row>
    <row r="719" spans="1:18">
      <c r="A719" s="22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226" t="str">
        <f t="shared" si="37"/>
        <v>Fraction of Eligible Industrial Energy Use Shifted to Electricity</v>
      </c>
      <c r="D719" s="6" t="s">
        <v>856</v>
      </c>
      <c r="E719" s="1" t="s">
        <v>904</v>
      </c>
      <c r="F719" t="s">
        <v>857</v>
      </c>
      <c r="G719" s="45" t="s">
        <v>905</v>
      </c>
      <c r="H719" s="43">
        <v>1894</v>
      </c>
      <c r="I719" s="261" t="s">
        <v>728</v>
      </c>
      <c r="J719" s="227" t="str">
        <f>IF(ISBLANK(INDEX('Policy Characteristics'!D:D,MATCH($C719,'Policy Characteristics'!$C:$C,0))),"",INDEX('Policy Characteristics'!D:D,MATCH($C719,'Policy Characteristics'!$C:$C,0)))</f>
        <v>Electrification</v>
      </c>
      <c r="K719" s="22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226" t="str">
        <f>IF(ISBLANK(INDEX('Policy Characteristics'!I:I,MATCH($C719,'Policy Characteristics'!$C:$C,0))),"",INDEX('Policy Characteristics'!I:I,MATCH($C719,'Policy Characteristics'!$C:$C,0)))</f>
        <v>% of fuel shifted</v>
      </c>
      <c r="P719" s="226"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226" t="str">
        <f>IF(ISBLANK(INDEX('Policy Characteristics'!K:K,MATCH($C719,'Policy Characteristics'!$C:$C,0))),"",INDEX('Policy Characteristics'!K:K,MATCH($C719,'Policy Characteristics'!$C:$C,0)))</f>
        <v>industry-ag-main.html#fuel-switching</v>
      </c>
      <c r="R719" s="226" t="str">
        <f>IF(ISBLANK(INDEX('Policy Characteristics'!L:L,MATCH($C719,'Policy Characteristics'!$C:$C,0))),"",INDEX('Policy Characteristics'!L:L,MATCH($C719,'Policy Characteristics'!$C:$C,0)))</f>
        <v>industry-elec-and-hydrogen.html</v>
      </c>
    </row>
    <row r="720" spans="1:18">
      <c r="A720" s="22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226" t="str">
        <f t="shared" si="37"/>
        <v>Fraction of Eligible Industrial Energy Use Shifted to Electricity</v>
      </c>
      <c r="D720" s="6" t="s">
        <v>856</v>
      </c>
      <c r="E720" s="1" t="s">
        <v>906</v>
      </c>
      <c r="F720" t="s">
        <v>857</v>
      </c>
      <c r="G720" s="45" t="s">
        <v>907</v>
      </c>
      <c r="H720" s="43">
        <v>1895</v>
      </c>
      <c r="I720" s="261" t="s">
        <v>728</v>
      </c>
      <c r="J720" s="227" t="str">
        <f>IF(ISBLANK(INDEX('Policy Characteristics'!D:D,MATCH($C720,'Policy Characteristics'!$C:$C,0))),"",INDEX('Policy Characteristics'!D:D,MATCH($C720,'Policy Characteristics'!$C:$C,0)))</f>
        <v>Electrification</v>
      </c>
      <c r="K720" s="22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226" t="str">
        <f>IF(ISBLANK(INDEX('Policy Characteristics'!I:I,MATCH($C720,'Policy Characteristics'!$C:$C,0))),"",INDEX('Policy Characteristics'!I:I,MATCH($C720,'Policy Characteristics'!$C:$C,0)))</f>
        <v>% of fuel shifted</v>
      </c>
      <c r="P720" s="226"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226" t="str">
        <f>IF(ISBLANK(INDEX('Policy Characteristics'!K:K,MATCH($C720,'Policy Characteristics'!$C:$C,0))),"",INDEX('Policy Characteristics'!K:K,MATCH($C720,'Policy Characteristics'!$C:$C,0)))</f>
        <v>industry-ag-main.html#fuel-switching</v>
      </c>
      <c r="R720" s="226" t="str">
        <f>IF(ISBLANK(INDEX('Policy Characteristics'!L:L,MATCH($C720,'Policy Characteristics'!$C:$C,0))),"",INDEX('Policy Characteristics'!L:L,MATCH($C720,'Policy Characteristics'!$C:$C,0)))</f>
        <v>industry-elec-and-hydrogen.html</v>
      </c>
    </row>
    <row r="721" spans="1:18">
      <c r="A721" s="22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226" t="str">
        <f t="shared" si="37"/>
        <v>Fraction of Eligible Industrial Energy Use Shifted to Electricity</v>
      </c>
      <c r="D721" s="6" t="s">
        <v>856</v>
      </c>
      <c r="E721" s="1" t="s">
        <v>908</v>
      </c>
      <c r="F721" t="s">
        <v>857</v>
      </c>
      <c r="G721" s="45" t="s">
        <v>909</v>
      </c>
      <c r="H721" s="43">
        <v>1896</v>
      </c>
      <c r="I721" s="261" t="s">
        <v>728</v>
      </c>
      <c r="J721" s="227" t="str">
        <f>IF(ISBLANK(INDEX('Policy Characteristics'!D:D,MATCH($C721,'Policy Characteristics'!$C:$C,0))),"",INDEX('Policy Characteristics'!D:D,MATCH($C721,'Policy Characteristics'!$C:$C,0)))</f>
        <v>Electrification</v>
      </c>
      <c r="K721" s="22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226" t="str">
        <f>IF(ISBLANK(INDEX('Policy Characteristics'!I:I,MATCH($C721,'Policy Characteristics'!$C:$C,0))),"",INDEX('Policy Characteristics'!I:I,MATCH($C721,'Policy Characteristics'!$C:$C,0)))</f>
        <v>% of fuel shifted</v>
      </c>
      <c r="P721" s="226"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226" t="str">
        <f>IF(ISBLANK(INDEX('Policy Characteristics'!K:K,MATCH($C721,'Policy Characteristics'!$C:$C,0))),"",INDEX('Policy Characteristics'!K:K,MATCH($C721,'Policy Characteristics'!$C:$C,0)))</f>
        <v>industry-ag-main.html#fuel-switching</v>
      </c>
      <c r="R721" s="226" t="str">
        <f>IF(ISBLANK(INDEX('Policy Characteristics'!L:L,MATCH($C721,'Policy Characteristics'!$C:$C,0))),"",INDEX('Policy Characteristics'!L:L,MATCH($C721,'Policy Characteristics'!$C:$C,0)))</f>
        <v>industry-elec-and-hydrogen.html</v>
      </c>
    </row>
    <row r="722" spans="1:18">
      <c r="A722" s="22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226" t="str">
        <f t="shared" si="37"/>
        <v>Fraction of Eligible Industrial Energy Use Shifted to Electricity</v>
      </c>
      <c r="D722" s="6" t="s">
        <v>856</v>
      </c>
      <c r="E722" s="1" t="s">
        <v>910</v>
      </c>
      <c r="F722" t="s">
        <v>857</v>
      </c>
      <c r="G722" s="45" t="s">
        <v>910</v>
      </c>
      <c r="H722" s="43">
        <v>1897</v>
      </c>
      <c r="I722" s="261" t="s">
        <v>728</v>
      </c>
      <c r="J722" s="227" t="str">
        <f>IF(ISBLANK(INDEX('Policy Characteristics'!D:D,MATCH($C722,'Policy Characteristics'!$C:$C,0))),"",INDEX('Policy Characteristics'!D:D,MATCH($C722,'Policy Characteristics'!$C:$C,0)))</f>
        <v>Electrification</v>
      </c>
      <c r="K722" s="22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226" t="str">
        <f>IF(ISBLANK(INDEX('Policy Characteristics'!I:I,MATCH($C722,'Policy Characteristics'!$C:$C,0))),"",INDEX('Policy Characteristics'!I:I,MATCH($C722,'Policy Characteristics'!$C:$C,0)))</f>
        <v>% of fuel shifted</v>
      </c>
      <c r="P722" s="226"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226" t="str">
        <f>IF(ISBLANK(INDEX('Policy Characteristics'!K:K,MATCH($C722,'Policy Characteristics'!$C:$C,0))),"",INDEX('Policy Characteristics'!K:K,MATCH($C722,'Policy Characteristics'!$C:$C,0)))</f>
        <v>industry-ag-main.html#fuel-switching</v>
      </c>
      <c r="R722" s="226" t="str">
        <f>IF(ISBLANK(INDEX('Policy Characteristics'!L:L,MATCH($C722,'Policy Characteristics'!$C:$C,0))),"",INDEX('Policy Characteristics'!L:L,MATCH($C722,'Policy Characteristics'!$C:$C,0)))</f>
        <v>industry-elec-and-hydrogen.html</v>
      </c>
    </row>
    <row r="723" spans="1:18">
      <c r="A723" s="22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226" t="str">
        <f t="shared" si="37"/>
        <v>Fraction of Eligible Industrial Energy Use Shifted to Electricity</v>
      </c>
      <c r="D723" s="6" t="s">
        <v>858</v>
      </c>
      <c r="E723" s="1" t="s">
        <v>896</v>
      </c>
      <c r="F723" t="s">
        <v>859</v>
      </c>
      <c r="G723" s="45" t="s">
        <v>897</v>
      </c>
      <c r="H723" s="43">
        <v>1898</v>
      </c>
      <c r="I723" s="261" t="s">
        <v>728</v>
      </c>
      <c r="J723" s="227" t="str">
        <f>IF(ISBLANK(INDEX('Policy Characteristics'!D:D,MATCH($C723,'Policy Characteristics'!$C:$C,0))),"",INDEX('Policy Characteristics'!D:D,MATCH($C723,'Policy Characteristics'!$C:$C,0)))</f>
        <v>Electrification</v>
      </c>
      <c r="K723" s="22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226" t="str">
        <f>IF(ISBLANK(INDEX('Policy Characteristics'!I:I,MATCH($C723,'Policy Characteristics'!$C:$C,0))),"",INDEX('Policy Characteristics'!I:I,MATCH($C723,'Policy Characteristics'!$C:$C,0)))</f>
        <v>% of fuel shifted</v>
      </c>
      <c r="P723" s="226"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226" t="str">
        <f>IF(ISBLANK(INDEX('Policy Characteristics'!K:K,MATCH($C723,'Policy Characteristics'!$C:$C,0))),"",INDEX('Policy Characteristics'!K:K,MATCH($C723,'Policy Characteristics'!$C:$C,0)))</f>
        <v>industry-ag-main.html#fuel-switching</v>
      </c>
      <c r="R723" s="226" t="str">
        <f>IF(ISBLANK(INDEX('Policy Characteristics'!L:L,MATCH($C723,'Policy Characteristics'!$C:$C,0))),"",INDEX('Policy Characteristics'!L:L,MATCH($C723,'Policy Characteristics'!$C:$C,0)))</f>
        <v>industry-elec-and-hydrogen.html</v>
      </c>
    </row>
    <row r="724" spans="1:18">
      <c r="A724" s="22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226" t="str">
        <f t="shared" ref="C724:C775" si="38">C$659</f>
        <v>Fraction of Eligible Industrial Energy Use Shifted to Electricity</v>
      </c>
      <c r="D724" s="6" t="s">
        <v>858</v>
      </c>
      <c r="E724" s="1" t="s">
        <v>898</v>
      </c>
      <c r="F724" t="s">
        <v>859</v>
      </c>
      <c r="G724" s="45" t="s">
        <v>899</v>
      </c>
      <c r="H724" s="43">
        <v>1899</v>
      </c>
      <c r="I724" s="261" t="s">
        <v>728</v>
      </c>
      <c r="J724" s="227" t="str">
        <f>IF(ISBLANK(INDEX('Policy Characteristics'!D:D,MATCH($C724,'Policy Characteristics'!$C:$C,0))),"",INDEX('Policy Characteristics'!D:D,MATCH($C724,'Policy Characteristics'!$C:$C,0)))</f>
        <v>Electrification</v>
      </c>
      <c r="K724" s="22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226" t="str">
        <f>IF(ISBLANK(INDEX('Policy Characteristics'!I:I,MATCH($C724,'Policy Characteristics'!$C:$C,0))),"",INDEX('Policy Characteristics'!I:I,MATCH($C724,'Policy Characteristics'!$C:$C,0)))</f>
        <v>% of fuel shifted</v>
      </c>
      <c r="P724" s="226"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226" t="str">
        <f>IF(ISBLANK(INDEX('Policy Characteristics'!K:K,MATCH($C724,'Policy Characteristics'!$C:$C,0))),"",INDEX('Policy Characteristics'!K:K,MATCH($C724,'Policy Characteristics'!$C:$C,0)))</f>
        <v>industry-ag-main.html#fuel-switching</v>
      </c>
      <c r="R724" s="226" t="str">
        <f>IF(ISBLANK(INDEX('Policy Characteristics'!L:L,MATCH($C724,'Policy Characteristics'!$C:$C,0))),"",INDEX('Policy Characteristics'!L:L,MATCH($C724,'Policy Characteristics'!$C:$C,0)))</f>
        <v>industry-elec-and-hydrogen.html</v>
      </c>
    </row>
    <row r="725" spans="1:18">
      <c r="A725" s="22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226" t="str">
        <f t="shared" si="38"/>
        <v>Fraction of Eligible Industrial Energy Use Shifted to Electricity</v>
      </c>
      <c r="D725" s="6" t="s">
        <v>858</v>
      </c>
      <c r="E725" s="1" t="s">
        <v>900</v>
      </c>
      <c r="F725" t="s">
        <v>859</v>
      </c>
      <c r="G725" s="45" t="s">
        <v>901</v>
      </c>
      <c r="H725" s="43">
        <v>1900</v>
      </c>
      <c r="I725" s="261" t="s">
        <v>728</v>
      </c>
      <c r="J725" s="227" t="str">
        <f>IF(ISBLANK(INDEX('Policy Characteristics'!D:D,MATCH($C725,'Policy Characteristics'!$C:$C,0))),"",INDEX('Policy Characteristics'!D:D,MATCH($C725,'Policy Characteristics'!$C:$C,0)))</f>
        <v>Electrification</v>
      </c>
      <c r="K725" s="22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226" t="str">
        <f>IF(ISBLANK(INDEX('Policy Characteristics'!I:I,MATCH($C725,'Policy Characteristics'!$C:$C,0))),"",INDEX('Policy Characteristics'!I:I,MATCH($C725,'Policy Characteristics'!$C:$C,0)))</f>
        <v>% of fuel shifted</v>
      </c>
      <c r="P725" s="226"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226" t="str">
        <f>IF(ISBLANK(INDEX('Policy Characteristics'!K:K,MATCH($C725,'Policy Characteristics'!$C:$C,0))),"",INDEX('Policy Characteristics'!K:K,MATCH($C725,'Policy Characteristics'!$C:$C,0)))</f>
        <v>industry-ag-main.html#fuel-switching</v>
      </c>
      <c r="R725" s="226" t="str">
        <f>IF(ISBLANK(INDEX('Policy Characteristics'!L:L,MATCH($C725,'Policy Characteristics'!$C:$C,0))),"",INDEX('Policy Characteristics'!L:L,MATCH($C725,'Policy Characteristics'!$C:$C,0)))</f>
        <v>industry-elec-and-hydrogen.html</v>
      </c>
    </row>
    <row r="726" spans="1:18">
      <c r="A726" s="22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226" t="str">
        <f t="shared" si="38"/>
        <v>Fraction of Eligible Industrial Energy Use Shifted to Electricity</v>
      </c>
      <c r="D726" s="6" t="s">
        <v>858</v>
      </c>
      <c r="E726" s="1" t="s">
        <v>902</v>
      </c>
      <c r="F726" t="s">
        <v>859</v>
      </c>
      <c r="G726" s="45" t="s">
        <v>903</v>
      </c>
      <c r="H726" s="43">
        <v>1901</v>
      </c>
      <c r="I726" s="261" t="s">
        <v>728</v>
      </c>
      <c r="J726" s="227" t="str">
        <f>IF(ISBLANK(INDEX('Policy Characteristics'!D:D,MATCH($C726,'Policy Characteristics'!$C:$C,0))),"",INDEX('Policy Characteristics'!D:D,MATCH($C726,'Policy Characteristics'!$C:$C,0)))</f>
        <v>Electrification</v>
      </c>
      <c r="K726" s="22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226" t="str">
        <f>IF(ISBLANK(INDEX('Policy Characteristics'!I:I,MATCH($C726,'Policy Characteristics'!$C:$C,0))),"",INDEX('Policy Characteristics'!I:I,MATCH($C726,'Policy Characteristics'!$C:$C,0)))</f>
        <v>% of fuel shifted</v>
      </c>
      <c r="P726" s="226"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226" t="str">
        <f>IF(ISBLANK(INDEX('Policy Characteristics'!K:K,MATCH($C726,'Policy Characteristics'!$C:$C,0))),"",INDEX('Policy Characteristics'!K:K,MATCH($C726,'Policy Characteristics'!$C:$C,0)))</f>
        <v>industry-ag-main.html#fuel-switching</v>
      </c>
      <c r="R726" s="226" t="str">
        <f>IF(ISBLANK(INDEX('Policy Characteristics'!L:L,MATCH($C726,'Policy Characteristics'!$C:$C,0))),"",INDEX('Policy Characteristics'!L:L,MATCH($C726,'Policy Characteristics'!$C:$C,0)))</f>
        <v>industry-elec-and-hydrogen.html</v>
      </c>
    </row>
    <row r="727" spans="1:18">
      <c r="A727" s="22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226" t="str">
        <f t="shared" si="38"/>
        <v>Fraction of Eligible Industrial Energy Use Shifted to Electricity</v>
      </c>
      <c r="D727" s="6" t="s">
        <v>858</v>
      </c>
      <c r="E727" s="1" t="s">
        <v>904</v>
      </c>
      <c r="F727" t="s">
        <v>859</v>
      </c>
      <c r="G727" s="45" t="s">
        <v>905</v>
      </c>
      <c r="H727" s="43">
        <v>1902</v>
      </c>
      <c r="I727" s="261" t="s">
        <v>728</v>
      </c>
      <c r="J727" s="227" t="str">
        <f>IF(ISBLANK(INDEX('Policy Characteristics'!D:D,MATCH($C727,'Policy Characteristics'!$C:$C,0))),"",INDEX('Policy Characteristics'!D:D,MATCH($C727,'Policy Characteristics'!$C:$C,0)))</f>
        <v>Electrification</v>
      </c>
      <c r="K727" s="22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226" t="str">
        <f>IF(ISBLANK(INDEX('Policy Characteristics'!I:I,MATCH($C727,'Policy Characteristics'!$C:$C,0))),"",INDEX('Policy Characteristics'!I:I,MATCH($C727,'Policy Characteristics'!$C:$C,0)))</f>
        <v>% of fuel shifted</v>
      </c>
      <c r="P727" s="226"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226" t="str">
        <f>IF(ISBLANK(INDEX('Policy Characteristics'!K:K,MATCH($C727,'Policy Characteristics'!$C:$C,0))),"",INDEX('Policy Characteristics'!K:K,MATCH($C727,'Policy Characteristics'!$C:$C,0)))</f>
        <v>industry-ag-main.html#fuel-switching</v>
      </c>
      <c r="R727" s="226" t="str">
        <f>IF(ISBLANK(INDEX('Policy Characteristics'!L:L,MATCH($C727,'Policy Characteristics'!$C:$C,0))),"",INDEX('Policy Characteristics'!L:L,MATCH($C727,'Policy Characteristics'!$C:$C,0)))</f>
        <v>industry-elec-and-hydrogen.html</v>
      </c>
    </row>
    <row r="728" spans="1:18">
      <c r="A728" s="22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226" t="str">
        <f t="shared" si="38"/>
        <v>Fraction of Eligible Industrial Energy Use Shifted to Electricity</v>
      </c>
      <c r="D728" s="6" t="s">
        <v>858</v>
      </c>
      <c r="E728" s="1" t="s">
        <v>906</v>
      </c>
      <c r="F728" t="s">
        <v>859</v>
      </c>
      <c r="G728" s="45" t="s">
        <v>907</v>
      </c>
      <c r="H728" s="43">
        <v>1903</v>
      </c>
      <c r="I728" s="261" t="s">
        <v>728</v>
      </c>
      <c r="J728" s="227" t="str">
        <f>IF(ISBLANK(INDEX('Policy Characteristics'!D:D,MATCH($C728,'Policy Characteristics'!$C:$C,0))),"",INDEX('Policy Characteristics'!D:D,MATCH($C728,'Policy Characteristics'!$C:$C,0)))</f>
        <v>Electrification</v>
      </c>
      <c r="K728" s="22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226" t="str">
        <f>IF(ISBLANK(INDEX('Policy Characteristics'!I:I,MATCH($C728,'Policy Characteristics'!$C:$C,0))),"",INDEX('Policy Characteristics'!I:I,MATCH($C728,'Policy Characteristics'!$C:$C,0)))</f>
        <v>% of fuel shifted</v>
      </c>
      <c r="P728" s="226"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226" t="str">
        <f>IF(ISBLANK(INDEX('Policy Characteristics'!K:K,MATCH($C728,'Policy Characteristics'!$C:$C,0))),"",INDEX('Policy Characteristics'!K:K,MATCH($C728,'Policy Characteristics'!$C:$C,0)))</f>
        <v>industry-ag-main.html#fuel-switching</v>
      </c>
      <c r="R728" s="226" t="str">
        <f>IF(ISBLANK(INDEX('Policy Characteristics'!L:L,MATCH($C728,'Policy Characteristics'!$C:$C,0))),"",INDEX('Policy Characteristics'!L:L,MATCH($C728,'Policy Characteristics'!$C:$C,0)))</f>
        <v>industry-elec-and-hydrogen.html</v>
      </c>
    </row>
    <row r="729" spans="1:18">
      <c r="A729" s="22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226" t="str">
        <f t="shared" si="38"/>
        <v>Fraction of Eligible Industrial Energy Use Shifted to Electricity</v>
      </c>
      <c r="D729" s="6" t="s">
        <v>858</v>
      </c>
      <c r="E729" s="1" t="s">
        <v>908</v>
      </c>
      <c r="F729" t="s">
        <v>859</v>
      </c>
      <c r="G729" s="45" t="s">
        <v>909</v>
      </c>
      <c r="H729" s="43">
        <v>1904</v>
      </c>
      <c r="I729" s="261" t="s">
        <v>728</v>
      </c>
      <c r="J729" s="227" t="str">
        <f>IF(ISBLANK(INDEX('Policy Characteristics'!D:D,MATCH($C729,'Policy Characteristics'!$C:$C,0))),"",INDEX('Policy Characteristics'!D:D,MATCH($C729,'Policy Characteristics'!$C:$C,0)))</f>
        <v>Electrification</v>
      </c>
      <c r="K729" s="22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226" t="str">
        <f>IF(ISBLANK(INDEX('Policy Characteristics'!I:I,MATCH($C729,'Policy Characteristics'!$C:$C,0))),"",INDEX('Policy Characteristics'!I:I,MATCH($C729,'Policy Characteristics'!$C:$C,0)))</f>
        <v>% of fuel shifted</v>
      </c>
      <c r="P729" s="226"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226" t="str">
        <f>IF(ISBLANK(INDEX('Policy Characteristics'!K:K,MATCH($C729,'Policy Characteristics'!$C:$C,0))),"",INDEX('Policy Characteristics'!K:K,MATCH($C729,'Policy Characteristics'!$C:$C,0)))</f>
        <v>industry-ag-main.html#fuel-switching</v>
      </c>
      <c r="R729" s="226" t="str">
        <f>IF(ISBLANK(INDEX('Policy Characteristics'!L:L,MATCH($C729,'Policy Characteristics'!$C:$C,0))),"",INDEX('Policy Characteristics'!L:L,MATCH($C729,'Policy Characteristics'!$C:$C,0)))</f>
        <v>industry-elec-and-hydrogen.html</v>
      </c>
    </row>
    <row r="730" spans="1:18">
      <c r="A730" s="22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226" t="str">
        <f t="shared" si="38"/>
        <v>Fraction of Eligible Industrial Energy Use Shifted to Electricity</v>
      </c>
      <c r="D730" s="6" t="s">
        <v>858</v>
      </c>
      <c r="E730" s="1" t="s">
        <v>910</v>
      </c>
      <c r="F730" t="s">
        <v>859</v>
      </c>
      <c r="G730" s="45" t="s">
        <v>910</v>
      </c>
      <c r="H730" s="43">
        <v>1905</v>
      </c>
      <c r="I730" s="261" t="s">
        <v>728</v>
      </c>
      <c r="J730" s="227" t="str">
        <f>IF(ISBLANK(INDEX('Policy Characteristics'!D:D,MATCH($C730,'Policy Characteristics'!$C:$C,0))),"",INDEX('Policy Characteristics'!D:D,MATCH($C730,'Policy Characteristics'!$C:$C,0)))</f>
        <v>Electrification</v>
      </c>
      <c r="K730" s="22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226" t="str">
        <f>IF(ISBLANK(INDEX('Policy Characteristics'!I:I,MATCH($C730,'Policy Characteristics'!$C:$C,0))),"",INDEX('Policy Characteristics'!I:I,MATCH($C730,'Policy Characteristics'!$C:$C,0)))</f>
        <v>% of fuel shifted</v>
      </c>
      <c r="P730" s="226"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226" t="str">
        <f>IF(ISBLANK(INDEX('Policy Characteristics'!K:K,MATCH($C730,'Policy Characteristics'!$C:$C,0))),"",INDEX('Policy Characteristics'!K:K,MATCH($C730,'Policy Characteristics'!$C:$C,0)))</f>
        <v>industry-ag-main.html#fuel-switching</v>
      </c>
      <c r="R730" s="226" t="str">
        <f>IF(ISBLANK(INDEX('Policy Characteristics'!L:L,MATCH($C730,'Policy Characteristics'!$C:$C,0))),"",INDEX('Policy Characteristics'!L:L,MATCH($C730,'Policy Characteristics'!$C:$C,0)))</f>
        <v>industry-elec-and-hydrogen.html</v>
      </c>
    </row>
    <row r="731" spans="1:18">
      <c r="A731" s="22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226" t="str">
        <f t="shared" si="38"/>
        <v>Fraction of Eligible Industrial Energy Use Shifted to Electricity</v>
      </c>
      <c r="D731" s="6" t="s">
        <v>860</v>
      </c>
      <c r="E731" s="1" t="s">
        <v>896</v>
      </c>
      <c r="F731" t="s">
        <v>861</v>
      </c>
      <c r="G731" s="45" t="s">
        <v>897</v>
      </c>
      <c r="H731" s="43">
        <v>1906</v>
      </c>
      <c r="I731" s="261" t="s">
        <v>728</v>
      </c>
      <c r="J731" s="227" t="str">
        <f>IF(ISBLANK(INDEX('Policy Characteristics'!D:D,MATCH($C731,'Policy Characteristics'!$C:$C,0))),"",INDEX('Policy Characteristics'!D:D,MATCH($C731,'Policy Characteristics'!$C:$C,0)))</f>
        <v>Electrification</v>
      </c>
      <c r="K731" s="22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226" t="str">
        <f>IF(ISBLANK(INDEX('Policy Characteristics'!I:I,MATCH($C731,'Policy Characteristics'!$C:$C,0))),"",INDEX('Policy Characteristics'!I:I,MATCH($C731,'Policy Characteristics'!$C:$C,0)))</f>
        <v>% of fuel shifted</v>
      </c>
      <c r="P731" s="226"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226" t="str">
        <f>IF(ISBLANK(INDEX('Policy Characteristics'!K:K,MATCH($C731,'Policy Characteristics'!$C:$C,0))),"",INDEX('Policy Characteristics'!K:K,MATCH($C731,'Policy Characteristics'!$C:$C,0)))</f>
        <v>industry-ag-main.html#fuel-switching</v>
      </c>
      <c r="R731" s="226" t="str">
        <f>IF(ISBLANK(INDEX('Policy Characteristics'!L:L,MATCH($C731,'Policy Characteristics'!$C:$C,0))),"",INDEX('Policy Characteristics'!L:L,MATCH($C731,'Policy Characteristics'!$C:$C,0)))</f>
        <v>industry-elec-and-hydrogen.html</v>
      </c>
    </row>
    <row r="732" spans="1:18">
      <c r="A732" s="22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226" t="str">
        <f t="shared" si="38"/>
        <v>Fraction of Eligible Industrial Energy Use Shifted to Electricity</v>
      </c>
      <c r="D732" s="6" t="s">
        <v>860</v>
      </c>
      <c r="E732" s="1" t="s">
        <v>898</v>
      </c>
      <c r="F732" t="s">
        <v>861</v>
      </c>
      <c r="G732" s="45" t="s">
        <v>899</v>
      </c>
      <c r="H732" s="43">
        <v>1907</v>
      </c>
      <c r="I732" s="261" t="s">
        <v>728</v>
      </c>
      <c r="J732" s="227" t="str">
        <f>IF(ISBLANK(INDEX('Policy Characteristics'!D:D,MATCH($C732,'Policy Characteristics'!$C:$C,0))),"",INDEX('Policy Characteristics'!D:D,MATCH($C732,'Policy Characteristics'!$C:$C,0)))</f>
        <v>Electrification</v>
      </c>
      <c r="K732" s="22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226" t="str">
        <f>IF(ISBLANK(INDEX('Policy Characteristics'!I:I,MATCH($C732,'Policy Characteristics'!$C:$C,0))),"",INDEX('Policy Characteristics'!I:I,MATCH($C732,'Policy Characteristics'!$C:$C,0)))</f>
        <v>% of fuel shifted</v>
      </c>
      <c r="P732" s="226"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226" t="str">
        <f>IF(ISBLANK(INDEX('Policy Characteristics'!K:K,MATCH($C732,'Policy Characteristics'!$C:$C,0))),"",INDEX('Policy Characteristics'!K:K,MATCH($C732,'Policy Characteristics'!$C:$C,0)))</f>
        <v>industry-ag-main.html#fuel-switching</v>
      </c>
      <c r="R732" s="226" t="str">
        <f>IF(ISBLANK(INDEX('Policy Characteristics'!L:L,MATCH($C732,'Policy Characteristics'!$C:$C,0))),"",INDEX('Policy Characteristics'!L:L,MATCH($C732,'Policy Characteristics'!$C:$C,0)))</f>
        <v>industry-elec-and-hydrogen.html</v>
      </c>
    </row>
    <row r="733" spans="1:18">
      <c r="A733" s="22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226" t="str">
        <f t="shared" si="38"/>
        <v>Fraction of Eligible Industrial Energy Use Shifted to Electricity</v>
      </c>
      <c r="D733" s="6" t="s">
        <v>860</v>
      </c>
      <c r="E733" s="1" t="s">
        <v>900</v>
      </c>
      <c r="F733" t="s">
        <v>861</v>
      </c>
      <c r="G733" s="45" t="s">
        <v>901</v>
      </c>
      <c r="H733" s="43">
        <v>1908</v>
      </c>
      <c r="I733" s="261" t="s">
        <v>728</v>
      </c>
      <c r="J733" s="227" t="str">
        <f>IF(ISBLANK(INDEX('Policy Characteristics'!D:D,MATCH($C733,'Policy Characteristics'!$C:$C,0))),"",INDEX('Policy Characteristics'!D:D,MATCH($C733,'Policy Characteristics'!$C:$C,0)))</f>
        <v>Electrification</v>
      </c>
      <c r="K733" s="22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226" t="str">
        <f>IF(ISBLANK(INDEX('Policy Characteristics'!I:I,MATCH($C733,'Policy Characteristics'!$C:$C,0))),"",INDEX('Policy Characteristics'!I:I,MATCH($C733,'Policy Characteristics'!$C:$C,0)))</f>
        <v>% of fuel shifted</v>
      </c>
      <c r="P733" s="226"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226" t="str">
        <f>IF(ISBLANK(INDEX('Policy Characteristics'!K:K,MATCH($C733,'Policy Characteristics'!$C:$C,0))),"",INDEX('Policy Characteristics'!K:K,MATCH($C733,'Policy Characteristics'!$C:$C,0)))</f>
        <v>industry-ag-main.html#fuel-switching</v>
      </c>
      <c r="R733" s="226" t="str">
        <f>IF(ISBLANK(INDEX('Policy Characteristics'!L:L,MATCH($C733,'Policy Characteristics'!$C:$C,0))),"",INDEX('Policy Characteristics'!L:L,MATCH($C733,'Policy Characteristics'!$C:$C,0)))</f>
        <v>industry-elec-and-hydrogen.html</v>
      </c>
    </row>
    <row r="734" spans="1:18">
      <c r="A734" s="22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226" t="str">
        <f t="shared" si="38"/>
        <v>Fraction of Eligible Industrial Energy Use Shifted to Electricity</v>
      </c>
      <c r="D734" s="6" t="s">
        <v>860</v>
      </c>
      <c r="E734" s="1" t="s">
        <v>902</v>
      </c>
      <c r="F734" t="s">
        <v>861</v>
      </c>
      <c r="G734" s="45" t="s">
        <v>903</v>
      </c>
      <c r="H734" s="43">
        <v>1909</v>
      </c>
      <c r="I734" s="261" t="s">
        <v>728</v>
      </c>
      <c r="J734" s="227" t="str">
        <f>IF(ISBLANK(INDEX('Policy Characteristics'!D:D,MATCH($C734,'Policy Characteristics'!$C:$C,0))),"",INDEX('Policy Characteristics'!D:D,MATCH($C734,'Policy Characteristics'!$C:$C,0)))</f>
        <v>Electrification</v>
      </c>
      <c r="K734" s="22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226" t="str">
        <f>IF(ISBLANK(INDEX('Policy Characteristics'!I:I,MATCH($C734,'Policy Characteristics'!$C:$C,0))),"",INDEX('Policy Characteristics'!I:I,MATCH($C734,'Policy Characteristics'!$C:$C,0)))</f>
        <v>% of fuel shifted</v>
      </c>
      <c r="P734" s="226"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226" t="str">
        <f>IF(ISBLANK(INDEX('Policy Characteristics'!K:K,MATCH($C734,'Policy Characteristics'!$C:$C,0))),"",INDEX('Policy Characteristics'!K:K,MATCH($C734,'Policy Characteristics'!$C:$C,0)))</f>
        <v>industry-ag-main.html#fuel-switching</v>
      </c>
      <c r="R734" s="226" t="str">
        <f>IF(ISBLANK(INDEX('Policy Characteristics'!L:L,MATCH($C734,'Policy Characteristics'!$C:$C,0))),"",INDEX('Policy Characteristics'!L:L,MATCH($C734,'Policy Characteristics'!$C:$C,0)))</f>
        <v>industry-elec-and-hydrogen.html</v>
      </c>
    </row>
    <row r="735" spans="1:18">
      <c r="A735" s="22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226" t="str">
        <f t="shared" si="38"/>
        <v>Fraction of Eligible Industrial Energy Use Shifted to Electricity</v>
      </c>
      <c r="D735" s="6" t="s">
        <v>860</v>
      </c>
      <c r="E735" s="1" t="s">
        <v>904</v>
      </c>
      <c r="F735" t="s">
        <v>861</v>
      </c>
      <c r="G735" s="45" t="s">
        <v>905</v>
      </c>
      <c r="H735" s="43">
        <v>1910</v>
      </c>
      <c r="I735" s="261" t="s">
        <v>728</v>
      </c>
      <c r="J735" s="227" t="str">
        <f>IF(ISBLANK(INDEX('Policy Characteristics'!D:D,MATCH($C735,'Policy Characteristics'!$C:$C,0))),"",INDEX('Policy Characteristics'!D:D,MATCH($C735,'Policy Characteristics'!$C:$C,0)))</f>
        <v>Electrification</v>
      </c>
      <c r="K735" s="22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226" t="str">
        <f>IF(ISBLANK(INDEX('Policy Characteristics'!I:I,MATCH($C735,'Policy Characteristics'!$C:$C,0))),"",INDEX('Policy Characteristics'!I:I,MATCH($C735,'Policy Characteristics'!$C:$C,0)))</f>
        <v>% of fuel shifted</v>
      </c>
      <c r="P735" s="226"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226" t="str">
        <f>IF(ISBLANK(INDEX('Policy Characteristics'!K:K,MATCH($C735,'Policy Characteristics'!$C:$C,0))),"",INDEX('Policy Characteristics'!K:K,MATCH($C735,'Policy Characteristics'!$C:$C,0)))</f>
        <v>industry-ag-main.html#fuel-switching</v>
      </c>
      <c r="R735" s="226" t="str">
        <f>IF(ISBLANK(INDEX('Policy Characteristics'!L:L,MATCH($C735,'Policy Characteristics'!$C:$C,0))),"",INDEX('Policy Characteristics'!L:L,MATCH($C735,'Policy Characteristics'!$C:$C,0)))</f>
        <v>industry-elec-and-hydrogen.html</v>
      </c>
    </row>
    <row r="736" spans="1:18">
      <c r="A736" s="22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226" t="str">
        <f t="shared" si="38"/>
        <v>Fraction of Eligible Industrial Energy Use Shifted to Electricity</v>
      </c>
      <c r="D736" s="6" t="s">
        <v>860</v>
      </c>
      <c r="E736" s="1" t="s">
        <v>906</v>
      </c>
      <c r="F736" t="s">
        <v>861</v>
      </c>
      <c r="G736" s="45" t="s">
        <v>907</v>
      </c>
      <c r="H736" s="43">
        <v>1911</v>
      </c>
      <c r="I736" s="261" t="s">
        <v>728</v>
      </c>
      <c r="J736" s="227" t="str">
        <f>IF(ISBLANK(INDEX('Policy Characteristics'!D:D,MATCH($C736,'Policy Characteristics'!$C:$C,0))),"",INDEX('Policy Characteristics'!D:D,MATCH($C736,'Policy Characteristics'!$C:$C,0)))</f>
        <v>Electrification</v>
      </c>
      <c r="K736" s="22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226" t="str">
        <f>IF(ISBLANK(INDEX('Policy Characteristics'!I:I,MATCH($C736,'Policy Characteristics'!$C:$C,0))),"",INDEX('Policy Characteristics'!I:I,MATCH($C736,'Policy Characteristics'!$C:$C,0)))</f>
        <v>% of fuel shifted</v>
      </c>
      <c r="P736" s="226"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226" t="str">
        <f>IF(ISBLANK(INDEX('Policy Characteristics'!K:K,MATCH($C736,'Policy Characteristics'!$C:$C,0))),"",INDEX('Policy Characteristics'!K:K,MATCH($C736,'Policy Characteristics'!$C:$C,0)))</f>
        <v>industry-ag-main.html#fuel-switching</v>
      </c>
      <c r="R736" s="226" t="str">
        <f>IF(ISBLANK(INDEX('Policy Characteristics'!L:L,MATCH($C736,'Policy Characteristics'!$C:$C,0))),"",INDEX('Policy Characteristics'!L:L,MATCH($C736,'Policy Characteristics'!$C:$C,0)))</f>
        <v>industry-elec-and-hydrogen.html</v>
      </c>
    </row>
    <row r="737" spans="1:18">
      <c r="A737" s="22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226" t="str">
        <f t="shared" si="38"/>
        <v>Fraction of Eligible Industrial Energy Use Shifted to Electricity</v>
      </c>
      <c r="D737" s="6" t="s">
        <v>860</v>
      </c>
      <c r="E737" s="1" t="s">
        <v>908</v>
      </c>
      <c r="F737" t="s">
        <v>861</v>
      </c>
      <c r="G737" s="45" t="s">
        <v>909</v>
      </c>
      <c r="H737" s="43">
        <v>1912</v>
      </c>
      <c r="I737" s="261" t="s">
        <v>728</v>
      </c>
      <c r="J737" s="227" t="str">
        <f>IF(ISBLANK(INDEX('Policy Characteristics'!D:D,MATCH($C737,'Policy Characteristics'!$C:$C,0))),"",INDEX('Policy Characteristics'!D:D,MATCH($C737,'Policy Characteristics'!$C:$C,0)))</f>
        <v>Electrification</v>
      </c>
      <c r="K737" s="22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226" t="str">
        <f>IF(ISBLANK(INDEX('Policy Characteristics'!I:I,MATCH($C737,'Policy Characteristics'!$C:$C,0))),"",INDEX('Policy Characteristics'!I:I,MATCH($C737,'Policy Characteristics'!$C:$C,0)))</f>
        <v>% of fuel shifted</v>
      </c>
      <c r="P737" s="226"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226" t="str">
        <f>IF(ISBLANK(INDEX('Policy Characteristics'!K:K,MATCH($C737,'Policy Characteristics'!$C:$C,0))),"",INDEX('Policy Characteristics'!K:K,MATCH($C737,'Policy Characteristics'!$C:$C,0)))</f>
        <v>industry-ag-main.html#fuel-switching</v>
      </c>
      <c r="R737" s="226" t="str">
        <f>IF(ISBLANK(INDEX('Policy Characteristics'!L:L,MATCH($C737,'Policy Characteristics'!$C:$C,0))),"",INDEX('Policy Characteristics'!L:L,MATCH($C737,'Policy Characteristics'!$C:$C,0)))</f>
        <v>industry-elec-and-hydrogen.html</v>
      </c>
    </row>
    <row r="738" spans="1:18">
      <c r="A738" s="22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226" t="str">
        <f t="shared" si="38"/>
        <v>Fraction of Eligible Industrial Energy Use Shifted to Electricity</v>
      </c>
      <c r="D738" s="6" t="s">
        <v>860</v>
      </c>
      <c r="E738" s="1" t="s">
        <v>910</v>
      </c>
      <c r="F738" t="s">
        <v>861</v>
      </c>
      <c r="G738" s="45" t="s">
        <v>910</v>
      </c>
      <c r="H738" s="43">
        <v>1913</v>
      </c>
      <c r="I738" s="261" t="s">
        <v>728</v>
      </c>
      <c r="J738" s="227" t="str">
        <f>IF(ISBLANK(INDEX('Policy Characteristics'!D:D,MATCH($C738,'Policy Characteristics'!$C:$C,0))),"",INDEX('Policy Characteristics'!D:D,MATCH($C738,'Policy Characteristics'!$C:$C,0)))</f>
        <v>Electrification</v>
      </c>
      <c r="K738" s="22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226" t="str">
        <f>IF(ISBLANK(INDEX('Policy Characteristics'!I:I,MATCH($C738,'Policy Characteristics'!$C:$C,0))),"",INDEX('Policy Characteristics'!I:I,MATCH($C738,'Policy Characteristics'!$C:$C,0)))</f>
        <v>% of fuel shifted</v>
      </c>
      <c r="P738" s="226"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226" t="str">
        <f>IF(ISBLANK(INDEX('Policy Characteristics'!K:K,MATCH($C738,'Policy Characteristics'!$C:$C,0))),"",INDEX('Policy Characteristics'!K:K,MATCH($C738,'Policy Characteristics'!$C:$C,0)))</f>
        <v>industry-ag-main.html#fuel-switching</v>
      </c>
      <c r="R738" s="226" t="str">
        <f>IF(ISBLANK(INDEX('Policy Characteristics'!L:L,MATCH($C738,'Policy Characteristics'!$C:$C,0))),"",INDEX('Policy Characteristics'!L:L,MATCH($C738,'Policy Characteristics'!$C:$C,0)))</f>
        <v>industry-elec-and-hydrogen.html</v>
      </c>
    </row>
    <row r="739" spans="1:18">
      <c r="A739" s="22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226" t="str">
        <f t="shared" si="38"/>
        <v>Fraction of Eligible Industrial Energy Use Shifted to Electricity</v>
      </c>
      <c r="D739" s="6" t="s">
        <v>862</v>
      </c>
      <c r="E739" s="1" t="s">
        <v>896</v>
      </c>
      <c r="F739" t="s">
        <v>863</v>
      </c>
      <c r="G739" s="45" t="s">
        <v>897</v>
      </c>
      <c r="H739" s="43">
        <v>1914</v>
      </c>
      <c r="I739" s="261" t="s">
        <v>728</v>
      </c>
      <c r="J739" s="227" t="str">
        <f>IF(ISBLANK(INDEX('Policy Characteristics'!D:D,MATCH($C739,'Policy Characteristics'!$C:$C,0))),"",INDEX('Policy Characteristics'!D:D,MATCH($C739,'Policy Characteristics'!$C:$C,0)))</f>
        <v>Electrification</v>
      </c>
      <c r="K739" s="22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226" t="str">
        <f>IF(ISBLANK(INDEX('Policy Characteristics'!I:I,MATCH($C739,'Policy Characteristics'!$C:$C,0))),"",INDEX('Policy Characteristics'!I:I,MATCH($C739,'Policy Characteristics'!$C:$C,0)))</f>
        <v>% of fuel shifted</v>
      </c>
      <c r="P739" s="226"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226" t="str">
        <f>IF(ISBLANK(INDEX('Policy Characteristics'!K:K,MATCH($C739,'Policy Characteristics'!$C:$C,0))),"",INDEX('Policy Characteristics'!K:K,MATCH($C739,'Policy Characteristics'!$C:$C,0)))</f>
        <v>industry-ag-main.html#fuel-switching</v>
      </c>
      <c r="R739" s="226" t="str">
        <f>IF(ISBLANK(INDEX('Policy Characteristics'!L:L,MATCH($C739,'Policy Characteristics'!$C:$C,0))),"",INDEX('Policy Characteristics'!L:L,MATCH($C739,'Policy Characteristics'!$C:$C,0)))</f>
        <v>industry-elec-and-hydrogen.html</v>
      </c>
    </row>
    <row r="740" spans="1:18">
      <c r="A740" s="22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226" t="str">
        <f t="shared" si="38"/>
        <v>Fraction of Eligible Industrial Energy Use Shifted to Electricity</v>
      </c>
      <c r="D740" s="6" t="s">
        <v>862</v>
      </c>
      <c r="E740" s="1" t="s">
        <v>898</v>
      </c>
      <c r="F740" t="s">
        <v>863</v>
      </c>
      <c r="G740" s="45" t="s">
        <v>899</v>
      </c>
      <c r="H740" s="43">
        <v>1915</v>
      </c>
      <c r="I740" s="261" t="s">
        <v>728</v>
      </c>
      <c r="J740" s="227" t="str">
        <f>IF(ISBLANK(INDEX('Policy Characteristics'!D:D,MATCH($C740,'Policy Characteristics'!$C:$C,0))),"",INDEX('Policy Characteristics'!D:D,MATCH($C740,'Policy Characteristics'!$C:$C,0)))</f>
        <v>Electrification</v>
      </c>
      <c r="K740" s="22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226" t="str">
        <f>IF(ISBLANK(INDEX('Policy Characteristics'!I:I,MATCH($C740,'Policy Characteristics'!$C:$C,0))),"",INDEX('Policy Characteristics'!I:I,MATCH($C740,'Policy Characteristics'!$C:$C,0)))</f>
        <v>% of fuel shifted</v>
      </c>
      <c r="P740" s="226"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226" t="str">
        <f>IF(ISBLANK(INDEX('Policy Characteristics'!K:K,MATCH($C740,'Policy Characteristics'!$C:$C,0))),"",INDEX('Policy Characteristics'!K:K,MATCH($C740,'Policy Characteristics'!$C:$C,0)))</f>
        <v>industry-ag-main.html#fuel-switching</v>
      </c>
      <c r="R740" s="226" t="str">
        <f>IF(ISBLANK(INDEX('Policy Characteristics'!L:L,MATCH($C740,'Policy Characteristics'!$C:$C,0))),"",INDEX('Policy Characteristics'!L:L,MATCH($C740,'Policy Characteristics'!$C:$C,0)))</f>
        <v>industry-elec-and-hydrogen.html</v>
      </c>
    </row>
    <row r="741" spans="1:18">
      <c r="A741" s="22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226" t="str">
        <f t="shared" si="38"/>
        <v>Fraction of Eligible Industrial Energy Use Shifted to Electricity</v>
      </c>
      <c r="D741" s="6" t="s">
        <v>862</v>
      </c>
      <c r="E741" s="1" t="s">
        <v>900</v>
      </c>
      <c r="F741" t="s">
        <v>863</v>
      </c>
      <c r="G741" s="45" t="s">
        <v>901</v>
      </c>
      <c r="H741" s="43">
        <v>1916</v>
      </c>
      <c r="I741" s="261" t="s">
        <v>728</v>
      </c>
      <c r="J741" s="227" t="str">
        <f>IF(ISBLANK(INDEX('Policy Characteristics'!D:D,MATCH($C741,'Policy Characteristics'!$C:$C,0))),"",INDEX('Policy Characteristics'!D:D,MATCH($C741,'Policy Characteristics'!$C:$C,0)))</f>
        <v>Electrification</v>
      </c>
      <c r="K741" s="22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226" t="str">
        <f>IF(ISBLANK(INDEX('Policy Characteristics'!I:I,MATCH($C741,'Policy Characteristics'!$C:$C,0))),"",INDEX('Policy Characteristics'!I:I,MATCH($C741,'Policy Characteristics'!$C:$C,0)))</f>
        <v>% of fuel shifted</v>
      </c>
      <c r="P741" s="226"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226" t="str">
        <f>IF(ISBLANK(INDEX('Policy Characteristics'!K:K,MATCH($C741,'Policy Characteristics'!$C:$C,0))),"",INDEX('Policy Characteristics'!K:K,MATCH($C741,'Policy Characteristics'!$C:$C,0)))</f>
        <v>industry-ag-main.html#fuel-switching</v>
      </c>
      <c r="R741" s="226" t="str">
        <f>IF(ISBLANK(INDEX('Policy Characteristics'!L:L,MATCH($C741,'Policy Characteristics'!$C:$C,0))),"",INDEX('Policy Characteristics'!L:L,MATCH($C741,'Policy Characteristics'!$C:$C,0)))</f>
        <v>industry-elec-and-hydrogen.html</v>
      </c>
    </row>
    <row r="742" spans="1:18">
      <c r="A742" s="22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226" t="str">
        <f t="shared" si="38"/>
        <v>Fraction of Eligible Industrial Energy Use Shifted to Electricity</v>
      </c>
      <c r="D742" s="6" t="s">
        <v>862</v>
      </c>
      <c r="E742" s="1" t="s">
        <v>902</v>
      </c>
      <c r="F742" t="s">
        <v>863</v>
      </c>
      <c r="G742" s="45" t="s">
        <v>903</v>
      </c>
      <c r="H742" s="43">
        <v>1917</v>
      </c>
      <c r="I742" s="261" t="s">
        <v>728</v>
      </c>
      <c r="J742" s="227" t="str">
        <f>IF(ISBLANK(INDEX('Policy Characteristics'!D:D,MATCH($C742,'Policy Characteristics'!$C:$C,0))),"",INDEX('Policy Characteristics'!D:D,MATCH($C742,'Policy Characteristics'!$C:$C,0)))</f>
        <v>Electrification</v>
      </c>
      <c r="K742" s="22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226" t="str">
        <f>IF(ISBLANK(INDEX('Policy Characteristics'!I:I,MATCH($C742,'Policy Characteristics'!$C:$C,0))),"",INDEX('Policy Characteristics'!I:I,MATCH($C742,'Policy Characteristics'!$C:$C,0)))</f>
        <v>% of fuel shifted</v>
      </c>
      <c r="P742" s="226"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226" t="str">
        <f>IF(ISBLANK(INDEX('Policy Characteristics'!K:K,MATCH($C742,'Policy Characteristics'!$C:$C,0))),"",INDEX('Policy Characteristics'!K:K,MATCH($C742,'Policy Characteristics'!$C:$C,0)))</f>
        <v>industry-ag-main.html#fuel-switching</v>
      </c>
      <c r="R742" s="226" t="str">
        <f>IF(ISBLANK(INDEX('Policy Characteristics'!L:L,MATCH($C742,'Policy Characteristics'!$C:$C,0))),"",INDEX('Policy Characteristics'!L:L,MATCH($C742,'Policy Characteristics'!$C:$C,0)))</f>
        <v>industry-elec-and-hydrogen.html</v>
      </c>
    </row>
    <row r="743" spans="1:18">
      <c r="A743" s="22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226" t="str">
        <f t="shared" si="38"/>
        <v>Fraction of Eligible Industrial Energy Use Shifted to Electricity</v>
      </c>
      <c r="D743" s="6" t="s">
        <v>862</v>
      </c>
      <c r="E743" s="1" t="s">
        <v>904</v>
      </c>
      <c r="F743" t="s">
        <v>863</v>
      </c>
      <c r="G743" s="45" t="s">
        <v>905</v>
      </c>
      <c r="H743" s="43">
        <v>1918</v>
      </c>
      <c r="I743" s="261" t="s">
        <v>728</v>
      </c>
      <c r="J743" s="227" t="str">
        <f>IF(ISBLANK(INDEX('Policy Characteristics'!D:D,MATCH($C743,'Policy Characteristics'!$C:$C,0))),"",INDEX('Policy Characteristics'!D:D,MATCH($C743,'Policy Characteristics'!$C:$C,0)))</f>
        <v>Electrification</v>
      </c>
      <c r="K743" s="22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226" t="str">
        <f>IF(ISBLANK(INDEX('Policy Characteristics'!I:I,MATCH($C743,'Policy Characteristics'!$C:$C,0))),"",INDEX('Policy Characteristics'!I:I,MATCH($C743,'Policy Characteristics'!$C:$C,0)))</f>
        <v>% of fuel shifted</v>
      </c>
      <c r="P743" s="226"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226" t="str">
        <f>IF(ISBLANK(INDEX('Policy Characteristics'!K:K,MATCH($C743,'Policy Characteristics'!$C:$C,0))),"",INDEX('Policy Characteristics'!K:K,MATCH($C743,'Policy Characteristics'!$C:$C,0)))</f>
        <v>industry-ag-main.html#fuel-switching</v>
      </c>
      <c r="R743" s="226" t="str">
        <f>IF(ISBLANK(INDEX('Policy Characteristics'!L:L,MATCH($C743,'Policy Characteristics'!$C:$C,0))),"",INDEX('Policy Characteristics'!L:L,MATCH($C743,'Policy Characteristics'!$C:$C,0)))</f>
        <v>industry-elec-and-hydrogen.html</v>
      </c>
    </row>
    <row r="744" spans="1:18">
      <c r="A744" s="22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226" t="str">
        <f t="shared" si="38"/>
        <v>Fraction of Eligible Industrial Energy Use Shifted to Electricity</v>
      </c>
      <c r="D744" s="6" t="s">
        <v>862</v>
      </c>
      <c r="E744" s="1" t="s">
        <v>906</v>
      </c>
      <c r="F744" t="s">
        <v>863</v>
      </c>
      <c r="G744" s="45" t="s">
        <v>907</v>
      </c>
      <c r="H744" s="43">
        <v>1919</v>
      </c>
      <c r="I744" s="261" t="s">
        <v>728</v>
      </c>
      <c r="J744" s="227" t="str">
        <f>IF(ISBLANK(INDEX('Policy Characteristics'!D:D,MATCH($C744,'Policy Characteristics'!$C:$C,0))),"",INDEX('Policy Characteristics'!D:D,MATCH($C744,'Policy Characteristics'!$C:$C,0)))</f>
        <v>Electrification</v>
      </c>
      <c r="K744" s="22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226" t="str">
        <f>IF(ISBLANK(INDEX('Policy Characteristics'!I:I,MATCH($C744,'Policy Characteristics'!$C:$C,0))),"",INDEX('Policy Characteristics'!I:I,MATCH($C744,'Policy Characteristics'!$C:$C,0)))</f>
        <v>% of fuel shifted</v>
      </c>
      <c r="P744" s="226"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226" t="str">
        <f>IF(ISBLANK(INDEX('Policy Characteristics'!K:K,MATCH($C744,'Policy Characteristics'!$C:$C,0))),"",INDEX('Policy Characteristics'!K:K,MATCH($C744,'Policy Characteristics'!$C:$C,0)))</f>
        <v>industry-ag-main.html#fuel-switching</v>
      </c>
      <c r="R744" s="226" t="str">
        <f>IF(ISBLANK(INDEX('Policy Characteristics'!L:L,MATCH($C744,'Policy Characteristics'!$C:$C,0))),"",INDEX('Policy Characteristics'!L:L,MATCH($C744,'Policy Characteristics'!$C:$C,0)))</f>
        <v>industry-elec-and-hydrogen.html</v>
      </c>
    </row>
    <row r="745" spans="1:18">
      <c r="A745" s="22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226" t="str">
        <f t="shared" si="38"/>
        <v>Fraction of Eligible Industrial Energy Use Shifted to Electricity</v>
      </c>
      <c r="D745" s="6" t="s">
        <v>862</v>
      </c>
      <c r="E745" s="1" t="s">
        <v>908</v>
      </c>
      <c r="F745" t="s">
        <v>863</v>
      </c>
      <c r="G745" s="45" t="s">
        <v>909</v>
      </c>
      <c r="H745" s="43">
        <v>1920</v>
      </c>
      <c r="I745" s="261" t="s">
        <v>728</v>
      </c>
      <c r="J745" s="227" t="str">
        <f>IF(ISBLANK(INDEX('Policy Characteristics'!D:D,MATCH($C745,'Policy Characteristics'!$C:$C,0))),"",INDEX('Policy Characteristics'!D:D,MATCH($C745,'Policy Characteristics'!$C:$C,0)))</f>
        <v>Electrification</v>
      </c>
      <c r="K745" s="22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226" t="str">
        <f>IF(ISBLANK(INDEX('Policy Characteristics'!I:I,MATCH($C745,'Policy Characteristics'!$C:$C,0))),"",INDEX('Policy Characteristics'!I:I,MATCH($C745,'Policy Characteristics'!$C:$C,0)))</f>
        <v>% of fuel shifted</v>
      </c>
      <c r="P745" s="226"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226" t="str">
        <f>IF(ISBLANK(INDEX('Policy Characteristics'!K:K,MATCH($C745,'Policy Characteristics'!$C:$C,0))),"",INDEX('Policy Characteristics'!K:K,MATCH($C745,'Policy Characteristics'!$C:$C,0)))</f>
        <v>industry-ag-main.html#fuel-switching</v>
      </c>
      <c r="R745" s="226" t="str">
        <f>IF(ISBLANK(INDEX('Policy Characteristics'!L:L,MATCH($C745,'Policy Characteristics'!$C:$C,0))),"",INDEX('Policy Characteristics'!L:L,MATCH($C745,'Policy Characteristics'!$C:$C,0)))</f>
        <v>industry-elec-and-hydrogen.html</v>
      </c>
    </row>
    <row r="746" spans="1:18">
      <c r="A746" s="22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226" t="str">
        <f t="shared" si="38"/>
        <v>Fraction of Eligible Industrial Energy Use Shifted to Electricity</v>
      </c>
      <c r="D746" s="6" t="s">
        <v>862</v>
      </c>
      <c r="E746" s="1" t="s">
        <v>910</v>
      </c>
      <c r="F746" t="s">
        <v>863</v>
      </c>
      <c r="G746" s="45" t="s">
        <v>910</v>
      </c>
      <c r="H746" s="43">
        <v>1921</v>
      </c>
      <c r="I746" s="261" t="s">
        <v>728</v>
      </c>
      <c r="J746" s="227" t="str">
        <f>IF(ISBLANK(INDEX('Policy Characteristics'!D:D,MATCH($C746,'Policy Characteristics'!$C:$C,0))),"",INDEX('Policy Characteristics'!D:D,MATCH($C746,'Policy Characteristics'!$C:$C,0)))</f>
        <v>Electrification</v>
      </c>
      <c r="K746" s="22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226" t="str">
        <f>IF(ISBLANK(INDEX('Policy Characteristics'!I:I,MATCH($C746,'Policy Characteristics'!$C:$C,0))),"",INDEX('Policy Characteristics'!I:I,MATCH($C746,'Policy Characteristics'!$C:$C,0)))</f>
        <v>% of fuel shifted</v>
      </c>
      <c r="P746" s="226"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226" t="str">
        <f>IF(ISBLANK(INDEX('Policy Characteristics'!K:K,MATCH($C746,'Policy Characteristics'!$C:$C,0))),"",INDEX('Policy Characteristics'!K:K,MATCH($C746,'Policy Characteristics'!$C:$C,0)))</f>
        <v>industry-ag-main.html#fuel-switching</v>
      </c>
      <c r="R746" s="226" t="str">
        <f>IF(ISBLANK(INDEX('Policy Characteristics'!L:L,MATCH($C746,'Policy Characteristics'!$C:$C,0))),"",INDEX('Policy Characteristics'!L:L,MATCH($C746,'Policy Characteristics'!$C:$C,0)))</f>
        <v>industry-elec-and-hydrogen.html</v>
      </c>
    </row>
    <row r="747" spans="1:18">
      <c r="A747" s="22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226" t="str">
        <f t="shared" si="38"/>
        <v>Fraction of Eligible Industrial Energy Use Shifted to Electricity</v>
      </c>
      <c r="D747" s="6" t="s">
        <v>864</v>
      </c>
      <c r="E747" s="1" t="s">
        <v>896</v>
      </c>
      <c r="F747" t="s">
        <v>865</v>
      </c>
      <c r="G747" s="45" t="s">
        <v>897</v>
      </c>
      <c r="H747" s="43">
        <v>1922</v>
      </c>
      <c r="I747" s="261" t="s">
        <v>728</v>
      </c>
      <c r="J747" s="227" t="str">
        <f>IF(ISBLANK(INDEX('Policy Characteristics'!D:D,MATCH($C747,'Policy Characteristics'!$C:$C,0))),"",INDEX('Policy Characteristics'!D:D,MATCH($C747,'Policy Characteristics'!$C:$C,0)))</f>
        <v>Electrification</v>
      </c>
      <c r="K747" s="22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226" t="str">
        <f>IF(ISBLANK(INDEX('Policy Characteristics'!I:I,MATCH($C747,'Policy Characteristics'!$C:$C,0))),"",INDEX('Policy Characteristics'!I:I,MATCH($C747,'Policy Characteristics'!$C:$C,0)))</f>
        <v>% of fuel shifted</v>
      </c>
      <c r="P747" s="226"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226" t="str">
        <f>IF(ISBLANK(INDEX('Policy Characteristics'!K:K,MATCH($C747,'Policy Characteristics'!$C:$C,0))),"",INDEX('Policy Characteristics'!K:K,MATCH($C747,'Policy Characteristics'!$C:$C,0)))</f>
        <v>industry-ag-main.html#fuel-switching</v>
      </c>
      <c r="R747" s="226" t="str">
        <f>IF(ISBLANK(INDEX('Policy Characteristics'!L:L,MATCH($C747,'Policy Characteristics'!$C:$C,0))),"",INDEX('Policy Characteristics'!L:L,MATCH($C747,'Policy Characteristics'!$C:$C,0)))</f>
        <v>industry-elec-and-hydrogen.html</v>
      </c>
    </row>
    <row r="748" spans="1:18">
      <c r="A748" s="22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226" t="str">
        <f t="shared" si="38"/>
        <v>Fraction of Eligible Industrial Energy Use Shifted to Electricity</v>
      </c>
      <c r="D748" s="6" t="s">
        <v>864</v>
      </c>
      <c r="E748" s="1" t="s">
        <v>898</v>
      </c>
      <c r="F748" t="s">
        <v>865</v>
      </c>
      <c r="G748" s="45" t="s">
        <v>899</v>
      </c>
      <c r="H748" s="43">
        <v>1923</v>
      </c>
      <c r="I748" s="261" t="s">
        <v>728</v>
      </c>
      <c r="J748" s="227" t="str">
        <f>IF(ISBLANK(INDEX('Policy Characteristics'!D:D,MATCH($C748,'Policy Characteristics'!$C:$C,0))),"",INDEX('Policy Characteristics'!D:D,MATCH($C748,'Policy Characteristics'!$C:$C,0)))</f>
        <v>Electrification</v>
      </c>
      <c r="K748" s="22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226" t="str">
        <f>IF(ISBLANK(INDEX('Policy Characteristics'!I:I,MATCH($C748,'Policy Characteristics'!$C:$C,0))),"",INDEX('Policy Characteristics'!I:I,MATCH($C748,'Policy Characteristics'!$C:$C,0)))</f>
        <v>% of fuel shifted</v>
      </c>
      <c r="P748" s="226"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226" t="str">
        <f>IF(ISBLANK(INDEX('Policy Characteristics'!K:K,MATCH($C748,'Policy Characteristics'!$C:$C,0))),"",INDEX('Policy Characteristics'!K:K,MATCH($C748,'Policy Characteristics'!$C:$C,0)))</f>
        <v>industry-ag-main.html#fuel-switching</v>
      </c>
      <c r="R748" s="226" t="str">
        <f>IF(ISBLANK(INDEX('Policy Characteristics'!L:L,MATCH($C748,'Policy Characteristics'!$C:$C,0))),"",INDEX('Policy Characteristics'!L:L,MATCH($C748,'Policy Characteristics'!$C:$C,0)))</f>
        <v>industry-elec-and-hydrogen.html</v>
      </c>
    </row>
    <row r="749" spans="1:18">
      <c r="A749" s="22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226" t="str">
        <f t="shared" si="38"/>
        <v>Fraction of Eligible Industrial Energy Use Shifted to Electricity</v>
      </c>
      <c r="D749" s="6" t="s">
        <v>864</v>
      </c>
      <c r="E749" s="1" t="s">
        <v>900</v>
      </c>
      <c r="F749" t="s">
        <v>865</v>
      </c>
      <c r="G749" s="45" t="s">
        <v>901</v>
      </c>
      <c r="H749" s="43">
        <v>1924</v>
      </c>
      <c r="I749" s="261" t="s">
        <v>728</v>
      </c>
      <c r="J749" s="227" t="str">
        <f>IF(ISBLANK(INDEX('Policy Characteristics'!D:D,MATCH($C749,'Policy Characteristics'!$C:$C,0))),"",INDEX('Policy Characteristics'!D:D,MATCH($C749,'Policy Characteristics'!$C:$C,0)))</f>
        <v>Electrification</v>
      </c>
      <c r="K749" s="22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226" t="str">
        <f>IF(ISBLANK(INDEX('Policy Characteristics'!I:I,MATCH($C749,'Policy Characteristics'!$C:$C,0))),"",INDEX('Policy Characteristics'!I:I,MATCH($C749,'Policy Characteristics'!$C:$C,0)))</f>
        <v>% of fuel shifted</v>
      </c>
      <c r="P749" s="226"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226" t="str">
        <f>IF(ISBLANK(INDEX('Policy Characteristics'!K:K,MATCH($C749,'Policy Characteristics'!$C:$C,0))),"",INDEX('Policy Characteristics'!K:K,MATCH($C749,'Policy Characteristics'!$C:$C,0)))</f>
        <v>industry-ag-main.html#fuel-switching</v>
      </c>
      <c r="R749" s="226" t="str">
        <f>IF(ISBLANK(INDEX('Policy Characteristics'!L:L,MATCH($C749,'Policy Characteristics'!$C:$C,0))),"",INDEX('Policy Characteristics'!L:L,MATCH($C749,'Policy Characteristics'!$C:$C,0)))</f>
        <v>industry-elec-and-hydrogen.html</v>
      </c>
    </row>
    <row r="750" spans="1:18">
      <c r="A750" s="22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226" t="str">
        <f t="shared" si="38"/>
        <v>Fraction of Eligible Industrial Energy Use Shifted to Electricity</v>
      </c>
      <c r="D750" s="6" t="s">
        <v>864</v>
      </c>
      <c r="E750" s="1" t="s">
        <v>902</v>
      </c>
      <c r="F750" t="s">
        <v>865</v>
      </c>
      <c r="G750" s="45" t="s">
        <v>903</v>
      </c>
      <c r="H750" s="43">
        <v>1925</v>
      </c>
      <c r="I750" s="261" t="s">
        <v>728</v>
      </c>
      <c r="J750" s="227" t="str">
        <f>IF(ISBLANK(INDEX('Policy Characteristics'!D:D,MATCH($C750,'Policy Characteristics'!$C:$C,0))),"",INDEX('Policy Characteristics'!D:D,MATCH($C750,'Policy Characteristics'!$C:$C,0)))</f>
        <v>Electrification</v>
      </c>
      <c r="K750" s="22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226" t="str">
        <f>IF(ISBLANK(INDEX('Policy Characteristics'!I:I,MATCH($C750,'Policy Characteristics'!$C:$C,0))),"",INDEX('Policy Characteristics'!I:I,MATCH($C750,'Policy Characteristics'!$C:$C,0)))</f>
        <v>% of fuel shifted</v>
      </c>
      <c r="P750" s="226"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226" t="str">
        <f>IF(ISBLANK(INDEX('Policy Characteristics'!K:K,MATCH($C750,'Policy Characteristics'!$C:$C,0))),"",INDEX('Policy Characteristics'!K:K,MATCH($C750,'Policy Characteristics'!$C:$C,0)))</f>
        <v>industry-ag-main.html#fuel-switching</v>
      </c>
      <c r="R750" s="226" t="str">
        <f>IF(ISBLANK(INDEX('Policy Characteristics'!L:L,MATCH($C750,'Policy Characteristics'!$C:$C,0))),"",INDEX('Policy Characteristics'!L:L,MATCH($C750,'Policy Characteristics'!$C:$C,0)))</f>
        <v>industry-elec-and-hydrogen.html</v>
      </c>
    </row>
    <row r="751" spans="1:18">
      <c r="A751" s="22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226" t="str">
        <f t="shared" si="38"/>
        <v>Fraction of Eligible Industrial Energy Use Shifted to Electricity</v>
      </c>
      <c r="D751" s="6" t="s">
        <v>864</v>
      </c>
      <c r="E751" s="1" t="s">
        <v>904</v>
      </c>
      <c r="F751" t="s">
        <v>865</v>
      </c>
      <c r="G751" s="45" t="s">
        <v>905</v>
      </c>
      <c r="H751" s="43">
        <v>1926</v>
      </c>
      <c r="I751" s="261" t="s">
        <v>728</v>
      </c>
      <c r="J751" s="227" t="str">
        <f>IF(ISBLANK(INDEX('Policy Characteristics'!D:D,MATCH($C751,'Policy Characteristics'!$C:$C,0))),"",INDEX('Policy Characteristics'!D:D,MATCH($C751,'Policy Characteristics'!$C:$C,0)))</f>
        <v>Electrification</v>
      </c>
      <c r="K751" s="22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226" t="str">
        <f>IF(ISBLANK(INDEX('Policy Characteristics'!I:I,MATCH($C751,'Policy Characteristics'!$C:$C,0))),"",INDEX('Policy Characteristics'!I:I,MATCH($C751,'Policy Characteristics'!$C:$C,0)))</f>
        <v>% of fuel shifted</v>
      </c>
      <c r="P751" s="226"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226" t="str">
        <f>IF(ISBLANK(INDEX('Policy Characteristics'!K:K,MATCH($C751,'Policy Characteristics'!$C:$C,0))),"",INDEX('Policy Characteristics'!K:K,MATCH($C751,'Policy Characteristics'!$C:$C,0)))</f>
        <v>industry-ag-main.html#fuel-switching</v>
      </c>
      <c r="R751" s="226" t="str">
        <f>IF(ISBLANK(INDEX('Policy Characteristics'!L:L,MATCH($C751,'Policy Characteristics'!$C:$C,0))),"",INDEX('Policy Characteristics'!L:L,MATCH($C751,'Policy Characteristics'!$C:$C,0)))</f>
        <v>industry-elec-and-hydrogen.html</v>
      </c>
    </row>
    <row r="752" spans="1:18">
      <c r="A752" s="22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226" t="str">
        <f t="shared" si="38"/>
        <v>Fraction of Eligible Industrial Energy Use Shifted to Electricity</v>
      </c>
      <c r="D752" s="6" t="s">
        <v>864</v>
      </c>
      <c r="E752" s="1" t="s">
        <v>906</v>
      </c>
      <c r="F752" t="s">
        <v>865</v>
      </c>
      <c r="G752" s="45" t="s">
        <v>907</v>
      </c>
      <c r="H752" s="43">
        <v>1927</v>
      </c>
      <c r="I752" s="261" t="s">
        <v>728</v>
      </c>
      <c r="J752" s="227" t="str">
        <f>IF(ISBLANK(INDEX('Policy Characteristics'!D:D,MATCH($C752,'Policy Characteristics'!$C:$C,0))),"",INDEX('Policy Characteristics'!D:D,MATCH($C752,'Policy Characteristics'!$C:$C,0)))</f>
        <v>Electrification</v>
      </c>
      <c r="K752" s="22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226" t="str">
        <f>IF(ISBLANK(INDEX('Policy Characteristics'!I:I,MATCH($C752,'Policy Characteristics'!$C:$C,0))),"",INDEX('Policy Characteristics'!I:I,MATCH($C752,'Policy Characteristics'!$C:$C,0)))</f>
        <v>% of fuel shifted</v>
      </c>
      <c r="P752" s="226"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226" t="str">
        <f>IF(ISBLANK(INDEX('Policy Characteristics'!K:K,MATCH($C752,'Policy Characteristics'!$C:$C,0))),"",INDEX('Policy Characteristics'!K:K,MATCH($C752,'Policy Characteristics'!$C:$C,0)))</f>
        <v>industry-ag-main.html#fuel-switching</v>
      </c>
      <c r="R752" s="226" t="str">
        <f>IF(ISBLANK(INDEX('Policy Characteristics'!L:L,MATCH($C752,'Policy Characteristics'!$C:$C,0))),"",INDEX('Policy Characteristics'!L:L,MATCH($C752,'Policy Characteristics'!$C:$C,0)))</f>
        <v>industry-elec-and-hydrogen.html</v>
      </c>
    </row>
    <row r="753" spans="1:18">
      <c r="A753" s="22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226" t="str">
        <f t="shared" si="38"/>
        <v>Fraction of Eligible Industrial Energy Use Shifted to Electricity</v>
      </c>
      <c r="D753" s="6" t="s">
        <v>864</v>
      </c>
      <c r="E753" s="1" t="s">
        <v>908</v>
      </c>
      <c r="F753" t="s">
        <v>865</v>
      </c>
      <c r="G753" s="45" t="s">
        <v>909</v>
      </c>
      <c r="H753" s="43">
        <v>1928</v>
      </c>
      <c r="I753" s="261" t="s">
        <v>728</v>
      </c>
      <c r="J753" s="227" t="str">
        <f>IF(ISBLANK(INDEX('Policy Characteristics'!D:D,MATCH($C753,'Policy Characteristics'!$C:$C,0))),"",INDEX('Policy Characteristics'!D:D,MATCH($C753,'Policy Characteristics'!$C:$C,0)))</f>
        <v>Electrification</v>
      </c>
      <c r="K753" s="22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226" t="str">
        <f>IF(ISBLANK(INDEX('Policy Characteristics'!I:I,MATCH($C753,'Policy Characteristics'!$C:$C,0))),"",INDEX('Policy Characteristics'!I:I,MATCH($C753,'Policy Characteristics'!$C:$C,0)))</f>
        <v>% of fuel shifted</v>
      </c>
      <c r="P753" s="226"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226" t="str">
        <f>IF(ISBLANK(INDEX('Policy Characteristics'!K:K,MATCH($C753,'Policy Characteristics'!$C:$C,0))),"",INDEX('Policy Characteristics'!K:K,MATCH($C753,'Policy Characteristics'!$C:$C,0)))</f>
        <v>industry-ag-main.html#fuel-switching</v>
      </c>
      <c r="R753" s="226" t="str">
        <f>IF(ISBLANK(INDEX('Policy Characteristics'!L:L,MATCH($C753,'Policy Characteristics'!$C:$C,0))),"",INDEX('Policy Characteristics'!L:L,MATCH($C753,'Policy Characteristics'!$C:$C,0)))</f>
        <v>industry-elec-and-hydrogen.html</v>
      </c>
    </row>
    <row r="754" spans="1:18">
      <c r="A754" s="22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226" t="str">
        <f t="shared" si="38"/>
        <v>Fraction of Eligible Industrial Energy Use Shifted to Electricity</v>
      </c>
      <c r="D754" s="6" t="s">
        <v>864</v>
      </c>
      <c r="E754" s="1" t="s">
        <v>910</v>
      </c>
      <c r="F754" t="s">
        <v>865</v>
      </c>
      <c r="G754" s="45" t="s">
        <v>910</v>
      </c>
      <c r="H754" s="43">
        <v>1929</v>
      </c>
      <c r="I754" s="261" t="s">
        <v>728</v>
      </c>
      <c r="J754" s="227" t="str">
        <f>IF(ISBLANK(INDEX('Policy Characteristics'!D:D,MATCH($C754,'Policy Characteristics'!$C:$C,0))),"",INDEX('Policy Characteristics'!D:D,MATCH($C754,'Policy Characteristics'!$C:$C,0)))</f>
        <v>Electrification</v>
      </c>
      <c r="K754" s="22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226" t="str">
        <f>IF(ISBLANK(INDEX('Policy Characteristics'!I:I,MATCH($C754,'Policy Characteristics'!$C:$C,0))),"",INDEX('Policy Characteristics'!I:I,MATCH($C754,'Policy Characteristics'!$C:$C,0)))</f>
        <v>% of fuel shifted</v>
      </c>
      <c r="P754" s="226"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226" t="str">
        <f>IF(ISBLANK(INDEX('Policy Characteristics'!K:K,MATCH($C754,'Policy Characteristics'!$C:$C,0))),"",INDEX('Policy Characteristics'!K:K,MATCH($C754,'Policy Characteristics'!$C:$C,0)))</f>
        <v>industry-ag-main.html#fuel-switching</v>
      </c>
      <c r="R754" s="226" t="str">
        <f>IF(ISBLANK(INDEX('Policy Characteristics'!L:L,MATCH($C754,'Policy Characteristics'!$C:$C,0))),"",INDEX('Policy Characteristics'!L:L,MATCH($C754,'Policy Characteristics'!$C:$C,0)))</f>
        <v>industry-elec-and-hydrogen.html</v>
      </c>
    </row>
    <row r="755" spans="1:18">
      <c r="A755" s="22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226" t="str">
        <f t="shared" si="38"/>
        <v>Fraction of Eligible Industrial Energy Use Shifted to Electricity</v>
      </c>
      <c r="D755" s="6" t="s">
        <v>866</v>
      </c>
      <c r="E755" s="1" t="s">
        <v>896</v>
      </c>
      <c r="F755" t="s">
        <v>867</v>
      </c>
      <c r="G755" s="45" t="s">
        <v>897</v>
      </c>
      <c r="H755" s="43">
        <v>1930</v>
      </c>
      <c r="I755" s="261" t="s">
        <v>728</v>
      </c>
      <c r="J755" s="227" t="str">
        <f>IF(ISBLANK(INDEX('Policy Characteristics'!D:D,MATCH($C755,'Policy Characteristics'!$C:$C,0))),"",INDEX('Policy Characteristics'!D:D,MATCH($C755,'Policy Characteristics'!$C:$C,0)))</f>
        <v>Electrification</v>
      </c>
      <c r="K755" s="22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226" t="str">
        <f>IF(ISBLANK(INDEX('Policy Characteristics'!I:I,MATCH($C755,'Policy Characteristics'!$C:$C,0))),"",INDEX('Policy Characteristics'!I:I,MATCH($C755,'Policy Characteristics'!$C:$C,0)))</f>
        <v>% of fuel shifted</v>
      </c>
      <c r="P755" s="226"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226" t="str">
        <f>IF(ISBLANK(INDEX('Policy Characteristics'!K:K,MATCH($C755,'Policy Characteristics'!$C:$C,0))),"",INDEX('Policy Characteristics'!K:K,MATCH($C755,'Policy Characteristics'!$C:$C,0)))</f>
        <v>industry-ag-main.html#fuel-switching</v>
      </c>
      <c r="R755" s="226" t="str">
        <f>IF(ISBLANK(INDEX('Policy Characteristics'!L:L,MATCH($C755,'Policy Characteristics'!$C:$C,0))),"",INDEX('Policy Characteristics'!L:L,MATCH($C755,'Policy Characteristics'!$C:$C,0)))</f>
        <v>industry-elec-and-hydrogen.html</v>
      </c>
    </row>
    <row r="756" spans="1:18">
      <c r="A756" s="22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226" t="str">
        <f t="shared" si="38"/>
        <v>Fraction of Eligible Industrial Energy Use Shifted to Electricity</v>
      </c>
      <c r="D756" s="6" t="s">
        <v>866</v>
      </c>
      <c r="E756" s="1" t="s">
        <v>898</v>
      </c>
      <c r="F756" t="s">
        <v>867</v>
      </c>
      <c r="G756" s="45" t="s">
        <v>899</v>
      </c>
      <c r="H756" s="43">
        <v>1931</v>
      </c>
      <c r="I756" s="261" t="s">
        <v>728</v>
      </c>
      <c r="J756" s="227" t="str">
        <f>IF(ISBLANK(INDEX('Policy Characteristics'!D:D,MATCH($C756,'Policy Characteristics'!$C:$C,0))),"",INDEX('Policy Characteristics'!D:D,MATCH($C756,'Policy Characteristics'!$C:$C,0)))</f>
        <v>Electrification</v>
      </c>
      <c r="K756" s="22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226" t="str">
        <f>IF(ISBLANK(INDEX('Policy Characteristics'!I:I,MATCH($C756,'Policy Characteristics'!$C:$C,0))),"",INDEX('Policy Characteristics'!I:I,MATCH($C756,'Policy Characteristics'!$C:$C,0)))</f>
        <v>% of fuel shifted</v>
      </c>
      <c r="P756" s="226"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226" t="str">
        <f>IF(ISBLANK(INDEX('Policy Characteristics'!K:K,MATCH($C756,'Policy Characteristics'!$C:$C,0))),"",INDEX('Policy Characteristics'!K:K,MATCH($C756,'Policy Characteristics'!$C:$C,0)))</f>
        <v>industry-ag-main.html#fuel-switching</v>
      </c>
      <c r="R756" s="226" t="str">
        <f>IF(ISBLANK(INDEX('Policy Characteristics'!L:L,MATCH($C756,'Policy Characteristics'!$C:$C,0))),"",INDEX('Policy Characteristics'!L:L,MATCH($C756,'Policy Characteristics'!$C:$C,0)))</f>
        <v>industry-elec-and-hydrogen.html</v>
      </c>
    </row>
    <row r="757" spans="1:18">
      <c r="A757" s="22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226" t="str">
        <f t="shared" si="38"/>
        <v>Fraction of Eligible Industrial Energy Use Shifted to Electricity</v>
      </c>
      <c r="D757" s="6" t="s">
        <v>866</v>
      </c>
      <c r="E757" s="1" t="s">
        <v>900</v>
      </c>
      <c r="F757" t="s">
        <v>867</v>
      </c>
      <c r="G757" s="45" t="s">
        <v>901</v>
      </c>
      <c r="H757" s="43">
        <v>1932</v>
      </c>
      <c r="I757" s="261" t="s">
        <v>728</v>
      </c>
      <c r="J757" s="227" t="str">
        <f>IF(ISBLANK(INDEX('Policy Characteristics'!D:D,MATCH($C757,'Policy Characteristics'!$C:$C,0))),"",INDEX('Policy Characteristics'!D:D,MATCH($C757,'Policy Characteristics'!$C:$C,0)))</f>
        <v>Electrification</v>
      </c>
      <c r="K757" s="22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226" t="str">
        <f>IF(ISBLANK(INDEX('Policy Characteristics'!I:I,MATCH($C757,'Policy Characteristics'!$C:$C,0))),"",INDEX('Policy Characteristics'!I:I,MATCH($C757,'Policy Characteristics'!$C:$C,0)))</f>
        <v>% of fuel shifted</v>
      </c>
      <c r="P757" s="226"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226" t="str">
        <f>IF(ISBLANK(INDEX('Policy Characteristics'!K:K,MATCH($C757,'Policy Characteristics'!$C:$C,0))),"",INDEX('Policy Characteristics'!K:K,MATCH($C757,'Policy Characteristics'!$C:$C,0)))</f>
        <v>industry-ag-main.html#fuel-switching</v>
      </c>
      <c r="R757" s="226" t="str">
        <f>IF(ISBLANK(INDEX('Policy Characteristics'!L:L,MATCH($C757,'Policy Characteristics'!$C:$C,0))),"",INDEX('Policy Characteristics'!L:L,MATCH($C757,'Policy Characteristics'!$C:$C,0)))</f>
        <v>industry-elec-and-hydrogen.html</v>
      </c>
    </row>
    <row r="758" spans="1:18">
      <c r="A758" s="22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226" t="str">
        <f t="shared" si="38"/>
        <v>Fraction of Eligible Industrial Energy Use Shifted to Electricity</v>
      </c>
      <c r="D758" s="6" t="s">
        <v>866</v>
      </c>
      <c r="E758" s="1" t="s">
        <v>902</v>
      </c>
      <c r="F758" t="s">
        <v>867</v>
      </c>
      <c r="G758" s="45" t="s">
        <v>903</v>
      </c>
      <c r="H758" s="43">
        <v>1933</v>
      </c>
      <c r="I758" s="261" t="s">
        <v>728</v>
      </c>
      <c r="J758" s="227" t="str">
        <f>IF(ISBLANK(INDEX('Policy Characteristics'!D:D,MATCH($C758,'Policy Characteristics'!$C:$C,0))),"",INDEX('Policy Characteristics'!D:D,MATCH($C758,'Policy Characteristics'!$C:$C,0)))</f>
        <v>Electrification</v>
      </c>
      <c r="K758" s="22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226" t="str">
        <f>IF(ISBLANK(INDEX('Policy Characteristics'!I:I,MATCH($C758,'Policy Characteristics'!$C:$C,0))),"",INDEX('Policy Characteristics'!I:I,MATCH($C758,'Policy Characteristics'!$C:$C,0)))</f>
        <v>% of fuel shifted</v>
      </c>
      <c r="P758" s="226"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226" t="str">
        <f>IF(ISBLANK(INDEX('Policy Characteristics'!K:K,MATCH($C758,'Policy Characteristics'!$C:$C,0))),"",INDEX('Policy Characteristics'!K:K,MATCH($C758,'Policy Characteristics'!$C:$C,0)))</f>
        <v>industry-ag-main.html#fuel-switching</v>
      </c>
      <c r="R758" s="226" t="str">
        <f>IF(ISBLANK(INDEX('Policy Characteristics'!L:L,MATCH($C758,'Policy Characteristics'!$C:$C,0))),"",INDEX('Policy Characteristics'!L:L,MATCH($C758,'Policy Characteristics'!$C:$C,0)))</f>
        <v>industry-elec-and-hydrogen.html</v>
      </c>
    </row>
    <row r="759" spans="1:18">
      <c r="A759" s="22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226" t="str">
        <f t="shared" si="38"/>
        <v>Fraction of Eligible Industrial Energy Use Shifted to Electricity</v>
      </c>
      <c r="D759" s="6" t="s">
        <v>866</v>
      </c>
      <c r="E759" s="1" t="s">
        <v>904</v>
      </c>
      <c r="F759" t="s">
        <v>867</v>
      </c>
      <c r="G759" s="45" t="s">
        <v>905</v>
      </c>
      <c r="H759" s="43">
        <v>1934</v>
      </c>
      <c r="I759" s="261" t="s">
        <v>728</v>
      </c>
      <c r="J759" s="227" t="str">
        <f>IF(ISBLANK(INDEX('Policy Characteristics'!D:D,MATCH($C759,'Policy Characteristics'!$C:$C,0))),"",INDEX('Policy Characteristics'!D:D,MATCH($C759,'Policy Characteristics'!$C:$C,0)))</f>
        <v>Electrification</v>
      </c>
      <c r="K759" s="22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226" t="str">
        <f>IF(ISBLANK(INDEX('Policy Characteristics'!I:I,MATCH($C759,'Policy Characteristics'!$C:$C,0))),"",INDEX('Policy Characteristics'!I:I,MATCH($C759,'Policy Characteristics'!$C:$C,0)))</f>
        <v>% of fuel shifted</v>
      </c>
      <c r="P759" s="226"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226" t="str">
        <f>IF(ISBLANK(INDEX('Policy Characteristics'!K:K,MATCH($C759,'Policy Characteristics'!$C:$C,0))),"",INDEX('Policy Characteristics'!K:K,MATCH($C759,'Policy Characteristics'!$C:$C,0)))</f>
        <v>industry-ag-main.html#fuel-switching</v>
      </c>
      <c r="R759" s="226" t="str">
        <f>IF(ISBLANK(INDEX('Policy Characteristics'!L:L,MATCH($C759,'Policy Characteristics'!$C:$C,0))),"",INDEX('Policy Characteristics'!L:L,MATCH($C759,'Policy Characteristics'!$C:$C,0)))</f>
        <v>industry-elec-and-hydrogen.html</v>
      </c>
    </row>
    <row r="760" spans="1:18">
      <c r="A760" s="22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226" t="str">
        <f t="shared" si="38"/>
        <v>Fraction of Eligible Industrial Energy Use Shifted to Electricity</v>
      </c>
      <c r="D760" s="6" t="s">
        <v>866</v>
      </c>
      <c r="E760" s="1" t="s">
        <v>906</v>
      </c>
      <c r="F760" t="s">
        <v>867</v>
      </c>
      <c r="G760" s="45" t="s">
        <v>907</v>
      </c>
      <c r="H760" s="43">
        <v>1935</v>
      </c>
      <c r="I760" s="261" t="s">
        <v>728</v>
      </c>
      <c r="J760" s="227" t="str">
        <f>IF(ISBLANK(INDEX('Policy Characteristics'!D:D,MATCH($C760,'Policy Characteristics'!$C:$C,0))),"",INDEX('Policy Characteristics'!D:D,MATCH($C760,'Policy Characteristics'!$C:$C,0)))</f>
        <v>Electrification</v>
      </c>
      <c r="K760" s="22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226" t="str">
        <f>IF(ISBLANK(INDEX('Policy Characteristics'!I:I,MATCH($C760,'Policy Characteristics'!$C:$C,0))),"",INDEX('Policy Characteristics'!I:I,MATCH($C760,'Policy Characteristics'!$C:$C,0)))</f>
        <v>% of fuel shifted</v>
      </c>
      <c r="P760" s="226"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226" t="str">
        <f>IF(ISBLANK(INDEX('Policy Characteristics'!K:K,MATCH($C760,'Policy Characteristics'!$C:$C,0))),"",INDEX('Policy Characteristics'!K:K,MATCH($C760,'Policy Characteristics'!$C:$C,0)))</f>
        <v>industry-ag-main.html#fuel-switching</v>
      </c>
      <c r="R760" s="226" t="str">
        <f>IF(ISBLANK(INDEX('Policy Characteristics'!L:L,MATCH($C760,'Policy Characteristics'!$C:$C,0))),"",INDEX('Policy Characteristics'!L:L,MATCH($C760,'Policy Characteristics'!$C:$C,0)))</f>
        <v>industry-elec-and-hydrogen.html</v>
      </c>
    </row>
    <row r="761" spans="1:18">
      <c r="A761" s="22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226" t="str">
        <f t="shared" si="38"/>
        <v>Fraction of Eligible Industrial Energy Use Shifted to Electricity</v>
      </c>
      <c r="D761" s="6" t="s">
        <v>866</v>
      </c>
      <c r="E761" s="1" t="s">
        <v>908</v>
      </c>
      <c r="F761" t="s">
        <v>867</v>
      </c>
      <c r="G761" s="45" t="s">
        <v>909</v>
      </c>
      <c r="H761" s="43">
        <v>1936</v>
      </c>
      <c r="I761" s="261" t="s">
        <v>728</v>
      </c>
      <c r="J761" s="227" t="str">
        <f>IF(ISBLANK(INDEX('Policy Characteristics'!D:D,MATCH($C761,'Policy Characteristics'!$C:$C,0))),"",INDEX('Policy Characteristics'!D:D,MATCH($C761,'Policy Characteristics'!$C:$C,0)))</f>
        <v>Electrification</v>
      </c>
      <c r="K761" s="22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226" t="str">
        <f>IF(ISBLANK(INDEX('Policy Characteristics'!I:I,MATCH($C761,'Policy Characteristics'!$C:$C,0))),"",INDEX('Policy Characteristics'!I:I,MATCH($C761,'Policy Characteristics'!$C:$C,0)))</f>
        <v>% of fuel shifted</v>
      </c>
      <c r="P761" s="226"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226" t="str">
        <f>IF(ISBLANK(INDEX('Policy Characteristics'!K:K,MATCH($C761,'Policy Characteristics'!$C:$C,0))),"",INDEX('Policy Characteristics'!K:K,MATCH($C761,'Policy Characteristics'!$C:$C,0)))</f>
        <v>industry-ag-main.html#fuel-switching</v>
      </c>
      <c r="R761" s="226" t="str">
        <f>IF(ISBLANK(INDEX('Policy Characteristics'!L:L,MATCH($C761,'Policy Characteristics'!$C:$C,0))),"",INDEX('Policy Characteristics'!L:L,MATCH($C761,'Policy Characteristics'!$C:$C,0)))</f>
        <v>industry-elec-and-hydrogen.html</v>
      </c>
    </row>
    <row r="762" spans="1:18">
      <c r="A762" s="22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226" t="str">
        <f t="shared" si="38"/>
        <v>Fraction of Eligible Industrial Energy Use Shifted to Electricity</v>
      </c>
      <c r="D762" s="6" t="s">
        <v>866</v>
      </c>
      <c r="E762" s="1" t="s">
        <v>910</v>
      </c>
      <c r="F762" t="s">
        <v>867</v>
      </c>
      <c r="G762" s="45" t="s">
        <v>910</v>
      </c>
      <c r="H762" s="43">
        <v>1937</v>
      </c>
      <c r="I762" s="261" t="s">
        <v>728</v>
      </c>
      <c r="J762" s="227" t="str">
        <f>IF(ISBLANK(INDEX('Policy Characteristics'!D:D,MATCH($C762,'Policy Characteristics'!$C:$C,0))),"",INDEX('Policy Characteristics'!D:D,MATCH($C762,'Policy Characteristics'!$C:$C,0)))</f>
        <v>Electrification</v>
      </c>
      <c r="K762" s="22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226" t="str">
        <f>IF(ISBLANK(INDEX('Policy Characteristics'!I:I,MATCH($C762,'Policy Characteristics'!$C:$C,0))),"",INDEX('Policy Characteristics'!I:I,MATCH($C762,'Policy Characteristics'!$C:$C,0)))</f>
        <v>% of fuel shifted</v>
      </c>
      <c r="P762" s="226"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226" t="str">
        <f>IF(ISBLANK(INDEX('Policy Characteristics'!K:K,MATCH($C762,'Policy Characteristics'!$C:$C,0))),"",INDEX('Policy Characteristics'!K:K,MATCH($C762,'Policy Characteristics'!$C:$C,0)))</f>
        <v>industry-ag-main.html#fuel-switching</v>
      </c>
      <c r="R762" s="226" t="str">
        <f>IF(ISBLANK(INDEX('Policy Characteristics'!L:L,MATCH($C762,'Policy Characteristics'!$C:$C,0))),"",INDEX('Policy Characteristics'!L:L,MATCH($C762,'Policy Characteristics'!$C:$C,0)))</f>
        <v>industry-elec-and-hydrogen.html</v>
      </c>
    </row>
    <row r="763" spans="1:18">
      <c r="A763" s="22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226" t="str">
        <f t="shared" si="38"/>
        <v>Fraction of Eligible Industrial Energy Use Shifted to Electricity</v>
      </c>
      <c r="D763" s="6" t="s">
        <v>868</v>
      </c>
      <c r="E763" s="1" t="s">
        <v>896</v>
      </c>
      <c r="F763" t="s">
        <v>869</v>
      </c>
      <c r="G763" s="45" t="s">
        <v>897</v>
      </c>
      <c r="H763" s="43">
        <v>1938</v>
      </c>
      <c r="I763" s="261" t="s">
        <v>728</v>
      </c>
      <c r="J763" s="227" t="str">
        <f>IF(ISBLANK(INDEX('Policy Characteristics'!D:D,MATCH($C763,'Policy Characteristics'!$C:$C,0))),"",INDEX('Policy Characteristics'!D:D,MATCH($C763,'Policy Characteristics'!$C:$C,0)))</f>
        <v>Electrification</v>
      </c>
      <c r="K763" s="22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226" t="str">
        <f>IF(ISBLANK(INDEX('Policy Characteristics'!I:I,MATCH($C763,'Policy Characteristics'!$C:$C,0))),"",INDEX('Policy Characteristics'!I:I,MATCH($C763,'Policy Characteristics'!$C:$C,0)))</f>
        <v>% of fuel shifted</v>
      </c>
      <c r="P763" s="226"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226" t="str">
        <f>IF(ISBLANK(INDEX('Policy Characteristics'!K:K,MATCH($C763,'Policy Characteristics'!$C:$C,0))),"",INDEX('Policy Characteristics'!K:K,MATCH($C763,'Policy Characteristics'!$C:$C,0)))</f>
        <v>industry-ag-main.html#fuel-switching</v>
      </c>
      <c r="R763" s="226" t="str">
        <f>IF(ISBLANK(INDEX('Policy Characteristics'!L:L,MATCH($C763,'Policy Characteristics'!$C:$C,0))),"",INDEX('Policy Characteristics'!L:L,MATCH($C763,'Policy Characteristics'!$C:$C,0)))</f>
        <v>industry-elec-and-hydrogen.html</v>
      </c>
    </row>
    <row r="764" spans="1:18">
      <c r="A764" s="22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226" t="str">
        <f t="shared" si="38"/>
        <v>Fraction of Eligible Industrial Energy Use Shifted to Electricity</v>
      </c>
      <c r="D764" s="6" t="s">
        <v>868</v>
      </c>
      <c r="E764" s="1" t="s">
        <v>898</v>
      </c>
      <c r="F764" t="s">
        <v>869</v>
      </c>
      <c r="G764" s="45" t="s">
        <v>899</v>
      </c>
      <c r="H764" s="43">
        <v>1939</v>
      </c>
      <c r="I764" s="261" t="s">
        <v>728</v>
      </c>
      <c r="J764" s="227" t="str">
        <f>IF(ISBLANK(INDEX('Policy Characteristics'!D:D,MATCH($C764,'Policy Characteristics'!$C:$C,0))),"",INDEX('Policy Characteristics'!D:D,MATCH($C764,'Policy Characteristics'!$C:$C,0)))</f>
        <v>Electrification</v>
      </c>
      <c r="K764" s="22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226" t="str">
        <f>IF(ISBLANK(INDEX('Policy Characteristics'!I:I,MATCH($C764,'Policy Characteristics'!$C:$C,0))),"",INDEX('Policy Characteristics'!I:I,MATCH($C764,'Policy Characteristics'!$C:$C,0)))</f>
        <v>% of fuel shifted</v>
      </c>
      <c r="P764" s="226"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226" t="str">
        <f>IF(ISBLANK(INDEX('Policy Characteristics'!K:K,MATCH($C764,'Policy Characteristics'!$C:$C,0))),"",INDEX('Policy Characteristics'!K:K,MATCH($C764,'Policy Characteristics'!$C:$C,0)))</f>
        <v>industry-ag-main.html#fuel-switching</v>
      </c>
      <c r="R764" s="226" t="str">
        <f>IF(ISBLANK(INDEX('Policy Characteristics'!L:L,MATCH($C764,'Policy Characteristics'!$C:$C,0))),"",INDEX('Policy Characteristics'!L:L,MATCH($C764,'Policy Characteristics'!$C:$C,0)))</f>
        <v>industry-elec-and-hydrogen.html</v>
      </c>
    </row>
    <row r="765" spans="1:18">
      <c r="A765" s="22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226" t="str">
        <f t="shared" si="38"/>
        <v>Fraction of Eligible Industrial Energy Use Shifted to Electricity</v>
      </c>
      <c r="D765" s="6" t="s">
        <v>868</v>
      </c>
      <c r="E765" s="1" t="s">
        <v>900</v>
      </c>
      <c r="F765" t="s">
        <v>869</v>
      </c>
      <c r="G765" s="45" t="s">
        <v>901</v>
      </c>
      <c r="H765" s="43">
        <v>1940</v>
      </c>
      <c r="I765" s="261" t="s">
        <v>728</v>
      </c>
      <c r="J765" s="227" t="str">
        <f>IF(ISBLANK(INDEX('Policy Characteristics'!D:D,MATCH($C765,'Policy Characteristics'!$C:$C,0))),"",INDEX('Policy Characteristics'!D:D,MATCH($C765,'Policy Characteristics'!$C:$C,0)))</f>
        <v>Electrification</v>
      </c>
      <c r="K765" s="22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226" t="str">
        <f>IF(ISBLANK(INDEX('Policy Characteristics'!I:I,MATCH($C765,'Policy Characteristics'!$C:$C,0))),"",INDEX('Policy Characteristics'!I:I,MATCH($C765,'Policy Characteristics'!$C:$C,0)))</f>
        <v>% of fuel shifted</v>
      </c>
      <c r="P765" s="226"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226" t="str">
        <f>IF(ISBLANK(INDEX('Policy Characteristics'!K:K,MATCH($C765,'Policy Characteristics'!$C:$C,0))),"",INDEX('Policy Characteristics'!K:K,MATCH($C765,'Policy Characteristics'!$C:$C,0)))</f>
        <v>industry-ag-main.html#fuel-switching</v>
      </c>
      <c r="R765" s="226" t="str">
        <f>IF(ISBLANK(INDEX('Policy Characteristics'!L:L,MATCH($C765,'Policy Characteristics'!$C:$C,0))),"",INDEX('Policy Characteristics'!L:L,MATCH($C765,'Policy Characteristics'!$C:$C,0)))</f>
        <v>industry-elec-and-hydrogen.html</v>
      </c>
    </row>
    <row r="766" spans="1:18">
      <c r="A766" s="22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226" t="str">
        <f t="shared" si="38"/>
        <v>Fraction of Eligible Industrial Energy Use Shifted to Electricity</v>
      </c>
      <c r="D766" s="6" t="s">
        <v>868</v>
      </c>
      <c r="E766" s="1" t="s">
        <v>902</v>
      </c>
      <c r="F766" t="s">
        <v>869</v>
      </c>
      <c r="G766" s="45" t="s">
        <v>903</v>
      </c>
      <c r="H766" s="43">
        <v>1941</v>
      </c>
      <c r="I766" s="261" t="s">
        <v>728</v>
      </c>
      <c r="J766" s="227" t="str">
        <f>IF(ISBLANK(INDEX('Policy Characteristics'!D:D,MATCH($C766,'Policy Characteristics'!$C:$C,0))),"",INDEX('Policy Characteristics'!D:D,MATCH($C766,'Policy Characteristics'!$C:$C,0)))</f>
        <v>Electrification</v>
      </c>
      <c r="K766" s="22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226" t="str">
        <f>IF(ISBLANK(INDEX('Policy Characteristics'!I:I,MATCH($C766,'Policy Characteristics'!$C:$C,0))),"",INDEX('Policy Characteristics'!I:I,MATCH($C766,'Policy Characteristics'!$C:$C,0)))</f>
        <v>% of fuel shifted</v>
      </c>
      <c r="P766" s="226"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226" t="str">
        <f>IF(ISBLANK(INDEX('Policy Characteristics'!K:K,MATCH($C766,'Policy Characteristics'!$C:$C,0))),"",INDEX('Policy Characteristics'!K:K,MATCH($C766,'Policy Characteristics'!$C:$C,0)))</f>
        <v>industry-ag-main.html#fuel-switching</v>
      </c>
      <c r="R766" s="226" t="str">
        <f>IF(ISBLANK(INDEX('Policy Characteristics'!L:L,MATCH($C766,'Policy Characteristics'!$C:$C,0))),"",INDEX('Policy Characteristics'!L:L,MATCH($C766,'Policy Characteristics'!$C:$C,0)))</f>
        <v>industry-elec-and-hydrogen.html</v>
      </c>
    </row>
    <row r="767" spans="1:18">
      <c r="A767" s="22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226" t="str">
        <f t="shared" si="38"/>
        <v>Fraction of Eligible Industrial Energy Use Shifted to Electricity</v>
      </c>
      <c r="D767" s="6" t="s">
        <v>868</v>
      </c>
      <c r="E767" s="1" t="s">
        <v>904</v>
      </c>
      <c r="F767" t="s">
        <v>869</v>
      </c>
      <c r="G767" s="45" t="s">
        <v>905</v>
      </c>
      <c r="H767" s="43">
        <v>1942</v>
      </c>
      <c r="I767" s="261" t="s">
        <v>728</v>
      </c>
      <c r="J767" s="227" t="str">
        <f>IF(ISBLANK(INDEX('Policy Characteristics'!D:D,MATCH($C767,'Policy Characteristics'!$C:$C,0))),"",INDEX('Policy Characteristics'!D:D,MATCH($C767,'Policy Characteristics'!$C:$C,0)))</f>
        <v>Electrification</v>
      </c>
      <c r="K767" s="22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226" t="str">
        <f>IF(ISBLANK(INDEX('Policy Characteristics'!I:I,MATCH($C767,'Policy Characteristics'!$C:$C,0))),"",INDEX('Policy Characteristics'!I:I,MATCH($C767,'Policy Characteristics'!$C:$C,0)))</f>
        <v>% of fuel shifted</v>
      </c>
      <c r="P767" s="226"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226" t="str">
        <f>IF(ISBLANK(INDEX('Policy Characteristics'!K:K,MATCH($C767,'Policy Characteristics'!$C:$C,0))),"",INDEX('Policy Characteristics'!K:K,MATCH($C767,'Policy Characteristics'!$C:$C,0)))</f>
        <v>industry-ag-main.html#fuel-switching</v>
      </c>
      <c r="R767" s="226" t="str">
        <f>IF(ISBLANK(INDEX('Policy Characteristics'!L:L,MATCH($C767,'Policy Characteristics'!$C:$C,0))),"",INDEX('Policy Characteristics'!L:L,MATCH($C767,'Policy Characteristics'!$C:$C,0)))</f>
        <v>industry-elec-and-hydrogen.html</v>
      </c>
    </row>
    <row r="768" spans="1:18">
      <c r="A768" s="22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226" t="str">
        <f t="shared" si="38"/>
        <v>Fraction of Eligible Industrial Energy Use Shifted to Electricity</v>
      </c>
      <c r="D768" s="6" t="s">
        <v>868</v>
      </c>
      <c r="E768" s="1" t="s">
        <v>906</v>
      </c>
      <c r="F768" t="s">
        <v>869</v>
      </c>
      <c r="G768" s="45" t="s">
        <v>907</v>
      </c>
      <c r="H768" s="43">
        <v>1943</v>
      </c>
      <c r="I768" s="261" t="s">
        <v>728</v>
      </c>
      <c r="J768" s="227" t="str">
        <f>IF(ISBLANK(INDEX('Policy Characteristics'!D:D,MATCH($C768,'Policy Characteristics'!$C:$C,0))),"",INDEX('Policy Characteristics'!D:D,MATCH($C768,'Policy Characteristics'!$C:$C,0)))</f>
        <v>Electrification</v>
      </c>
      <c r="K768" s="22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226" t="str">
        <f>IF(ISBLANK(INDEX('Policy Characteristics'!I:I,MATCH($C768,'Policy Characteristics'!$C:$C,0))),"",INDEX('Policy Characteristics'!I:I,MATCH($C768,'Policy Characteristics'!$C:$C,0)))</f>
        <v>% of fuel shifted</v>
      </c>
      <c r="P768" s="226"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226" t="str">
        <f>IF(ISBLANK(INDEX('Policy Characteristics'!K:K,MATCH($C768,'Policy Characteristics'!$C:$C,0))),"",INDEX('Policy Characteristics'!K:K,MATCH($C768,'Policy Characteristics'!$C:$C,0)))</f>
        <v>industry-ag-main.html#fuel-switching</v>
      </c>
      <c r="R768" s="226" t="str">
        <f>IF(ISBLANK(INDEX('Policy Characteristics'!L:L,MATCH($C768,'Policy Characteristics'!$C:$C,0))),"",INDEX('Policy Characteristics'!L:L,MATCH($C768,'Policy Characteristics'!$C:$C,0)))</f>
        <v>industry-elec-and-hydrogen.html</v>
      </c>
    </row>
    <row r="769" spans="1:18">
      <c r="A769" s="22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226" t="str">
        <f t="shared" si="38"/>
        <v>Fraction of Eligible Industrial Energy Use Shifted to Electricity</v>
      </c>
      <c r="D769" s="6" t="s">
        <v>868</v>
      </c>
      <c r="E769" s="1" t="s">
        <v>908</v>
      </c>
      <c r="F769" t="s">
        <v>869</v>
      </c>
      <c r="G769" s="45" t="s">
        <v>909</v>
      </c>
      <c r="H769" s="43">
        <v>1944</v>
      </c>
      <c r="I769" s="261" t="s">
        <v>728</v>
      </c>
      <c r="J769" s="227" t="str">
        <f>IF(ISBLANK(INDEX('Policy Characteristics'!D:D,MATCH($C769,'Policy Characteristics'!$C:$C,0))),"",INDEX('Policy Characteristics'!D:D,MATCH($C769,'Policy Characteristics'!$C:$C,0)))</f>
        <v>Electrification</v>
      </c>
      <c r="K769" s="22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226" t="str">
        <f>IF(ISBLANK(INDEX('Policy Characteristics'!I:I,MATCH($C769,'Policy Characteristics'!$C:$C,0))),"",INDEX('Policy Characteristics'!I:I,MATCH($C769,'Policy Characteristics'!$C:$C,0)))</f>
        <v>% of fuel shifted</v>
      </c>
      <c r="P769" s="226"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226" t="str">
        <f>IF(ISBLANK(INDEX('Policy Characteristics'!K:K,MATCH($C769,'Policy Characteristics'!$C:$C,0))),"",INDEX('Policy Characteristics'!K:K,MATCH($C769,'Policy Characteristics'!$C:$C,0)))</f>
        <v>industry-ag-main.html#fuel-switching</v>
      </c>
      <c r="R769" s="226" t="str">
        <f>IF(ISBLANK(INDEX('Policy Characteristics'!L:L,MATCH($C769,'Policy Characteristics'!$C:$C,0))),"",INDEX('Policy Characteristics'!L:L,MATCH($C769,'Policy Characteristics'!$C:$C,0)))</f>
        <v>industry-elec-and-hydrogen.html</v>
      </c>
    </row>
    <row r="770" spans="1:18">
      <c r="A770" s="22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226" t="str">
        <f t="shared" si="38"/>
        <v>Fraction of Eligible Industrial Energy Use Shifted to Electricity</v>
      </c>
      <c r="D770" s="6" t="s">
        <v>868</v>
      </c>
      <c r="E770" s="1" t="s">
        <v>910</v>
      </c>
      <c r="F770" t="s">
        <v>869</v>
      </c>
      <c r="G770" s="45" t="s">
        <v>910</v>
      </c>
      <c r="H770" s="43">
        <v>1945</v>
      </c>
      <c r="I770" s="261" t="s">
        <v>728</v>
      </c>
      <c r="J770" s="227" t="str">
        <f>IF(ISBLANK(INDEX('Policy Characteristics'!D:D,MATCH($C770,'Policy Characteristics'!$C:$C,0))),"",INDEX('Policy Characteristics'!D:D,MATCH($C770,'Policy Characteristics'!$C:$C,0)))</f>
        <v>Electrification</v>
      </c>
      <c r="K770" s="22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226" t="str">
        <f>IF(ISBLANK(INDEX('Policy Characteristics'!I:I,MATCH($C770,'Policy Characteristics'!$C:$C,0))),"",INDEX('Policy Characteristics'!I:I,MATCH($C770,'Policy Characteristics'!$C:$C,0)))</f>
        <v>% of fuel shifted</v>
      </c>
      <c r="P770" s="226"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226" t="str">
        <f>IF(ISBLANK(INDEX('Policy Characteristics'!K:K,MATCH($C770,'Policy Characteristics'!$C:$C,0))),"",INDEX('Policy Characteristics'!K:K,MATCH($C770,'Policy Characteristics'!$C:$C,0)))</f>
        <v>industry-ag-main.html#fuel-switching</v>
      </c>
      <c r="R770" s="226" t="str">
        <f>IF(ISBLANK(INDEX('Policy Characteristics'!L:L,MATCH($C770,'Policy Characteristics'!$C:$C,0))),"",INDEX('Policy Characteristics'!L:L,MATCH($C770,'Policy Characteristics'!$C:$C,0)))</f>
        <v>industry-elec-and-hydrogen.html</v>
      </c>
    </row>
    <row r="771" spans="1:18">
      <c r="A771" s="22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226" t="str">
        <f t="shared" si="38"/>
        <v>Fraction of Eligible Industrial Energy Use Shifted to Electricity</v>
      </c>
      <c r="D771" s="6" t="s">
        <v>870</v>
      </c>
      <c r="E771" s="1" t="s">
        <v>896</v>
      </c>
      <c r="F771" t="s">
        <v>871</v>
      </c>
      <c r="G771" s="45" t="s">
        <v>897</v>
      </c>
      <c r="H771" s="43">
        <v>1946</v>
      </c>
      <c r="I771" s="261" t="s">
        <v>728</v>
      </c>
      <c r="J771" s="227" t="str">
        <f>IF(ISBLANK(INDEX('Policy Characteristics'!D:D,MATCH($C771,'Policy Characteristics'!$C:$C,0))),"",INDEX('Policy Characteristics'!D:D,MATCH($C771,'Policy Characteristics'!$C:$C,0)))</f>
        <v>Electrification</v>
      </c>
      <c r="K771" s="22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226" t="str">
        <f>IF(ISBLANK(INDEX('Policy Characteristics'!I:I,MATCH($C771,'Policy Characteristics'!$C:$C,0))),"",INDEX('Policy Characteristics'!I:I,MATCH($C771,'Policy Characteristics'!$C:$C,0)))</f>
        <v>% of fuel shifted</v>
      </c>
      <c r="P771" s="226"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226" t="str">
        <f>IF(ISBLANK(INDEX('Policy Characteristics'!K:K,MATCH($C771,'Policy Characteristics'!$C:$C,0))),"",INDEX('Policy Characteristics'!K:K,MATCH($C771,'Policy Characteristics'!$C:$C,0)))</f>
        <v>industry-ag-main.html#fuel-switching</v>
      </c>
      <c r="R771" s="226" t="str">
        <f>IF(ISBLANK(INDEX('Policy Characteristics'!L:L,MATCH($C771,'Policy Characteristics'!$C:$C,0))),"",INDEX('Policy Characteristics'!L:L,MATCH($C771,'Policy Characteristics'!$C:$C,0)))</f>
        <v>industry-elec-and-hydrogen.html</v>
      </c>
    </row>
    <row r="772" spans="1:18">
      <c r="A772" s="22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226" t="str">
        <f t="shared" si="38"/>
        <v>Fraction of Eligible Industrial Energy Use Shifted to Electricity</v>
      </c>
      <c r="D772" s="6" t="s">
        <v>870</v>
      </c>
      <c r="E772" s="1" t="s">
        <v>898</v>
      </c>
      <c r="F772" t="s">
        <v>871</v>
      </c>
      <c r="G772" s="45" t="s">
        <v>899</v>
      </c>
      <c r="H772" s="43">
        <v>1947</v>
      </c>
      <c r="I772" s="261" t="s">
        <v>728</v>
      </c>
      <c r="J772" s="227" t="str">
        <f>IF(ISBLANK(INDEX('Policy Characteristics'!D:D,MATCH($C772,'Policy Characteristics'!$C:$C,0))),"",INDEX('Policy Characteristics'!D:D,MATCH($C772,'Policy Characteristics'!$C:$C,0)))</f>
        <v>Electrification</v>
      </c>
      <c r="K772" s="22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226" t="str">
        <f>IF(ISBLANK(INDEX('Policy Characteristics'!I:I,MATCH($C772,'Policy Characteristics'!$C:$C,0))),"",INDEX('Policy Characteristics'!I:I,MATCH($C772,'Policy Characteristics'!$C:$C,0)))</f>
        <v>% of fuel shifted</v>
      </c>
      <c r="P772" s="226"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226" t="str">
        <f>IF(ISBLANK(INDEX('Policy Characteristics'!K:K,MATCH($C772,'Policy Characteristics'!$C:$C,0))),"",INDEX('Policy Characteristics'!K:K,MATCH($C772,'Policy Characteristics'!$C:$C,0)))</f>
        <v>industry-ag-main.html#fuel-switching</v>
      </c>
      <c r="R772" s="226" t="str">
        <f>IF(ISBLANK(INDEX('Policy Characteristics'!L:L,MATCH($C772,'Policy Characteristics'!$C:$C,0))),"",INDEX('Policy Characteristics'!L:L,MATCH($C772,'Policy Characteristics'!$C:$C,0)))</f>
        <v>industry-elec-and-hydrogen.html</v>
      </c>
    </row>
    <row r="773" spans="1:18">
      <c r="A773" s="22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226" t="str">
        <f t="shared" si="38"/>
        <v>Fraction of Eligible Industrial Energy Use Shifted to Electricity</v>
      </c>
      <c r="D773" s="6" t="s">
        <v>870</v>
      </c>
      <c r="E773" s="1" t="s">
        <v>900</v>
      </c>
      <c r="F773" t="s">
        <v>871</v>
      </c>
      <c r="G773" s="45" t="s">
        <v>901</v>
      </c>
      <c r="H773" s="43">
        <v>1948</v>
      </c>
      <c r="I773" s="261" t="s">
        <v>728</v>
      </c>
      <c r="J773" s="227" t="str">
        <f>IF(ISBLANK(INDEX('Policy Characteristics'!D:D,MATCH($C773,'Policy Characteristics'!$C:$C,0))),"",INDEX('Policy Characteristics'!D:D,MATCH($C773,'Policy Characteristics'!$C:$C,0)))</f>
        <v>Electrification</v>
      </c>
      <c r="K773" s="22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226" t="str">
        <f>IF(ISBLANK(INDEX('Policy Characteristics'!I:I,MATCH($C773,'Policy Characteristics'!$C:$C,0))),"",INDEX('Policy Characteristics'!I:I,MATCH($C773,'Policy Characteristics'!$C:$C,0)))</f>
        <v>% of fuel shifted</v>
      </c>
      <c r="P773" s="226"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226" t="str">
        <f>IF(ISBLANK(INDEX('Policy Characteristics'!K:K,MATCH($C773,'Policy Characteristics'!$C:$C,0))),"",INDEX('Policy Characteristics'!K:K,MATCH($C773,'Policy Characteristics'!$C:$C,0)))</f>
        <v>industry-ag-main.html#fuel-switching</v>
      </c>
      <c r="R773" s="226" t="str">
        <f>IF(ISBLANK(INDEX('Policy Characteristics'!L:L,MATCH($C773,'Policy Characteristics'!$C:$C,0))),"",INDEX('Policy Characteristics'!L:L,MATCH($C773,'Policy Characteristics'!$C:$C,0)))</f>
        <v>industry-elec-and-hydrogen.html</v>
      </c>
    </row>
    <row r="774" spans="1:18">
      <c r="A774" s="22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226" t="str">
        <f t="shared" si="38"/>
        <v>Fraction of Eligible Industrial Energy Use Shifted to Electricity</v>
      </c>
      <c r="D774" s="6" t="s">
        <v>870</v>
      </c>
      <c r="E774" s="1" t="s">
        <v>902</v>
      </c>
      <c r="F774" t="s">
        <v>871</v>
      </c>
      <c r="G774" s="45" t="s">
        <v>903</v>
      </c>
      <c r="H774" s="43">
        <v>1949</v>
      </c>
      <c r="I774" s="261" t="s">
        <v>728</v>
      </c>
      <c r="J774" s="227" t="str">
        <f>IF(ISBLANK(INDEX('Policy Characteristics'!D:D,MATCH($C774,'Policy Characteristics'!$C:$C,0))),"",INDEX('Policy Characteristics'!D:D,MATCH($C774,'Policy Characteristics'!$C:$C,0)))</f>
        <v>Electrification</v>
      </c>
      <c r="K774" s="22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226" t="str">
        <f>IF(ISBLANK(INDEX('Policy Characteristics'!I:I,MATCH($C774,'Policy Characteristics'!$C:$C,0))),"",INDEX('Policy Characteristics'!I:I,MATCH($C774,'Policy Characteristics'!$C:$C,0)))</f>
        <v>% of fuel shifted</v>
      </c>
      <c r="P774" s="226"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226" t="str">
        <f>IF(ISBLANK(INDEX('Policy Characteristics'!K:K,MATCH($C774,'Policy Characteristics'!$C:$C,0))),"",INDEX('Policy Characteristics'!K:K,MATCH($C774,'Policy Characteristics'!$C:$C,0)))</f>
        <v>industry-ag-main.html#fuel-switching</v>
      </c>
      <c r="R774" s="226" t="str">
        <f>IF(ISBLANK(INDEX('Policy Characteristics'!L:L,MATCH($C774,'Policy Characteristics'!$C:$C,0))),"",INDEX('Policy Characteristics'!L:L,MATCH($C774,'Policy Characteristics'!$C:$C,0)))</f>
        <v>industry-elec-and-hydrogen.html</v>
      </c>
    </row>
    <row r="775" spans="1:18">
      <c r="A775" s="22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226" t="str">
        <f t="shared" si="38"/>
        <v>Fraction of Eligible Industrial Energy Use Shifted to Electricity</v>
      </c>
      <c r="D775" s="6" t="s">
        <v>870</v>
      </c>
      <c r="E775" s="1" t="s">
        <v>904</v>
      </c>
      <c r="F775" t="s">
        <v>871</v>
      </c>
      <c r="G775" s="45" t="s">
        <v>905</v>
      </c>
      <c r="H775" s="43">
        <v>1950</v>
      </c>
      <c r="I775" s="261" t="s">
        <v>728</v>
      </c>
      <c r="J775" s="227" t="str">
        <f>IF(ISBLANK(INDEX('Policy Characteristics'!D:D,MATCH($C775,'Policy Characteristics'!$C:$C,0))),"",INDEX('Policy Characteristics'!D:D,MATCH($C775,'Policy Characteristics'!$C:$C,0)))</f>
        <v>Electrification</v>
      </c>
      <c r="K775" s="22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226" t="str">
        <f>IF(ISBLANK(INDEX('Policy Characteristics'!I:I,MATCH($C775,'Policy Characteristics'!$C:$C,0))),"",INDEX('Policy Characteristics'!I:I,MATCH($C775,'Policy Characteristics'!$C:$C,0)))</f>
        <v>% of fuel shifted</v>
      </c>
      <c r="P775" s="226"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226" t="str">
        <f>IF(ISBLANK(INDEX('Policy Characteristics'!K:K,MATCH($C775,'Policy Characteristics'!$C:$C,0))),"",INDEX('Policy Characteristics'!K:K,MATCH($C775,'Policy Characteristics'!$C:$C,0)))</f>
        <v>industry-ag-main.html#fuel-switching</v>
      </c>
      <c r="R775" s="226" t="str">
        <f>IF(ISBLANK(INDEX('Policy Characteristics'!L:L,MATCH($C775,'Policy Characteristics'!$C:$C,0))),"",INDEX('Policy Characteristics'!L:L,MATCH($C775,'Policy Characteristics'!$C:$C,0)))</f>
        <v>industry-elec-and-hydrogen.html</v>
      </c>
    </row>
    <row r="776" spans="1:18">
      <c r="A776" s="22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226" t="str">
        <f t="shared" ref="C776:C826" si="39">C$659</f>
        <v>Fraction of Eligible Industrial Energy Use Shifted to Electricity</v>
      </c>
      <c r="D776" s="6" t="s">
        <v>870</v>
      </c>
      <c r="E776" s="1" t="s">
        <v>906</v>
      </c>
      <c r="F776" t="s">
        <v>871</v>
      </c>
      <c r="G776" s="45" t="s">
        <v>907</v>
      </c>
      <c r="H776" s="43">
        <v>1951</v>
      </c>
      <c r="I776" s="261" t="s">
        <v>728</v>
      </c>
      <c r="J776" s="227" t="str">
        <f>IF(ISBLANK(INDEX('Policy Characteristics'!D:D,MATCH($C776,'Policy Characteristics'!$C:$C,0))),"",INDEX('Policy Characteristics'!D:D,MATCH($C776,'Policy Characteristics'!$C:$C,0)))</f>
        <v>Electrification</v>
      </c>
      <c r="K776" s="22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226" t="str">
        <f>IF(ISBLANK(INDEX('Policy Characteristics'!I:I,MATCH($C776,'Policy Characteristics'!$C:$C,0))),"",INDEX('Policy Characteristics'!I:I,MATCH($C776,'Policy Characteristics'!$C:$C,0)))</f>
        <v>% of fuel shifted</v>
      </c>
      <c r="P776" s="226"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226" t="str">
        <f>IF(ISBLANK(INDEX('Policy Characteristics'!K:K,MATCH($C776,'Policy Characteristics'!$C:$C,0))),"",INDEX('Policy Characteristics'!K:K,MATCH($C776,'Policy Characteristics'!$C:$C,0)))</f>
        <v>industry-ag-main.html#fuel-switching</v>
      </c>
      <c r="R776" s="226" t="str">
        <f>IF(ISBLANK(INDEX('Policy Characteristics'!L:L,MATCH($C776,'Policy Characteristics'!$C:$C,0))),"",INDEX('Policy Characteristics'!L:L,MATCH($C776,'Policy Characteristics'!$C:$C,0)))</f>
        <v>industry-elec-and-hydrogen.html</v>
      </c>
    </row>
    <row r="777" spans="1:18">
      <c r="A777" s="22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226" t="str">
        <f t="shared" si="39"/>
        <v>Fraction of Eligible Industrial Energy Use Shifted to Electricity</v>
      </c>
      <c r="D777" s="6" t="s">
        <v>870</v>
      </c>
      <c r="E777" s="1" t="s">
        <v>908</v>
      </c>
      <c r="F777" t="s">
        <v>871</v>
      </c>
      <c r="G777" s="45" t="s">
        <v>909</v>
      </c>
      <c r="H777" s="43">
        <v>1952</v>
      </c>
      <c r="I777" s="261" t="s">
        <v>728</v>
      </c>
      <c r="J777" s="227" t="str">
        <f>IF(ISBLANK(INDEX('Policy Characteristics'!D:D,MATCH($C777,'Policy Characteristics'!$C:$C,0))),"",INDEX('Policy Characteristics'!D:D,MATCH($C777,'Policy Characteristics'!$C:$C,0)))</f>
        <v>Electrification</v>
      </c>
      <c r="K777" s="22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226" t="str">
        <f>IF(ISBLANK(INDEX('Policy Characteristics'!I:I,MATCH($C777,'Policy Characteristics'!$C:$C,0))),"",INDEX('Policy Characteristics'!I:I,MATCH($C777,'Policy Characteristics'!$C:$C,0)))</f>
        <v>% of fuel shifted</v>
      </c>
      <c r="P777" s="226"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226" t="str">
        <f>IF(ISBLANK(INDEX('Policy Characteristics'!K:K,MATCH($C777,'Policy Characteristics'!$C:$C,0))),"",INDEX('Policy Characteristics'!K:K,MATCH($C777,'Policy Characteristics'!$C:$C,0)))</f>
        <v>industry-ag-main.html#fuel-switching</v>
      </c>
      <c r="R777" s="226" t="str">
        <f>IF(ISBLANK(INDEX('Policy Characteristics'!L:L,MATCH($C777,'Policy Characteristics'!$C:$C,0))),"",INDEX('Policy Characteristics'!L:L,MATCH($C777,'Policy Characteristics'!$C:$C,0)))</f>
        <v>industry-elec-and-hydrogen.html</v>
      </c>
    </row>
    <row r="778" spans="1:18">
      <c r="A778" s="22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226" t="str">
        <f t="shared" si="39"/>
        <v>Fraction of Eligible Industrial Energy Use Shifted to Electricity</v>
      </c>
      <c r="D778" s="6" t="s">
        <v>870</v>
      </c>
      <c r="E778" s="1" t="s">
        <v>910</v>
      </c>
      <c r="F778" t="s">
        <v>871</v>
      </c>
      <c r="G778" s="45" t="s">
        <v>910</v>
      </c>
      <c r="H778" s="43">
        <v>1953</v>
      </c>
      <c r="I778" s="261" t="s">
        <v>728</v>
      </c>
      <c r="J778" s="227" t="str">
        <f>IF(ISBLANK(INDEX('Policy Characteristics'!D:D,MATCH($C778,'Policy Characteristics'!$C:$C,0))),"",INDEX('Policy Characteristics'!D:D,MATCH($C778,'Policy Characteristics'!$C:$C,0)))</f>
        <v>Electrification</v>
      </c>
      <c r="K778" s="22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226" t="str">
        <f>IF(ISBLANK(INDEX('Policy Characteristics'!I:I,MATCH($C778,'Policy Characteristics'!$C:$C,0))),"",INDEX('Policy Characteristics'!I:I,MATCH($C778,'Policy Characteristics'!$C:$C,0)))</f>
        <v>% of fuel shifted</v>
      </c>
      <c r="P778" s="226"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226" t="str">
        <f>IF(ISBLANK(INDEX('Policy Characteristics'!K:K,MATCH($C778,'Policy Characteristics'!$C:$C,0))),"",INDEX('Policy Characteristics'!K:K,MATCH($C778,'Policy Characteristics'!$C:$C,0)))</f>
        <v>industry-ag-main.html#fuel-switching</v>
      </c>
      <c r="R778" s="226" t="str">
        <f>IF(ISBLANK(INDEX('Policy Characteristics'!L:L,MATCH($C778,'Policy Characteristics'!$C:$C,0))),"",INDEX('Policy Characteristics'!L:L,MATCH($C778,'Policy Characteristics'!$C:$C,0)))</f>
        <v>industry-elec-and-hydrogen.html</v>
      </c>
    </row>
    <row r="779" spans="1:18">
      <c r="A779" s="22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226" t="str">
        <f t="shared" si="39"/>
        <v>Fraction of Eligible Industrial Energy Use Shifted to Electricity</v>
      </c>
      <c r="D779" s="6" t="s">
        <v>872</v>
      </c>
      <c r="E779" s="1" t="s">
        <v>896</v>
      </c>
      <c r="F779" t="s">
        <v>873</v>
      </c>
      <c r="G779" s="45" t="s">
        <v>897</v>
      </c>
      <c r="H779" s="43">
        <v>1954</v>
      </c>
      <c r="I779" s="261" t="s">
        <v>728</v>
      </c>
      <c r="J779" s="227" t="str">
        <f>IF(ISBLANK(INDEX('Policy Characteristics'!D:D,MATCH($C779,'Policy Characteristics'!$C:$C,0))),"",INDEX('Policy Characteristics'!D:D,MATCH($C779,'Policy Characteristics'!$C:$C,0)))</f>
        <v>Electrification</v>
      </c>
      <c r="K779" s="22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226" t="str">
        <f>IF(ISBLANK(INDEX('Policy Characteristics'!I:I,MATCH($C779,'Policy Characteristics'!$C:$C,0))),"",INDEX('Policy Characteristics'!I:I,MATCH($C779,'Policy Characteristics'!$C:$C,0)))</f>
        <v>% of fuel shifted</v>
      </c>
      <c r="P779" s="226"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226" t="str">
        <f>IF(ISBLANK(INDEX('Policy Characteristics'!K:K,MATCH($C779,'Policy Characteristics'!$C:$C,0))),"",INDEX('Policy Characteristics'!K:K,MATCH($C779,'Policy Characteristics'!$C:$C,0)))</f>
        <v>industry-ag-main.html#fuel-switching</v>
      </c>
      <c r="R779" s="226" t="str">
        <f>IF(ISBLANK(INDEX('Policy Characteristics'!L:L,MATCH($C779,'Policy Characteristics'!$C:$C,0))),"",INDEX('Policy Characteristics'!L:L,MATCH($C779,'Policy Characteristics'!$C:$C,0)))</f>
        <v>industry-elec-and-hydrogen.html</v>
      </c>
    </row>
    <row r="780" spans="1:18">
      <c r="A780" s="22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226" t="str">
        <f t="shared" si="39"/>
        <v>Fraction of Eligible Industrial Energy Use Shifted to Electricity</v>
      </c>
      <c r="D780" s="6" t="s">
        <v>872</v>
      </c>
      <c r="E780" s="1" t="s">
        <v>898</v>
      </c>
      <c r="F780" t="s">
        <v>873</v>
      </c>
      <c r="G780" s="45" t="s">
        <v>899</v>
      </c>
      <c r="H780" s="43">
        <v>1955</v>
      </c>
      <c r="I780" s="261" t="s">
        <v>728</v>
      </c>
      <c r="J780" s="227" t="str">
        <f>IF(ISBLANK(INDEX('Policy Characteristics'!D:D,MATCH($C780,'Policy Characteristics'!$C:$C,0))),"",INDEX('Policy Characteristics'!D:D,MATCH($C780,'Policy Characteristics'!$C:$C,0)))</f>
        <v>Electrification</v>
      </c>
      <c r="K780" s="22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226" t="str">
        <f>IF(ISBLANK(INDEX('Policy Characteristics'!I:I,MATCH($C780,'Policy Characteristics'!$C:$C,0))),"",INDEX('Policy Characteristics'!I:I,MATCH($C780,'Policy Characteristics'!$C:$C,0)))</f>
        <v>% of fuel shifted</v>
      </c>
      <c r="P780" s="226"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226" t="str">
        <f>IF(ISBLANK(INDEX('Policy Characteristics'!K:K,MATCH($C780,'Policy Characteristics'!$C:$C,0))),"",INDEX('Policy Characteristics'!K:K,MATCH($C780,'Policy Characteristics'!$C:$C,0)))</f>
        <v>industry-ag-main.html#fuel-switching</v>
      </c>
      <c r="R780" s="226" t="str">
        <f>IF(ISBLANK(INDEX('Policy Characteristics'!L:L,MATCH($C780,'Policy Characteristics'!$C:$C,0))),"",INDEX('Policy Characteristics'!L:L,MATCH($C780,'Policy Characteristics'!$C:$C,0)))</f>
        <v>industry-elec-and-hydrogen.html</v>
      </c>
    </row>
    <row r="781" spans="1:18">
      <c r="A781" s="22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226" t="str">
        <f t="shared" si="39"/>
        <v>Fraction of Eligible Industrial Energy Use Shifted to Electricity</v>
      </c>
      <c r="D781" s="6" t="s">
        <v>872</v>
      </c>
      <c r="E781" s="1" t="s">
        <v>900</v>
      </c>
      <c r="F781" t="s">
        <v>873</v>
      </c>
      <c r="G781" s="45" t="s">
        <v>901</v>
      </c>
      <c r="H781" s="43">
        <v>1956</v>
      </c>
      <c r="I781" s="261" t="s">
        <v>728</v>
      </c>
      <c r="J781" s="227" t="str">
        <f>IF(ISBLANK(INDEX('Policy Characteristics'!D:D,MATCH($C781,'Policy Characteristics'!$C:$C,0))),"",INDEX('Policy Characteristics'!D:D,MATCH($C781,'Policy Characteristics'!$C:$C,0)))</f>
        <v>Electrification</v>
      </c>
      <c r="K781" s="22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226" t="str">
        <f>IF(ISBLANK(INDEX('Policy Characteristics'!I:I,MATCH($C781,'Policy Characteristics'!$C:$C,0))),"",INDEX('Policy Characteristics'!I:I,MATCH($C781,'Policy Characteristics'!$C:$C,0)))</f>
        <v>% of fuel shifted</v>
      </c>
      <c r="P781" s="226"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226" t="str">
        <f>IF(ISBLANK(INDEX('Policy Characteristics'!K:K,MATCH($C781,'Policy Characteristics'!$C:$C,0))),"",INDEX('Policy Characteristics'!K:K,MATCH($C781,'Policy Characteristics'!$C:$C,0)))</f>
        <v>industry-ag-main.html#fuel-switching</v>
      </c>
      <c r="R781" s="226" t="str">
        <f>IF(ISBLANK(INDEX('Policy Characteristics'!L:L,MATCH($C781,'Policy Characteristics'!$C:$C,0))),"",INDEX('Policy Characteristics'!L:L,MATCH($C781,'Policy Characteristics'!$C:$C,0)))</f>
        <v>industry-elec-and-hydrogen.html</v>
      </c>
    </row>
    <row r="782" spans="1:18">
      <c r="A782" s="22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226" t="str">
        <f t="shared" si="39"/>
        <v>Fraction of Eligible Industrial Energy Use Shifted to Electricity</v>
      </c>
      <c r="D782" s="6" t="s">
        <v>872</v>
      </c>
      <c r="E782" s="1" t="s">
        <v>902</v>
      </c>
      <c r="F782" t="s">
        <v>873</v>
      </c>
      <c r="G782" s="45" t="s">
        <v>903</v>
      </c>
      <c r="H782" s="43">
        <v>1957</v>
      </c>
      <c r="I782" s="261" t="s">
        <v>728</v>
      </c>
      <c r="J782" s="227" t="str">
        <f>IF(ISBLANK(INDEX('Policy Characteristics'!D:D,MATCH($C782,'Policy Characteristics'!$C:$C,0))),"",INDEX('Policy Characteristics'!D:D,MATCH($C782,'Policy Characteristics'!$C:$C,0)))</f>
        <v>Electrification</v>
      </c>
      <c r="K782" s="22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226" t="str">
        <f>IF(ISBLANK(INDEX('Policy Characteristics'!I:I,MATCH($C782,'Policy Characteristics'!$C:$C,0))),"",INDEX('Policy Characteristics'!I:I,MATCH($C782,'Policy Characteristics'!$C:$C,0)))</f>
        <v>% of fuel shifted</v>
      </c>
      <c r="P782" s="226"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226" t="str">
        <f>IF(ISBLANK(INDEX('Policy Characteristics'!K:K,MATCH($C782,'Policy Characteristics'!$C:$C,0))),"",INDEX('Policy Characteristics'!K:K,MATCH($C782,'Policy Characteristics'!$C:$C,0)))</f>
        <v>industry-ag-main.html#fuel-switching</v>
      </c>
      <c r="R782" s="226" t="str">
        <f>IF(ISBLANK(INDEX('Policy Characteristics'!L:L,MATCH($C782,'Policy Characteristics'!$C:$C,0))),"",INDEX('Policy Characteristics'!L:L,MATCH($C782,'Policy Characteristics'!$C:$C,0)))</f>
        <v>industry-elec-and-hydrogen.html</v>
      </c>
    </row>
    <row r="783" spans="1:18">
      <c r="A783" s="22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226" t="str">
        <f t="shared" si="39"/>
        <v>Fraction of Eligible Industrial Energy Use Shifted to Electricity</v>
      </c>
      <c r="D783" s="6" t="s">
        <v>872</v>
      </c>
      <c r="E783" s="1" t="s">
        <v>904</v>
      </c>
      <c r="F783" t="s">
        <v>873</v>
      </c>
      <c r="G783" s="45" t="s">
        <v>905</v>
      </c>
      <c r="H783" s="43">
        <v>1958</v>
      </c>
      <c r="I783" s="261" t="s">
        <v>728</v>
      </c>
      <c r="J783" s="227" t="str">
        <f>IF(ISBLANK(INDEX('Policy Characteristics'!D:D,MATCH($C783,'Policy Characteristics'!$C:$C,0))),"",INDEX('Policy Characteristics'!D:D,MATCH($C783,'Policy Characteristics'!$C:$C,0)))</f>
        <v>Electrification</v>
      </c>
      <c r="K783" s="22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226" t="str">
        <f>IF(ISBLANK(INDEX('Policy Characteristics'!I:I,MATCH($C783,'Policy Characteristics'!$C:$C,0))),"",INDEX('Policy Characteristics'!I:I,MATCH($C783,'Policy Characteristics'!$C:$C,0)))</f>
        <v>% of fuel shifted</v>
      </c>
      <c r="P783" s="226"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226" t="str">
        <f>IF(ISBLANK(INDEX('Policy Characteristics'!K:K,MATCH($C783,'Policy Characteristics'!$C:$C,0))),"",INDEX('Policy Characteristics'!K:K,MATCH($C783,'Policy Characteristics'!$C:$C,0)))</f>
        <v>industry-ag-main.html#fuel-switching</v>
      </c>
      <c r="R783" s="226" t="str">
        <f>IF(ISBLANK(INDEX('Policy Characteristics'!L:L,MATCH($C783,'Policy Characteristics'!$C:$C,0))),"",INDEX('Policy Characteristics'!L:L,MATCH($C783,'Policy Characteristics'!$C:$C,0)))</f>
        <v>industry-elec-and-hydrogen.html</v>
      </c>
    </row>
    <row r="784" spans="1:18">
      <c r="A784" s="22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226" t="str">
        <f t="shared" si="39"/>
        <v>Fraction of Eligible Industrial Energy Use Shifted to Electricity</v>
      </c>
      <c r="D784" s="6" t="s">
        <v>872</v>
      </c>
      <c r="E784" s="1" t="s">
        <v>906</v>
      </c>
      <c r="F784" t="s">
        <v>873</v>
      </c>
      <c r="G784" s="45" t="s">
        <v>907</v>
      </c>
      <c r="H784" s="43">
        <v>1959</v>
      </c>
      <c r="I784" s="261" t="s">
        <v>728</v>
      </c>
      <c r="J784" s="227" t="str">
        <f>IF(ISBLANK(INDEX('Policy Characteristics'!D:D,MATCH($C784,'Policy Characteristics'!$C:$C,0))),"",INDEX('Policy Characteristics'!D:D,MATCH($C784,'Policy Characteristics'!$C:$C,0)))</f>
        <v>Electrification</v>
      </c>
      <c r="K784" s="22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226" t="str">
        <f>IF(ISBLANK(INDEX('Policy Characteristics'!I:I,MATCH($C784,'Policy Characteristics'!$C:$C,0))),"",INDEX('Policy Characteristics'!I:I,MATCH($C784,'Policy Characteristics'!$C:$C,0)))</f>
        <v>% of fuel shifted</v>
      </c>
      <c r="P784" s="226"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226" t="str">
        <f>IF(ISBLANK(INDEX('Policy Characteristics'!K:K,MATCH($C784,'Policy Characteristics'!$C:$C,0))),"",INDEX('Policy Characteristics'!K:K,MATCH($C784,'Policy Characteristics'!$C:$C,0)))</f>
        <v>industry-ag-main.html#fuel-switching</v>
      </c>
      <c r="R784" s="226" t="str">
        <f>IF(ISBLANK(INDEX('Policy Characteristics'!L:L,MATCH($C784,'Policy Characteristics'!$C:$C,0))),"",INDEX('Policy Characteristics'!L:L,MATCH($C784,'Policy Characteristics'!$C:$C,0)))</f>
        <v>industry-elec-and-hydrogen.html</v>
      </c>
    </row>
    <row r="785" spans="1:18">
      <c r="A785" s="22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226" t="str">
        <f t="shared" si="39"/>
        <v>Fraction of Eligible Industrial Energy Use Shifted to Electricity</v>
      </c>
      <c r="D785" s="6" t="s">
        <v>872</v>
      </c>
      <c r="E785" s="1" t="s">
        <v>908</v>
      </c>
      <c r="F785" t="s">
        <v>873</v>
      </c>
      <c r="G785" s="45" t="s">
        <v>909</v>
      </c>
      <c r="H785" s="43">
        <v>1960</v>
      </c>
      <c r="I785" s="261" t="s">
        <v>728</v>
      </c>
      <c r="J785" s="227" t="str">
        <f>IF(ISBLANK(INDEX('Policy Characteristics'!D:D,MATCH($C785,'Policy Characteristics'!$C:$C,0))),"",INDEX('Policy Characteristics'!D:D,MATCH($C785,'Policy Characteristics'!$C:$C,0)))</f>
        <v>Electrification</v>
      </c>
      <c r="K785" s="22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226" t="str">
        <f>IF(ISBLANK(INDEX('Policy Characteristics'!I:I,MATCH($C785,'Policy Characteristics'!$C:$C,0))),"",INDEX('Policy Characteristics'!I:I,MATCH($C785,'Policy Characteristics'!$C:$C,0)))</f>
        <v>% of fuel shifted</v>
      </c>
      <c r="P785" s="226"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226" t="str">
        <f>IF(ISBLANK(INDEX('Policy Characteristics'!K:K,MATCH($C785,'Policy Characteristics'!$C:$C,0))),"",INDEX('Policy Characteristics'!K:K,MATCH($C785,'Policy Characteristics'!$C:$C,0)))</f>
        <v>industry-ag-main.html#fuel-switching</v>
      </c>
      <c r="R785" s="226" t="str">
        <f>IF(ISBLANK(INDEX('Policy Characteristics'!L:L,MATCH($C785,'Policy Characteristics'!$C:$C,0))),"",INDEX('Policy Characteristics'!L:L,MATCH($C785,'Policy Characteristics'!$C:$C,0)))</f>
        <v>industry-elec-and-hydrogen.html</v>
      </c>
    </row>
    <row r="786" spans="1:18">
      <c r="A786" s="22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226" t="str">
        <f t="shared" si="39"/>
        <v>Fraction of Eligible Industrial Energy Use Shifted to Electricity</v>
      </c>
      <c r="D786" s="6" t="s">
        <v>872</v>
      </c>
      <c r="E786" s="1" t="s">
        <v>910</v>
      </c>
      <c r="F786" t="s">
        <v>873</v>
      </c>
      <c r="G786" s="45" t="s">
        <v>910</v>
      </c>
      <c r="H786" s="43">
        <v>1961</v>
      </c>
      <c r="I786" s="261" t="s">
        <v>728</v>
      </c>
      <c r="J786" s="227" t="str">
        <f>IF(ISBLANK(INDEX('Policy Characteristics'!D:D,MATCH($C786,'Policy Characteristics'!$C:$C,0))),"",INDEX('Policy Characteristics'!D:D,MATCH($C786,'Policy Characteristics'!$C:$C,0)))</f>
        <v>Electrification</v>
      </c>
      <c r="K786" s="22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226" t="str">
        <f>IF(ISBLANK(INDEX('Policy Characteristics'!I:I,MATCH($C786,'Policy Characteristics'!$C:$C,0))),"",INDEX('Policy Characteristics'!I:I,MATCH($C786,'Policy Characteristics'!$C:$C,0)))</f>
        <v>% of fuel shifted</v>
      </c>
      <c r="P786" s="226"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226" t="str">
        <f>IF(ISBLANK(INDEX('Policy Characteristics'!K:K,MATCH($C786,'Policy Characteristics'!$C:$C,0))),"",INDEX('Policy Characteristics'!K:K,MATCH($C786,'Policy Characteristics'!$C:$C,0)))</f>
        <v>industry-ag-main.html#fuel-switching</v>
      </c>
      <c r="R786" s="226" t="str">
        <f>IF(ISBLANK(INDEX('Policy Characteristics'!L:L,MATCH($C786,'Policy Characteristics'!$C:$C,0))),"",INDEX('Policy Characteristics'!L:L,MATCH($C786,'Policy Characteristics'!$C:$C,0)))</f>
        <v>industry-elec-and-hydrogen.html</v>
      </c>
    </row>
    <row r="787" spans="1:18">
      <c r="A787" s="22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226" t="str">
        <f t="shared" si="39"/>
        <v>Fraction of Eligible Industrial Energy Use Shifted to Electricity</v>
      </c>
      <c r="D787" s="6" t="s">
        <v>874</v>
      </c>
      <c r="E787" s="1" t="s">
        <v>896</v>
      </c>
      <c r="F787" t="s">
        <v>875</v>
      </c>
      <c r="G787" s="45" t="s">
        <v>897</v>
      </c>
      <c r="H787" s="43">
        <v>1962</v>
      </c>
      <c r="I787" s="261" t="s">
        <v>728</v>
      </c>
      <c r="J787" s="227" t="str">
        <f>IF(ISBLANK(INDEX('Policy Characteristics'!D:D,MATCH($C787,'Policy Characteristics'!$C:$C,0))),"",INDEX('Policy Characteristics'!D:D,MATCH($C787,'Policy Characteristics'!$C:$C,0)))</f>
        <v>Electrification</v>
      </c>
      <c r="K787" s="22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226" t="str">
        <f>IF(ISBLANK(INDEX('Policy Characteristics'!I:I,MATCH($C787,'Policy Characteristics'!$C:$C,0))),"",INDEX('Policy Characteristics'!I:I,MATCH($C787,'Policy Characteristics'!$C:$C,0)))</f>
        <v>% of fuel shifted</v>
      </c>
      <c r="P787" s="226"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226" t="str">
        <f>IF(ISBLANK(INDEX('Policy Characteristics'!K:K,MATCH($C787,'Policy Characteristics'!$C:$C,0))),"",INDEX('Policy Characteristics'!K:K,MATCH($C787,'Policy Characteristics'!$C:$C,0)))</f>
        <v>industry-ag-main.html#fuel-switching</v>
      </c>
      <c r="R787" s="226" t="str">
        <f>IF(ISBLANK(INDEX('Policy Characteristics'!L:L,MATCH($C787,'Policy Characteristics'!$C:$C,0))),"",INDEX('Policy Characteristics'!L:L,MATCH($C787,'Policy Characteristics'!$C:$C,0)))</f>
        <v>industry-elec-and-hydrogen.html</v>
      </c>
    </row>
    <row r="788" spans="1:18">
      <c r="A788" s="22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226" t="str">
        <f t="shared" si="39"/>
        <v>Fraction of Eligible Industrial Energy Use Shifted to Electricity</v>
      </c>
      <c r="D788" s="6" t="s">
        <v>874</v>
      </c>
      <c r="E788" s="1" t="s">
        <v>898</v>
      </c>
      <c r="F788" t="s">
        <v>875</v>
      </c>
      <c r="G788" s="45" t="s">
        <v>899</v>
      </c>
      <c r="H788" s="43">
        <v>1963</v>
      </c>
      <c r="I788" s="261" t="s">
        <v>728</v>
      </c>
      <c r="J788" s="227" t="str">
        <f>IF(ISBLANK(INDEX('Policy Characteristics'!D:D,MATCH($C788,'Policy Characteristics'!$C:$C,0))),"",INDEX('Policy Characteristics'!D:D,MATCH($C788,'Policy Characteristics'!$C:$C,0)))</f>
        <v>Electrification</v>
      </c>
      <c r="K788" s="22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226" t="str">
        <f>IF(ISBLANK(INDEX('Policy Characteristics'!I:I,MATCH($C788,'Policy Characteristics'!$C:$C,0))),"",INDEX('Policy Characteristics'!I:I,MATCH($C788,'Policy Characteristics'!$C:$C,0)))</f>
        <v>% of fuel shifted</v>
      </c>
      <c r="P788" s="226"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226" t="str">
        <f>IF(ISBLANK(INDEX('Policy Characteristics'!K:K,MATCH($C788,'Policy Characteristics'!$C:$C,0))),"",INDEX('Policy Characteristics'!K:K,MATCH($C788,'Policy Characteristics'!$C:$C,0)))</f>
        <v>industry-ag-main.html#fuel-switching</v>
      </c>
      <c r="R788" s="226" t="str">
        <f>IF(ISBLANK(INDEX('Policy Characteristics'!L:L,MATCH($C788,'Policy Characteristics'!$C:$C,0))),"",INDEX('Policy Characteristics'!L:L,MATCH($C788,'Policy Characteristics'!$C:$C,0)))</f>
        <v>industry-elec-and-hydrogen.html</v>
      </c>
    </row>
    <row r="789" spans="1:18">
      <c r="A789" s="22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226" t="str">
        <f t="shared" si="39"/>
        <v>Fraction of Eligible Industrial Energy Use Shifted to Electricity</v>
      </c>
      <c r="D789" s="6" t="s">
        <v>874</v>
      </c>
      <c r="E789" s="1" t="s">
        <v>900</v>
      </c>
      <c r="F789" t="s">
        <v>875</v>
      </c>
      <c r="G789" s="45" t="s">
        <v>901</v>
      </c>
      <c r="H789" s="43">
        <v>1964</v>
      </c>
      <c r="I789" s="261" t="s">
        <v>728</v>
      </c>
      <c r="J789" s="227" t="str">
        <f>IF(ISBLANK(INDEX('Policy Characteristics'!D:D,MATCH($C789,'Policy Characteristics'!$C:$C,0))),"",INDEX('Policy Characteristics'!D:D,MATCH($C789,'Policy Characteristics'!$C:$C,0)))</f>
        <v>Electrification</v>
      </c>
      <c r="K789" s="22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226" t="str">
        <f>IF(ISBLANK(INDEX('Policy Characteristics'!I:I,MATCH($C789,'Policy Characteristics'!$C:$C,0))),"",INDEX('Policy Characteristics'!I:I,MATCH($C789,'Policy Characteristics'!$C:$C,0)))</f>
        <v>% of fuel shifted</v>
      </c>
      <c r="P789" s="226"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226" t="str">
        <f>IF(ISBLANK(INDEX('Policy Characteristics'!K:K,MATCH($C789,'Policy Characteristics'!$C:$C,0))),"",INDEX('Policy Characteristics'!K:K,MATCH($C789,'Policy Characteristics'!$C:$C,0)))</f>
        <v>industry-ag-main.html#fuel-switching</v>
      </c>
      <c r="R789" s="226" t="str">
        <f>IF(ISBLANK(INDEX('Policy Characteristics'!L:L,MATCH($C789,'Policy Characteristics'!$C:$C,0))),"",INDEX('Policy Characteristics'!L:L,MATCH($C789,'Policy Characteristics'!$C:$C,0)))</f>
        <v>industry-elec-and-hydrogen.html</v>
      </c>
    </row>
    <row r="790" spans="1:18">
      <c r="A790" s="22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226" t="str">
        <f t="shared" si="39"/>
        <v>Fraction of Eligible Industrial Energy Use Shifted to Electricity</v>
      </c>
      <c r="D790" s="6" t="s">
        <v>874</v>
      </c>
      <c r="E790" s="1" t="s">
        <v>902</v>
      </c>
      <c r="F790" t="s">
        <v>875</v>
      </c>
      <c r="G790" s="45" t="s">
        <v>903</v>
      </c>
      <c r="H790" s="43">
        <v>1965</v>
      </c>
      <c r="I790" s="261" t="s">
        <v>728</v>
      </c>
      <c r="J790" s="227" t="str">
        <f>IF(ISBLANK(INDEX('Policy Characteristics'!D:D,MATCH($C790,'Policy Characteristics'!$C:$C,0))),"",INDEX('Policy Characteristics'!D:D,MATCH($C790,'Policy Characteristics'!$C:$C,0)))</f>
        <v>Electrification</v>
      </c>
      <c r="K790" s="22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226" t="str">
        <f>IF(ISBLANK(INDEX('Policy Characteristics'!I:I,MATCH($C790,'Policy Characteristics'!$C:$C,0))),"",INDEX('Policy Characteristics'!I:I,MATCH($C790,'Policy Characteristics'!$C:$C,0)))</f>
        <v>% of fuel shifted</v>
      </c>
      <c r="P790" s="226"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226" t="str">
        <f>IF(ISBLANK(INDEX('Policy Characteristics'!K:K,MATCH($C790,'Policy Characteristics'!$C:$C,0))),"",INDEX('Policy Characteristics'!K:K,MATCH($C790,'Policy Characteristics'!$C:$C,0)))</f>
        <v>industry-ag-main.html#fuel-switching</v>
      </c>
      <c r="R790" s="226" t="str">
        <f>IF(ISBLANK(INDEX('Policy Characteristics'!L:L,MATCH($C790,'Policy Characteristics'!$C:$C,0))),"",INDEX('Policy Characteristics'!L:L,MATCH($C790,'Policy Characteristics'!$C:$C,0)))</f>
        <v>industry-elec-and-hydrogen.html</v>
      </c>
    </row>
    <row r="791" spans="1:18">
      <c r="A791" s="22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226" t="str">
        <f t="shared" si="39"/>
        <v>Fraction of Eligible Industrial Energy Use Shifted to Electricity</v>
      </c>
      <c r="D791" s="6" t="s">
        <v>874</v>
      </c>
      <c r="E791" s="1" t="s">
        <v>904</v>
      </c>
      <c r="F791" t="s">
        <v>875</v>
      </c>
      <c r="G791" s="45" t="s">
        <v>905</v>
      </c>
      <c r="H791" s="43">
        <v>1966</v>
      </c>
      <c r="I791" s="261" t="s">
        <v>728</v>
      </c>
      <c r="J791" s="227" t="str">
        <f>IF(ISBLANK(INDEX('Policy Characteristics'!D:D,MATCH($C791,'Policy Characteristics'!$C:$C,0))),"",INDEX('Policy Characteristics'!D:D,MATCH($C791,'Policy Characteristics'!$C:$C,0)))</f>
        <v>Electrification</v>
      </c>
      <c r="K791" s="22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226" t="str">
        <f>IF(ISBLANK(INDEX('Policy Characteristics'!I:I,MATCH($C791,'Policy Characteristics'!$C:$C,0))),"",INDEX('Policy Characteristics'!I:I,MATCH($C791,'Policy Characteristics'!$C:$C,0)))</f>
        <v>% of fuel shifted</v>
      </c>
      <c r="P791" s="226"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226" t="str">
        <f>IF(ISBLANK(INDEX('Policy Characteristics'!K:K,MATCH($C791,'Policy Characteristics'!$C:$C,0))),"",INDEX('Policy Characteristics'!K:K,MATCH($C791,'Policy Characteristics'!$C:$C,0)))</f>
        <v>industry-ag-main.html#fuel-switching</v>
      </c>
      <c r="R791" s="226" t="str">
        <f>IF(ISBLANK(INDEX('Policy Characteristics'!L:L,MATCH($C791,'Policy Characteristics'!$C:$C,0))),"",INDEX('Policy Characteristics'!L:L,MATCH($C791,'Policy Characteristics'!$C:$C,0)))</f>
        <v>industry-elec-and-hydrogen.html</v>
      </c>
    </row>
    <row r="792" spans="1:18">
      <c r="A792" s="22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226" t="str">
        <f t="shared" si="39"/>
        <v>Fraction of Eligible Industrial Energy Use Shifted to Electricity</v>
      </c>
      <c r="D792" s="6" t="s">
        <v>874</v>
      </c>
      <c r="E792" s="1" t="s">
        <v>906</v>
      </c>
      <c r="F792" t="s">
        <v>875</v>
      </c>
      <c r="G792" s="45" t="s">
        <v>907</v>
      </c>
      <c r="H792" s="43">
        <v>1967</v>
      </c>
      <c r="I792" s="261" t="s">
        <v>728</v>
      </c>
      <c r="J792" s="227" t="str">
        <f>IF(ISBLANK(INDEX('Policy Characteristics'!D:D,MATCH($C792,'Policy Characteristics'!$C:$C,0))),"",INDEX('Policy Characteristics'!D:D,MATCH($C792,'Policy Characteristics'!$C:$C,0)))</f>
        <v>Electrification</v>
      </c>
      <c r="K792" s="22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226" t="str">
        <f>IF(ISBLANK(INDEX('Policy Characteristics'!I:I,MATCH($C792,'Policy Characteristics'!$C:$C,0))),"",INDEX('Policy Characteristics'!I:I,MATCH($C792,'Policy Characteristics'!$C:$C,0)))</f>
        <v>% of fuel shifted</v>
      </c>
      <c r="P792" s="226"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226" t="str">
        <f>IF(ISBLANK(INDEX('Policy Characteristics'!K:K,MATCH($C792,'Policy Characteristics'!$C:$C,0))),"",INDEX('Policy Characteristics'!K:K,MATCH($C792,'Policy Characteristics'!$C:$C,0)))</f>
        <v>industry-ag-main.html#fuel-switching</v>
      </c>
      <c r="R792" s="226" t="str">
        <f>IF(ISBLANK(INDEX('Policy Characteristics'!L:L,MATCH($C792,'Policy Characteristics'!$C:$C,0))),"",INDEX('Policy Characteristics'!L:L,MATCH($C792,'Policy Characteristics'!$C:$C,0)))</f>
        <v>industry-elec-and-hydrogen.html</v>
      </c>
    </row>
    <row r="793" spans="1:18">
      <c r="A793" s="22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226" t="str">
        <f t="shared" si="39"/>
        <v>Fraction of Eligible Industrial Energy Use Shifted to Electricity</v>
      </c>
      <c r="D793" s="6" t="s">
        <v>874</v>
      </c>
      <c r="E793" s="1" t="s">
        <v>908</v>
      </c>
      <c r="F793" t="s">
        <v>875</v>
      </c>
      <c r="G793" s="45" t="s">
        <v>909</v>
      </c>
      <c r="H793" s="43">
        <v>1968</v>
      </c>
      <c r="I793" s="261" t="s">
        <v>728</v>
      </c>
      <c r="J793" s="227" t="str">
        <f>IF(ISBLANK(INDEX('Policy Characteristics'!D:D,MATCH($C793,'Policy Characteristics'!$C:$C,0))),"",INDEX('Policy Characteristics'!D:D,MATCH($C793,'Policy Characteristics'!$C:$C,0)))</f>
        <v>Electrification</v>
      </c>
      <c r="K793" s="22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226" t="str">
        <f>IF(ISBLANK(INDEX('Policy Characteristics'!I:I,MATCH($C793,'Policy Characteristics'!$C:$C,0))),"",INDEX('Policy Characteristics'!I:I,MATCH($C793,'Policy Characteristics'!$C:$C,0)))</f>
        <v>% of fuel shifted</v>
      </c>
      <c r="P793" s="226"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226" t="str">
        <f>IF(ISBLANK(INDEX('Policy Characteristics'!K:K,MATCH($C793,'Policy Characteristics'!$C:$C,0))),"",INDEX('Policy Characteristics'!K:K,MATCH($C793,'Policy Characteristics'!$C:$C,0)))</f>
        <v>industry-ag-main.html#fuel-switching</v>
      </c>
      <c r="R793" s="226" t="str">
        <f>IF(ISBLANK(INDEX('Policy Characteristics'!L:L,MATCH($C793,'Policy Characteristics'!$C:$C,0))),"",INDEX('Policy Characteristics'!L:L,MATCH($C793,'Policy Characteristics'!$C:$C,0)))</f>
        <v>industry-elec-and-hydrogen.html</v>
      </c>
    </row>
    <row r="794" spans="1:18">
      <c r="A794" s="22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226" t="str">
        <f t="shared" si="39"/>
        <v>Fraction of Eligible Industrial Energy Use Shifted to Electricity</v>
      </c>
      <c r="D794" s="6" t="s">
        <v>874</v>
      </c>
      <c r="E794" s="1" t="s">
        <v>910</v>
      </c>
      <c r="F794" t="s">
        <v>875</v>
      </c>
      <c r="G794" s="45" t="s">
        <v>910</v>
      </c>
      <c r="H794" s="43">
        <v>1969</v>
      </c>
      <c r="I794" s="261" t="s">
        <v>728</v>
      </c>
      <c r="J794" s="227" t="str">
        <f>IF(ISBLANK(INDEX('Policy Characteristics'!D:D,MATCH($C794,'Policy Characteristics'!$C:$C,0))),"",INDEX('Policy Characteristics'!D:D,MATCH($C794,'Policy Characteristics'!$C:$C,0)))</f>
        <v>Electrification</v>
      </c>
      <c r="K794" s="22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226" t="str">
        <f>IF(ISBLANK(INDEX('Policy Characteristics'!I:I,MATCH($C794,'Policy Characteristics'!$C:$C,0))),"",INDEX('Policy Characteristics'!I:I,MATCH($C794,'Policy Characteristics'!$C:$C,0)))</f>
        <v>% of fuel shifted</v>
      </c>
      <c r="P794" s="226"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226" t="str">
        <f>IF(ISBLANK(INDEX('Policy Characteristics'!K:K,MATCH($C794,'Policy Characteristics'!$C:$C,0))),"",INDEX('Policy Characteristics'!K:K,MATCH($C794,'Policy Characteristics'!$C:$C,0)))</f>
        <v>industry-ag-main.html#fuel-switching</v>
      </c>
      <c r="R794" s="226" t="str">
        <f>IF(ISBLANK(INDEX('Policy Characteristics'!L:L,MATCH($C794,'Policy Characteristics'!$C:$C,0))),"",INDEX('Policy Characteristics'!L:L,MATCH($C794,'Policy Characteristics'!$C:$C,0)))</f>
        <v>industry-elec-and-hydrogen.html</v>
      </c>
    </row>
    <row r="795" spans="1:18">
      <c r="A795" s="22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226" t="str">
        <f t="shared" si="39"/>
        <v>Fraction of Eligible Industrial Energy Use Shifted to Electricity</v>
      </c>
      <c r="D795" s="6" t="s">
        <v>876</v>
      </c>
      <c r="E795" s="1" t="s">
        <v>896</v>
      </c>
      <c r="F795" t="s">
        <v>877</v>
      </c>
      <c r="G795" s="45" t="s">
        <v>897</v>
      </c>
      <c r="H795" s="43">
        <v>1970</v>
      </c>
      <c r="I795" s="261" t="s">
        <v>728</v>
      </c>
      <c r="J795" s="227" t="str">
        <f>IF(ISBLANK(INDEX('Policy Characteristics'!D:D,MATCH($C795,'Policy Characteristics'!$C:$C,0))),"",INDEX('Policy Characteristics'!D:D,MATCH($C795,'Policy Characteristics'!$C:$C,0)))</f>
        <v>Electrification</v>
      </c>
      <c r="K795" s="22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226" t="str">
        <f>IF(ISBLANK(INDEX('Policy Characteristics'!I:I,MATCH($C795,'Policy Characteristics'!$C:$C,0))),"",INDEX('Policy Characteristics'!I:I,MATCH($C795,'Policy Characteristics'!$C:$C,0)))</f>
        <v>% of fuel shifted</v>
      </c>
      <c r="P795" s="226"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226" t="str">
        <f>IF(ISBLANK(INDEX('Policy Characteristics'!K:K,MATCH($C795,'Policy Characteristics'!$C:$C,0))),"",INDEX('Policy Characteristics'!K:K,MATCH($C795,'Policy Characteristics'!$C:$C,0)))</f>
        <v>industry-ag-main.html#fuel-switching</v>
      </c>
      <c r="R795" s="226" t="str">
        <f>IF(ISBLANK(INDEX('Policy Characteristics'!L:L,MATCH($C795,'Policy Characteristics'!$C:$C,0))),"",INDEX('Policy Characteristics'!L:L,MATCH($C795,'Policy Characteristics'!$C:$C,0)))</f>
        <v>industry-elec-and-hydrogen.html</v>
      </c>
    </row>
    <row r="796" spans="1:18">
      <c r="A796" s="22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226" t="str">
        <f t="shared" si="39"/>
        <v>Fraction of Eligible Industrial Energy Use Shifted to Electricity</v>
      </c>
      <c r="D796" s="6" t="s">
        <v>876</v>
      </c>
      <c r="E796" s="1" t="s">
        <v>898</v>
      </c>
      <c r="F796" t="s">
        <v>877</v>
      </c>
      <c r="G796" s="45" t="s">
        <v>899</v>
      </c>
      <c r="H796" s="43">
        <v>1971</v>
      </c>
      <c r="I796" s="261" t="s">
        <v>728</v>
      </c>
      <c r="J796" s="227" t="str">
        <f>IF(ISBLANK(INDEX('Policy Characteristics'!D:D,MATCH($C796,'Policy Characteristics'!$C:$C,0))),"",INDEX('Policy Characteristics'!D:D,MATCH($C796,'Policy Characteristics'!$C:$C,0)))</f>
        <v>Electrification</v>
      </c>
      <c r="K796" s="22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226" t="str">
        <f>IF(ISBLANK(INDEX('Policy Characteristics'!I:I,MATCH($C796,'Policy Characteristics'!$C:$C,0))),"",INDEX('Policy Characteristics'!I:I,MATCH($C796,'Policy Characteristics'!$C:$C,0)))</f>
        <v>% of fuel shifted</v>
      </c>
      <c r="P796" s="226"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226" t="str">
        <f>IF(ISBLANK(INDEX('Policy Characteristics'!K:K,MATCH($C796,'Policy Characteristics'!$C:$C,0))),"",INDEX('Policy Characteristics'!K:K,MATCH($C796,'Policy Characteristics'!$C:$C,0)))</f>
        <v>industry-ag-main.html#fuel-switching</v>
      </c>
      <c r="R796" s="226" t="str">
        <f>IF(ISBLANK(INDEX('Policy Characteristics'!L:L,MATCH($C796,'Policy Characteristics'!$C:$C,0))),"",INDEX('Policy Characteristics'!L:L,MATCH($C796,'Policy Characteristics'!$C:$C,0)))</f>
        <v>industry-elec-and-hydrogen.html</v>
      </c>
    </row>
    <row r="797" spans="1:18">
      <c r="A797" s="22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226" t="str">
        <f t="shared" si="39"/>
        <v>Fraction of Eligible Industrial Energy Use Shifted to Electricity</v>
      </c>
      <c r="D797" s="6" t="s">
        <v>876</v>
      </c>
      <c r="E797" s="1" t="s">
        <v>900</v>
      </c>
      <c r="F797" t="s">
        <v>877</v>
      </c>
      <c r="G797" s="45" t="s">
        <v>901</v>
      </c>
      <c r="H797" s="43">
        <v>1972</v>
      </c>
      <c r="I797" s="261" t="s">
        <v>728</v>
      </c>
      <c r="J797" s="227" t="str">
        <f>IF(ISBLANK(INDEX('Policy Characteristics'!D:D,MATCH($C797,'Policy Characteristics'!$C:$C,0))),"",INDEX('Policy Characteristics'!D:D,MATCH($C797,'Policy Characteristics'!$C:$C,0)))</f>
        <v>Electrification</v>
      </c>
      <c r="K797" s="22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226" t="str">
        <f>IF(ISBLANK(INDEX('Policy Characteristics'!I:I,MATCH($C797,'Policy Characteristics'!$C:$C,0))),"",INDEX('Policy Characteristics'!I:I,MATCH($C797,'Policy Characteristics'!$C:$C,0)))</f>
        <v>% of fuel shifted</v>
      </c>
      <c r="P797" s="226"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226" t="str">
        <f>IF(ISBLANK(INDEX('Policy Characteristics'!K:K,MATCH($C797,'Policy Characteristics'!$C:$C,0))),"",INDEX('Policy Characteristics'!K:K,MATCH($C797,'Policy Characteristics'!$C:$C,0)))</f>
        <v>industry-ag-main.html#fuel-switching</v>
      </c>
      <c r="R797" s="226" t="str">
        <f>IF(ISBLANK(INDEX('Policy Characteristics'!L:L,MATCH($C797,'Policy Characteristics'!$C:$C,0))),"",INDEX('Policy Characteristics'!L:L,MATCH($C797,'Policy Characteristics'!$C:$C,0)))</f>
        <v>industry-elec-and-hydrogen.html</v>
      </c>
    </row>
    <row r="798" spans="1:18">
      <c r="A798" s="22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226" t="str">
        <f t="shared" si="39"/>
        <v>Fraction of Eligible Industrial Energy Use Shifted to Electricity</v>
      </c>
      <c r="D798" s="6" t="s">
        <v>876</v>
      </c>
      <c r="E798" s="1" t="s">
        <v>902</v>
      </c>
      <c r="F798" t="s">
        <v>877</v>
      </c>
      <c r="G798" s="45" t="s">
        <v>903</v>
      </c>
      <c r="H798" s="43">
        <v>1973</v>
      </c>
      <c r="I798" s="261" t="s">
        <v>728</v>
      </c>
      <c r="J798" s="227" t="str">
        <f>IF(ISBLANK(INDEX('Policy Characteristics'!D:D,MATCH($C798,'Policy Characteristics'!$C:$C,0))),"",INDEX('Policy Characteristics'!D:D,MATCH($C798,'Policy Characteristics'!$C:$C,0)))</f>
        <v>Electrification</v>
      </c>
      <c r="K798" s="22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226" t="str">
        <f>IF(ISBLANK(INDEX('Policy Characteristics'!I:I,MATCH($C798,'Policy Characteristics'!$C:$C,0))),"",INDEX('Policy Characteristics'!I:I,MATCH($C798,'Policy Characteristics'!$C:$C,0)))</f>
        <v>% of fuel shifted</v>
      </c>
      <c r="P798" s="226"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226" t="str">
        <f>IF(ISBLANK(INDEX('Policy Characteristics'!K:K,MATCH($C798,'Policy Characteristics'!$C:$C,0))),"",INDEX('Policy Characteristics'!K:K,MATCH($C798,'Policy Characteristics'!$C:$C,0)))</f>
        <v>industry-ag-main.html#fuel-switching</v>
      </c>
      <c r="R798" s="226" t="str">
        <f>IF(ISBLANK(INDEX('Policy Characteristics'!L:L,MATCH($C798,'Policy Characteristics'!$C:$C,0))),"",INDEX('Policy Characteristics'!L:L,MATCH($C798,'Policy Characteristics'!$C:$C,0)))</f>
        <v>industry-elec-and-hydrogen.html</v>
      </c>
    </row>
    <row r="799" spans="1:18">
      <c r="A799" s="22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226" t="str">
        <f t="shared" si="39"/>
        <v>Fraction of Eligible Industrial Energy Use Shifted to Electricity</v>
      </c>
      <c r="D799" s="6" t="s">
        <v>876</v>
      </c>
      <c r="E799" s="1" t="s">
        <v>904</v>
      </c>
      <c r="F799" t="s">
        <v>877</v>
      </c>
      <c r="G799" s="45" t="s">
        <v>905</v>
      </c>
      <c r="H799" s="43">
        <v>1974</v>
      </c>
      <c r="I799" s="261" t="s">
        <v>728</v>
      </c>
      <c r="J799" s="227" t="str">
        <f>IF(ISBLANK(INDEX('Policy Characteristics'!D:D,MATCH($C799,'Policy Characteristics'!$C:$C,0))),"",INDEX('Policy Characteristics'!D:D,MATCH($C799,'Policy Characteristics'!$C:$C,0)))</f>
        <v>Electrification</v>
      </c>
      <c r="K799" s="22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226" t="str">
        <f>IF(ISBLANK(INDEX('Policy Characteristics'!I:I,MATCH($C799,'Policy Characteristics'!$C:$C,0))),"",INDEX('Policy Characteristics'!I:I,MATCH($C799,'Policy Characteristics'!$C:$C,0)))</f>
        <v>% of fuel shifted</v>
      </c>
      <c r="P799" s="226"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226" t="str">
        <f>IF(ISBLANK(INDEX('Policy Characteristics'!K:K,MATCH($C799,'Policy Characteristics'!$C:$C,0))),"",INDEX('Policy Characteristics'!K:K,MATCH($C799,'Policy Characteristics'!$C:$C,0)))</f>
        <v>industry-ag-main.html#fuel-switching</v>
      </c>
      <c r="R799" s="226" t="str">
        <f>IF(ISBLANK(INDEX('Policy Characteristics'!L:L,MATCH($C799,'Policy Characteristics'!$C:$C,0))),"",INDEX('Policy Characteristics'!L:L,MATCH($C799,'Policy Characteristics'!$C:$C,0)))</f>
        <v>industry-elec-and-hydrogen.html</v>
      </c>
    </row>
    <row r="800" spans="1:18">
      <c r="A800" s="22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226" t="str">
        <f t="shared" si="39"/>
        <v>Fraction of Eligible Industrial Energy Use Shifted to Electricity</v>
      </c>
      <c r="D800" s="6" t="s">
        <v>876</v>
      </c>
      <c r="E800" s="1" t="s">
        <v>906</v>
      </c>
      <c r="F800" t="s">
        <v>877</v>
      </c>
      <c r="G800" s="45" t="s">
        <v>907</v>
      </c>
      <c r="H800" s="43">
        <v>1975</v>
      </c>
      <c r="I800" s="261" t="s">
        <v>728</v>
      </c>
      <c r="J800" s="227" t="str">
        <f>IF(ISBLANK(INDEX('Policy Characteristics'!D:D,MATCH($C800,'Policy Characteristics'!$C:$C,0))),"",INDEX('Policy Characteristics'!D:D,MATCH($C800,'Policy Characteristics'!$C:$C,0)))</f>
        <v>Electrification</v>
      </c>
      <c r="K800" s="22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226" t="str">
        <f>IF(ISBLANK(INDEX('Policy Characteristics'!I:I,MATCH($C800,'Policy Characteristics'!$C:$C,0))),"",INDEX('Policy Characteristics'!I:I,MATCH($C800,'Policy Characteristics'!$C:$C,0)))</f>
        <v>% of fuel shifted</v>
      </c>
      <c r="P800" s="226"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226" t="str">
        <f>IF(ISBLANK(INDEX('Policy Characteristics'!K:K,MATCH($C800,'Policy Characteristics'!$C:$C,0))),"",INDEX('Policy Characteristics'!K:K,MATCH($C800,'Policy Characteristics'!$C:$C,0)))</f>
        <v>industry-ag-main.html#fuel-switching</v>
      </c>
      <c r="R800" s="226" t="str">
        <f>IF(ISBLANK(INDEX('Policy Characteristics'!L:L,MATCH($C800,'Policy Characteristics'!$C:$C,0))),"",INDEX('Policy Characteristics'!L:L,MATCH($C800,'Policy Characteristics'!$C:$C,0)))</f>
        <v>industry-elec-and-hydrogen.html</v>
      </c>
    </row>
    <row r="801" spans="1:18">
      <c r="A801" s="22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226" t="str">
        <f t="shared" si="39"/>
        <v>Fraction of Eligible Industrial Energy Use Shifted to Electricity</v>
      </c>
      <c r="D801" s="6" t="s">
        <v>876</v>
      </c>
      <c r="E801" s="1" t="s">
        <v>908</v>
      </c>
      <c r="F801" t="s">
        <v>877</v>
      </c>
      <c r="G801" s="45" t="s">
        <v>909</v>
      </c>
      <c r="H801" s="43">
        <v>1976</v>
      </c>
      <c r="I801" s="261" t="s">
        <v>728</v>
      </c>
      <c r="J801" s="227" t="str">
        <f>IF(ISBLANK(INDEX('Policy Characteristics'!D:D,MATCH($C801,'Policy Characteristics'!$C:$C,0))),"",INDEX('Policy Characteristics'!D:D,MATCH($C801,'Policy Characteristics'!$C:$C,0)))</f>
        <v>Electrification</v>
      </c>
      <c r="K801" s="22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226" t="str">
        <f>IF(ISBLANK(INDEX('Policy Characteristics'!I:I,MATCH($C801,'Policy Characteristics'!$C:$C,0))),"",INDEX('Policy Characteristics'!I:I,MATCH($C801,'Policy Characteristics'!$C:$C,0)))</f>
        <v>% of fuel shifted</v>
      </c>
      <c r="P801" s="226"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226" t="str">
        <f>IF(ISBLANK(INDEX('Policy Characteristics'!K:K,MATCH($C801,'Policy Characteristics'!$C:$C,0))),"",INDEX('Policy Characteristics'!K:K,MATCH($C801,'Policy Characteristics'!$C:$C,0)))</f>
        <v>industry-ag-main.html#fuel-switching</v>
      </c>
      <c r="R801" s="226" t="str">
        <f>IF(ISBLANK(INDEX('Policy Characteristics'!L:L,MATCH($C801,'Policy Characteristics'!$C:$C,0))),"",INDEX('Policy Characteristics'!L:L,MATCH($C801,'Policy Characteristics'!$C:$C,0)))</f>
        <v>industry-elec-and-hydrogen.html</v>
      </c>
    </row>
    <row r="802" spans="1:18">
      <c r="A802" s="22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226" t="str">
        <f t="shared" si="39"/>
        <v>Fraction of Eligible Industrial Energy Use Shifted to Electricity</v>
      </c>
      <c r="D802" s="6" t="s">
        <v>876</v>
      </c>
      <c r="E802" s="1" t="s">
        <v>910</v>
      </c>
      <c r="F802" t="s">
        <v>877</v>
      </c>
      <c r="G802" s="45" t="s">
        <v>910</v>
      </c>
      <c r="H802" s="43">
        <v>1977</v>
      </c>
      <c r="I802" s="261" t="s">
        <v>728</v>
      </c>
      <c r="J802" s="227" t="str">
        <f>IF(ISBLANK(INDEX('Policy Characteristics'!D:D,MATCH($C802,'Policy Characteristics'!$C:$C,0))),"",INDEX('Policy Characteristics'!D:D,MATCH($C802,'Policy Characteristics'!$C:$C,0)))</f>
        <v>Electrification</v>
      </c>
      <c r="K802" s="22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226" t="str">
        <f>IF(ISBLANK(INDEX('Policy Characteristics'!I:I,MATCH($C802,'Policy Characteristics'!$C:$C,0))),"",INDEX('Policy Characteristics'!I:I,MATCH($C802,'Policy Characteristics'!$C:$C,0)))</f>
        <v>% of fuel shifted</v>
      </c>
      <c r="P802" s="226"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226" t="str">
        <f>IF(ISBLANK(INDEX('Policy Characteristics'!K:K,MATCH($C802,'Policy Characteristics'!$C:$C,0))),"",INDEX('Policy Characteristics'!K:K,MATCH($C802,'Policy Characteristics'!$C:$C,0)))</f>
        <v>industry-ag-main.html#fuel-switching</v>
      </c>
      <c r="R802" s="226" t="str">
        <f>IF(ISBLANK(INDEX('Policy Characteristics'!L:L,MATCH($C802,'Policy Characteristics'!$C:$C,0))),"",INDEX('Policy Characteristics'!L:L,MATCH($C802,'Policy Characteristics'!$C:$C,0)))</f>
        <v>industry-elec-and-hydrogen.html</v>
      </c>
    </row>
    <row r="803" spans="1:18">
      <c r="A803" s="22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226" t="str">
        <f t="shared" si="39"/>
        <v>Fraction of Eligible Industrial Energy Use Shifted to Electricity</v>
      </c>
      <c r="D803" s="6" t="s">
        <v>878</v>
      </c>
      <c r="E803" s="1" t="s">
        <v>896</v>
      </c>
      <c r="F803" t="s">
        <v>879</v>
      </c>
      <c r="G803" s="45" t="s">
        <v>897</v>
      </c>
      <c r="H803" s="43">
        <v>1978</v>
      </c>
      <c r="I803" s="261" t="s">
        <v>728</v>
      </c>
      <c r="J803" s="227" t="str">
        <f>IF(ISBLANK(INDEX('Policy Characteristics'!D:D,MATCH($C803,'Policy Characteristics'!$C:$C,0))),"",INDEX('Policy Characteristics'!D:D,MATCH($C803,'Policy Characteristics'!$C:$C,0)))</f>
        <v>Electrification</v>
      </c>
      <c r="K803" s="22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226" t="str">
        <f>IF(ISBLANK(INDEX('Policy Characteristics'!I:I,MATCH($C803,'Policy Characteristics'!$C:$C,0))),"",INDEX('Policy Characteristics'!I:I,MATCH($C803,'Policy Characteristics'!$C:$C,0)))</f>
        <v>% of fuel shifted</v>
      </c>
      <c r="P803" s="226"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226" t="str">
        <f>IF(ISBLANK(INDEX('Policy Characteristics'!K:K,MATCH($C803,'Policy Characteristics'!$C:$C,0))),"",INDEX('Policy Characteristics'!K:K,MATCH($C803,'Policy Characteristics'!$C:$C,0)))</f>
        <v>industry-ag-main.html#fuel-switching</v>
      </c>
      <c r="R803" s="226" t="str">
        <f>IF(ISBLANK(INDEX('Policy Characteristics'!L:L,MATCH($C803,'Policy Characteristics'!$C:$C,0))),"",INDEX('Policy Characteristics'!L:L,MATCH($C803,'Policy Characteristics'!$C:$C,0)))</f>
        <v>industry-elec-and-hydrogen.html</v>
      </c>
    </row>
    <row r="804" spans="1:18">
      <c r="A804" s="22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226" t="str">
        <f t="shared" si="39"/>
        <v>Fraction of Eligible Industrial Energy Use Shifted to Electricity</v>
      </c>
      <c r="D804" s="6" t="s">
        <v>878</v>
      </c>
      <c r="E804" s="1" t="s">
        <v>898</v>
      </c>
      <c r="F804" t="s">
        <v>879</v>
      </c>
      <c r="G804" s="45" t="s">
        <v>899</v>
      </c>
      <c r="H804" s="43">
        <v>1979</v>
      </c>
      <c r="I804" s="261" t="s">
        <v>728</v>
      </c>
      <c r="J804" s="227" t="str">
        <f>IF(ISBLANK(INDEX('Policy Characteristics'!D:D,MATCH($C804,'Policy Characteristics'!$C:$C,0))),"",INDEX('Policy Characteristics'!D:D,MATCH($C804,'Policy Characteristics'!$C:$C,0)))</f>
        <v>Electrification</v>
      </c>
      <c r="K804" s="22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226" t="str">
        <f>IF(ISBLANK(INDEX('Policy Characteristics'!I:I,MATCH($C804,'Policy Characteristics'!$C:$C,0))),"",INDEX('Policy Characteristics'!I:I,MATCH($C804,'Policy Characteristics'!$C:$C,0)))</f>
        <v>% of fuel shifted</v>
      </c>
      <c r="P804" s="226"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226" t="str">
        <f>IF(ISBLANK(INDEX('Policy Characteristics'!K:K,MATCH($C804,'Policy Characteristics'!$C:$C,0))),"",INDEX('Policy Characteristics'!K:K,MATCH($C804,'Policy Characteristics'!$C:$C,0)))</f>
        <v>industry-ag-main.html#fuel-switching</v>
      </c>
      <c r="R804" s="226" t="str">
        <f>IF(ISBLANK(INDEX('Policy Characteristics'!L:L,MATCH($C804,'Policy Characteristics'!$C:$C,0))),"",INDEX('Policy Characteristics'!L:L,MATCH($C804,'Policy Characteristics'!$C:$C,0)))</f>
        <v>industry-elec-and-hydrogen.html</v>
      </c>
    </row>
    <row r="805" spans="1:18">
      <c r="A805" s="22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226" t="str">
        <f t="shared" si="39"/>
        <v>Fraction of Eligible Industrial Energy Use Shifted to Electricity</v>
      </c>
      <c r="D805" s="6" t="s">
        <v>878</v>
      </c>
      <c r="E805" s="1" t="s">
        <v>900</v>
      </c>
      <c r="F805" t="s">
        <v>879</v>
      </c>
      <c r="G805" s="45" t="s">
        <v>901</v>
      </c>
      <c r="H805" s="43">
        <v>1980</v>
      </c>
      <c r="I805" s="261" t="s">
        <v>728</v>
      </c>
      <c r="J805" s="227" t="str">
        <f>IF(ISBLANK(INDEX('Policy Characteristics'!D:D,MATCH($C805,'Policy Characteristics'!$C:$C,0))),"",INDEX('Policy Characteristics'!D:D,MATCH($C805,'Policy Characteristics'!$C:$C,0)))</f>
        <v>Electrification</v>
      </c>
      <c r="K805" s="22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226" t="str">
        <f>IF(ISBLANK(INDEX('Policy Characteristics'!I:I,MATCH($C805,'Policy Characteristics'!$C:$C,0))),"",INDEX('Policy Characteristics'!I:I,MATCH($C805,'Policy Characteristics'!$C:$C,0)))</f>
        <v>% of fuel shifted</v>
      </c>
      <c r="P805" s="226"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226" t="str">
        <f>IF(ISBLANK(INDEX('Policy Characteristics'!K:K,MATCH($C805,'Policy Characteristics'!$C:$C,0))),"",INDEX('Policy Characteristics'!K:K,MATCH($C805,'Policy Characteristics'!$C:$C,0)))</f>
        <v>industry-ag-main.html#fuel-switching</v>
      </c>
      <c r="R805" s="226" t="str">
        <f>IF(ISBLANK(INDEX('Policy Characteristics'!L:L,MATCH($C805,'Policy Characteristics'!$C:$C,0))),"",INDEX('Policy Characteristics'!L:L,MATCH($C805,'Policy Characteristics'!$C:$C,0)))</f>
        <v>industry-elec-and-hydrogen.html</v>
      </c>
    </row>
    <row r="806" spans="1:18">
      <c r="A806" s="22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226" t="str">
        <f t="shared" si="39"/>
        <v>Fraction of Eligible Industrial Energy Use Shifted to Electricity</v>
      </c>
      <c r="D806" s="6" t="s">
        <v>878</v>
      </c>
      <c r="E806" s="1" t="s">
        <v>902</v>
      </c>
      <c r="F806" t="s">
        <v>879</v>
      </c>
      <c r="G806" s="45" t="s">
        <v>903</v>
      </c>
      <c r="H806" s="43">
        <v>1981</v>
      </c>
      <c r="I806" s="261" t="s">
        <v>728</v>
      </c>
      <c r="J806" s="227" t="str">
        <f>IF(ISBLANK(INDEX('Policy Characteristics'!D:D,MATCH($C806,'Policy Characteristics'!$C:$C,0))),"",INDEX('Policy Characteristics'!D:D,MATCH($C806,'Policy Characteristics'!$C:$C,0)))</f>
        <v>Electrification</v>
      </c>
      <c r="K806" s="22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226" t="str">
        <f>IF(ISBLANK(INDEX('Policy Characteristics'!I:I,MATCH($C806,'Policy Characteristics'!$C:$C,0))),"",INDEX('Policy Characteristics'!I:I,MATCH($C806,'Policy Characteristics'!$C:$C,0)))</f>
        <v>% of fuel shifted</v>
      </c>
      <c r="P806" s="226"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226" t="str">
        <f>IF(ISBLANK(INDEX('Policy Characteristics'!K:K,MATCH($C806,'Policy Characteristics'!$C:$C,0))),"",INDEX('Policy Characteristics'!K:K,MATCH($C806,'Policy Characteristics'!$C:$C,0)))</f>
        <v>industry-ag-main.html#fuel-switching</v>
      </c>
      <c r="R806" s="226" t="str">
        <f>IF(ISBLANK(INDEX('Policy Characteristics'!L:L,MATCH($C806,'Policy Characteristics'!$C:$C,0))),"",INDEX('Policy Characteristics'!L:L,MATCH($C806,'Policy Characteristics'!$C:$C,0)))</f>
        <v>industry-elec-and-hydrogen.html</v>
      </c>
    </row>
    <row r="807" spans="1:18">
      <c r="A807" s="22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226" t="str">
        <f t="shared" si="39"/>
        <v>Fraction of Eligible Industrial Energy Use Shifted to Electricity</v>
      </c>
      <c r="D807" s="6" t="s">
        <v>878</v>
      </c>
      <c r="E807" s="1" t="s">
        <v>904</v>
      </c>
      <c r="F807" t="s">
        <v>879</v>
      </c>
      <c r="G807" s="45" t="s">
        <v>905</v>
      </c>
      <c r="H807" s="43">
        <v>1982</v>
      </c>
      <c r="I807" s="261" t="s">
        <v>728</v>
      </c>
      <c r="J807" s="227" t="str">
        <f>IF(ISBLANK(INDEX('Policy Characteristics'!D:D,MATCH($C807,'Policy Characteristics'!$C:$C,0))),"",INDEX('Policy Characteristics'!D:D,MATCH($C807,'Policy Characteristics'!$C:$C,0)))</f>
        <v>Electrification</v>
      </c>
      <c r="K807" s="22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226" t="str">
        <f>IF(ISBLANK(INDEX('Policy Characteristics'!I:I,MATCH($C807,'Policy Characteristics'!$C:$C,0))),"",INDEX('Policy Characteristics'!I:I,MATCH($C807,'Policy Characteristics'!$C:$C,0)))</f>
        <v>% of fuel shifted</v>
      </c>
      <c r="P807" s="226"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226" t="str">
        <f>IF(ISBLANK(INDEX('Policy Characteristics'!K:K,MATCH($C807,'Policy Characteristics'!$C:$C,0))),"",INDEX('Policy Characteristics'!K:K,MATCH($C807,'Policy Characteristics'!$C:$C,0)))</f>
        <v>industry-ag-main.html#fuel-switching</v>
      </c>
      <c r="R807" s="226" t="str">
        <f>IF(ISBLANK(INDEX('Policy Characteristics'!L:L,MATCH($C807,'Policy Characteristics'!$C:$C,0))),"",INDEX('Policy Characteristics'!L:L,MATCH($C807,'Policy Characteristics'!$C:$C,0)))</f>
        <v>industry-elec-and-hydrogen.html</v>
      </c>
    </row>
    <row r="808" spans="1:18">
      <c r="A808" s="22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226" t="str">
        <f t="shared" si="39"/>
        <v>Fraction of Eligible Industrial Energy Use Shifted to Electricity</v>
      </c>
      <c r="D808" s="6" t="s">
        <v>878</v>
      </c>
      <c r="E808" s="1" t="s">
        <v>906</v>
      </c>
      <c r="F808" t="s">
        <v>879</v>
      </c>
      <c r="G808" s="45" t="s">
        <v>907</v>
      </c>
      <c r="H808" s="43">
        <v>1983</v>
      </c>
      <c r="I808" s="261" t="s">
        <v>728</v>
      </c>
      <c r="J808" s="227" t="str">
        <f>IF(ISBLANK(INDEX('Policy Characteristics'!D:D,MATCH($C808,'Policy Characteristics'!$C:$C,0))),"",INDEX('Policy Characteristics'!D:D,MATCH($C808,'Policy Characteristics'!$C:$C,0)))</f>
        <v>Electrification</v>
      </c>
      <c r="K808" s="22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226" t="str">
        <f>IF(ISBLANK(INDEX('Policy Characteristics'!I:I,MATCH($C808,'Policy Characteristics'!$C:$C,0))),"",INDEX('Policy Characteristics'!I:I,MATCH($C808,'Policy Characteristics'!$C:$C,0)))</f>
        <v>% of fuel shifted</v>
      </c>
      <c r="P808" s="226"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226" t="str">
        <f>IF(ISBLANK(INDEX('Policy Characteristics'!K:K,MATCH($C808,'Policy Characteristics'!$C:$C,0))),"",INDEX('Policy Characteristics'!K:K,MATCH($C808,'Policy Characteristics'!$C:$C,0)))</f>
        <v>industry-ag-main.html#fuel-switching</v>
      </c>
      <c r="R808" s="226" t="str">
        <f>IF(ISBLANK(INDEX('Policy Characteristics'!L:L,MATCH($C808,'Policy Characteristics'!$C:$C,0))),"",INDEX('Policy Characteristics'!L:L,MATCH($C808,'Policy Characteristics'!$C:$C,0)))</f>
        <v>industry-elec-and-hydrogen.html</v>
      </c>
    </row>
    <row r="809" spans="1:18">
      <c r="A809" s="22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226" t="str">
        <f t="shared" si="39"/>
        <v>Fraction of Eligible Industrial Energy Use Shifted to Electricity</v>
      </c>
      <c r="D809" s="6" t="s">
        <v>878</v>
      </c>
      <c r="E809" s="1" t="s">
        <v>908</v>
      </c>
      <c r="F809" t="s">
        <v>879</v>
      </c>
      <c r="G809" s="45" t="s">
        <v>909</v>
      </c>
      <c r="H809" s="43">
        <v>1984</v>
      </c>
      <c r="I809" s="261" t="s">
        <v>728</v>
      </c>
      <c r="J809" s="227" t="str">
        <f>IF(ISBLANK(INDEX('Policy Characteristics'!D:D,MATCH($C809,'Policy Characteristics'!$C:$C,0))),"",INDEX('Policy Characteristics'!D:D,MATCH($C809,'Policy Characteristics'!$C:$C,0)))</f>
        <v>Electrification</v>
      </c>
      <c r="K809" s="22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226" t="str">
        <f>IF(ISBLANK(INDEX('Policy Characteristics'!I:I,MATCH($C809,'Policy Characteristics'!$C:$C,0))),"",INDEX('Policy Characteristics'!I:I,MATCH($C809,'Policy Characteristics'!$C:$C,0)))</f>
        <v>% of fuel shifted</v>
      </c>
      <c r="P809" s="226"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226" t="str">
        <f>IF(ISBLANK(INDEX('Policy Characteristics'!K:K,MATCH($C809,'Policy Characteristics'!$C:$C,0))),"",INDEX('Policy Characteristics'!K:K,MATCH($C809,'Policy Characteristics'!$C:$C,0)))</f>
        <v>industry-ag-main.html#fuel-switching</v>
      </c>
      <c r="R809" s="226" t="str">
        <f>IF(ISBLANK(INDEX('Policy Characteristics'!L:L,MATCH($C809,'Policy Characteristics'!$C:$C,0))),"",INDEX('Policy Characteristics'!L:L,MATCH($C809,'Policy Characteristics'!$C:$C,0)))</f>
        <v>industry-elec-and-hydrogen.html</v>
      </c>
    </row>
    <row r="810" spans="1:18">
      <c r="A810" s="22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226" t="str">
        <f t="shared" si="39"/>
        <v>Fraction of Eligible Industrial Energy Use Shifted to Electricity</v>
      </c>
      <c r="D810" s="6" t="s">
        <v>878</v>
      </c>
      <c r="E810" s="1" t="s">
        <v>910</v>
      </c>
      <c r="F810" t="s">
        <v>879</v>
      </c>
      <c r="G810" s="45" t="s">
        <v>910</v>
      </c>
      <c r="H810" s="43">
        <v>1985</v>
      </c>
      <c r="I810" s="261" t="s">
        <v>728</v>
      </c>
      <c r="J810" s="227" t="str">
        <f>IF(ISBLANK(INDEX('Policy Characteristics'!D:D,MATCH($C810,'Policy Characteristics'!$C:$C,0))),"",INDEX('Policy Characteristics'!D:D,MATCH($C810,'Policy Characteristics'!$C:$C,0)))</f>
        <v>Electrification</v>
      </c>
      <c r="K810" s="22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226" t="str">
        <f>IF(ISBLANK(INDEX('Policy Characteristics'!I:I,MATCH($C810,'Policy Characteristics'!$C:$C,0))),"",INDEX('Policy Characteristics'!I:I,MATCH($C810,'Policy Characteristics'!$C:$C,0)))</f>
        <v>% of fuel shifted</v>
      </c>
      <c r="P810" s="226"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226" t="str">
        <f>IF(ISBLANK(INDEX('Policy Characteristics'!K:K,MATCH($C810,'Policy Characteristics'!$C:$C,0))),"",INDEX('Policy Characteristics'!K:K,MATCH($C810,'Policy Characteristics'!$C:$C,0)))</f>
        <v>industry-ag-main.html#fuel-switching</v>
      </c>
      <c r="R810" s="226" t="str">
        <f>IF(ISBLANK(INDEX('Policy Characteristics'!L:L,MATCH($C810,'Policy Characteristics'!$C:$C,0))),"",INDEX('Policy Characteristics'!L:L,MATCH($C810,'Policy Characteristics'!$C:$C,0)))</f>
        <v>industry-elec-and-hydrogen.html</v>
      </c>
    </row>
    <row r="811" spans="1:18">
      <c r="A811" s="22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226" t="str">
        <f t="shared" si="39"/>
        <v>Fraction of Eligible Industrial Energy Use Shifted to Electricity</v>
      </c>
      <c r="D811" s="6" t="s">
        <v>880</v>
      </c>
      <c r="E811" s="1" t="s">
        <v>896</v>
      </c>
      <c r="F811" t="s">
        <v>881</v>
      </c>
      <c r="G811" s="45" t="s">
        <v>897</v>
      </c>
      <c r="H811" s="43">
        <v>1986</v>
      </c>
      <c r="I811" s="261" t="s">
        <v>728</v>
      </c>
      <c r="J811" s="227" t="str">
        <f>IF(ISBLANK(INDEX('Policy Characteristics'!D:D,MATCH($C811,'Policy Characteristics'!$C:$C,0))),"",INDEX('Policy Characteristics'!D:D,MATCH($C811,'Policy Characteristics'!$C:$C,0)))</f>
        <v>Electrification</v>
      </c>
      <c r="K811" s="22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226" t="str">
        <f>IF(ISBLANK(INDEX('Policy Characteristics'!I:I,MATCH($C811,'Policy Characteristics'!$C:$C,0))),"",INDEX('Policy Characteristics'!I:I,MATCH($C811,'Policy Characteristics'!$C:$C,0)))</f>
        <v>% of fuel shifted</v>
      </c>
      <c r="P811" s="226"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226" t="str">
        <f>IF(ISBLANK(INDEX('Policy Characteristics'!K:K,MATCH($C811,'Policy Characteristics'!$C:$C,0))),"",INDEX('Policy Characteristics'!K:K,MATCH($C811,'Policy Characteristics'!$C:$C,0)))</f>
        <v>industry-ag-main.html#fuel-switching</v>
      </c>
      <c r="R811" s="226" t="str">
        <f>IF(ISBLANK(INDEX('Policy Characteristics'!L:L,MATCH($C811,'Policy Characteristics'!$C:$C,0))),"",INDEX('Policy Characteristics'!L:L,MATCH($C811,'Policy Characteristics'!$C:$C,0)))</f>
        <v>industry-elec-and-hydrogen.html</v>
      </c>
    </row>
    <row r="812" spans="1:18">
      <c r="A812" s="22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226" t="str">
        <f t="shared" si="39"/>
        <v>Fraction of Eligible Industrial Energy Use Shifted to Electricity</v>
      </c>
      <c r="D812" s="6" t="s">
        <v>880</v>
      </c>
      <c r="E812" s="1" t="s">
        <v>898</v>
      </c>
      <c r="F812" t="s">
        <v>881</v>
      </c>
      <c r="G812" s="45" t="s">
        <v>899</v>
      </c>
      <c r="H812" s="43">
        <v>1987</v>
      </c>
      <c r="I812" s="261" t="s">
        <v>728</v>
      </c>
      <c r="J812" s="227" t="str">
        <f>IF(ISBLANK(INDEX('Policy Characteristics'!D:D,MATCH($C812,'Policy Characteristics'!$C:$C,0))),"",INDEX('Policy Characteristics'!D:D,MATCH($C812,'Policy Characteristics'!$C:$C,0)))</f>
        <v>Electrification</v>
      </c>
      <c r="K812" s="22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226" t="str">
        <f>IF(ISBLANK(INDEX('Policy Characteristics'!I:I,MATCH($C812,'Policy Characteristics'!$C:$C,0))),"",INDEX('Policy Characteristics'!I:I,MATCH($C812,'Policy Characteristics'!$C:$C,0)))</f>
        <v>% of fuel shifted</v>
      </c>
      <c r="P812" s="226"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226" t="str">
        <f>IF(ISBLANK(INDEX('Policy Characteristics'!K:K,MATCH($C812,'Policy Characteristics'!$C:$C,0))),"",INDEX('Policy Characteristics'!K:K,MATCH($C812,'Policy Characteristics'!$C:$C,0)))</f>
        <v>industry-ag-main.html#fuel-switching</v>
      </c>
      <c r="R812" s="226" t="str">
        <f>IF(ISBLANK(INDEX('Policy Characteristics'!L:L,MATCH($C812,'Policy Characteristics'!$C:$C,0))),"",INDEX('Policy Characteristics'!L:L,MATCH($C812,'Policy Characteristics'!$C:$C,0)))</f>
        <v>industry-elec-and-hydrogen.html</v>
      </c>
    </row>
    <row r="813" spans="1:18">
      <c r="A813" s="22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226" t="str">
        <f t="shared" si="39"/>
        <v>Fraction of Eligible Industrial Energy Use Shifted to Electricity</v>
      </c>
      <c r="D813" s="6" t="s">
        <v>880</v>
      </c>
      <c r="E813" s="1" t="s">
        <v>900</v>
      </c>
      <c r="F813" t="s">
        <v>881</v>
      </c>
      <c r="G813" s="45" t="s">
        <v>901</v>
      </c>
      <c r="H813" s="43">
        <v>1988</v>
      </c>
      <c r="I813" s="261" t="s">
        <v>728</v>
      </c>
      <c r="J813" s="227" t="str">
        <f>IF(ISBLANK(INDEX('Policy Characteristics'!D:D,MATCH($C813,'Policy Characteristics'!$C:$C,0))),"",INDEX('Policy Characteristics'!D:D,MATCH($C813,'Policy Characteristics'!$C:$C,0)))</f>
        <v>Electrification</v>
      </c>
      <c r="K813" s="22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226" t="str">
        <f>IF(ISBLANK(INDEX('Policy Characteristics'!I:I,MATCH($C813,'Policy Characteristics'!$C:$C,0))),"",INDEX('Policy Characteristics'!I:I,MATCH($C813,'Policy Characteristics'!$C:$C,0)))</f>
        <v>% of fuel shifted</v>
      </c>
      <c r="P813" s="226"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226" t="str">
        <f>IF(ISBLANK(INDEX('Policy Characteristics'!K:K,MATCH($C813,'Policy Characteristics'!$C:$C,0))),"",INDEX('Policy Characteristics'!K:K,MATCH($C813,'Policy Characteristics'!$C:$C,0)))</f>
        <v>industry-ag-main.html#fuel-switching</v>
      </c>
      <c r="R813" s="226" t="str">
        <f>IF(ISBLANK(INDEX('Policy Characteristics'!L:L,MATCH($C813,'Policy Characteristics'!$C:$C,0))),"",INDEX('Policy Characteristics'!L:L,MATCH($C813,'Policy Characteristics'!$C:$C,0)))</f>
        <v>industry-elec-and-hydrogen.html</v>
      </c>
    </row>
    <row r="814" spans="1:18">
      <c r="A814" s="22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226" t="str">
        <f t="shared" si="39"/>
        <v>Fraction of Eligible Industrial Energy Use Shifted to Electricity</v>
      </c>
      <c r="D814" s="6" t="s">
        <v>880</v>
      </c>
      <c r="E814" s="1" t="s">
        <v>902</v>
      </c>
      <c r="F814" t="s">
        <v>881</v>
      </c>
      <c r="G814" s="45" t="s">
        <v>903</v>
      </c>
      <c r="H814" s="43">
        <v>1989</v>
      </c>
      <c r="I814" s="261" t="s">
        <v>728</v>
      </c>
      <c r="J814" s="227" t="str">
        <f>IF(ISBLANK(INDEX('Policy Characteristics'!D:D,MATCH($C814,'Policy Characteristics'!$C:$C,0))),"",INDEX('Policy Characteristics'!D:D,MATCH($C814,'Policy Characteristics'!$C:$C,0)))</f>
        <v>Electrification</v>
      </c>
      <c r="K814" s="22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226" t="str">
        <f>IF(ISBLANK(INDEX('Policy Characteristics'!I:I,MATCH($C814,'Policy Characteristics'!$C:$C,0))),"",INDEX('Policy Characteristics'!I:I,MATCH($C814,'Policy Characteristics'!$C:$C,0)))</f>
        <v>% of fuel shifted</v>
      </c>
      <c r="P814" s="226"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226" t="str">
        <f>IF(ISBLANK(INDEX('Policy Characteristics'!K:K,MATCH($C814,'Policy Characteristics'!$C:$C,0))),"",INDEX('Policy Characteristics'!K:K,MATCH($C814,'Policy Characteristics'!$C:$C,0)))</f>
        <v>industry-ag-main.html#fuel-switching</v>
      </c>
      <c r="R814" s="226" t="str">
        <f>IF(ISBLANK(INDEX('Policy Characteristics'!L:L,MATCH($C814,'Policy Characteristics'!$C:$C,0))),"",INDEX('Policy Characteristics'!L:L,MATCH($C814,'Policy Characteristics'!$C:$C,0)))</f>
        <v>industry-elec-and-hydrogen.html</v>
      </c>
    </row>
    <row r="815" spans="1:18">
      <c r="A815" s="22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226" t="str">
        <f t="shared" si="39"/>
        <v>Fraction of Eligible Industrial Energy Use Shifted to Electricity</v>
      </c>
      <c r="D815" s="6" t="s">
        <v>880</v>
      </c>
      <c r="E815" s="1" t="s">
        <v>904</v>
      </c>
      <c r="F815" t="s">
        <v>881</v>
      </c>
      <c r="G815" s="45" t="s">
        <v>905</v>
      </c>
      <c r="H815" s="43">
        <v>1990</v>
      </c>
      <c r="I815" s="261" t="s">
        <v>728</v>
      </c>
      <c r="J815" s="227" t="str">
        <f>IF(ISBLANK(INDEX('Policy Characteristics'!D:D,MATCH($C815,'Policy Characteristics'!$C:$C,0))),"",INDEX('Policy Characteristics'!D:D,MATCH($C815,'Policy Characteristics'!$C:$C,0)))</f>
        <v>Electrification</v>
      </c>
      <c r="K815" s="22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226" t="str">
        <f>IF(ISBLANK(INDEX('Policy Characteristics'!I:I,MATCH($C815,'Policy Characteristics'!$C:$C,0))),"",INDEX('Policy Characteristics'!I:I,MATCH($C815,'Policy Characteristics'!$C:$C,0)))</f>
        <v>% of fuel shifted</v>
      </c>
      <c r="P815" s="226"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226" t="str">
        <f>IF(ISBLANK(INDEX('Policy Characteristics'!K:K,MATCH($C815,'Policy Characteristics'!$C:$C,0))),"",INDEX('Policy Characteristics'!K:K,MATCH($C815,'Policy Characteristics'!$C:$C,0)))</f>
        <v>industry-ag-main.html#fuel-switching</v>
      </c>
      <c r="R815" s="226" t="str">
        <f>IF(ISBLANK(INDEX('Policy Characteristics'!L:L,MATCH($C815,'Policy Characteristics'!$C:$C,0))),"",INDEX('Policy Characteristics'!L:L,MATCH($C815,'Policy Characteristics'!$C:$C,0)))</f>
        <v>industry-elec-and-hydrogen.html</v>
      </c>
    </row>
    <row r="816" spans="1:18">
      <c r="A816" s="22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226" t="str">
        <f t="shared" si="39"/>
        <v>Fraction of Eligible Industrial Energy Use Shifted to Electricity</v>
      </c>
      <c r="D816" s="6" t="s">
        <v>880</v>
      </c>
      <c r="E816" s="1" t="s">
        <v>906</v>
      </c>
      <c r="F816" t="s">
        <v>881</v>
      </c>
      <c r="G816" s="45" t="s">
        <v>907</v>
      </c>
      <c r="H816" s="43">
        <v>1991</v>
      </c>
      <c r="I816" s="261" t="s">
        <v>728</v>
      </c>
      <c r="J816" s="227" t="str">
        <f>IF(ISBLANK(INDEX('Policy Characteristics'!D:D,MATCH($C816,'Policy Characteristics'!$C:$C,0))),"",INDEX('Policy Characteristics'!D:D,MATCH($C816,'Policy Characteristics'!$C:$C,0)))</f>
        <v>Electrification</v>
      </c>
      <c r="K816" s="22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226" t="str">
        <f>IF(ISBLANK(INDEX('Policy Characteristics'!I:I,MATCH($C816,'Policy Characteristics'!$C:$C,0))),"",INDEX('Policy Characteristics'!I:I,MATCH($C816,'Policy Characteristics'!$C:$C,0)))</f>
        <v>% of fuel shifted</v>
      </c>
      <c r="P816" s="226"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226" t="str">
        <f>IF(ISBLANK(INDEX('Policy Characteristics'!K:K,MATCH($C816,'Policy Characteristics'!$C:$C,0))),"",INDEX('Policy Characteristics'!K:K,MATCH($C816,'Policy Characteristics'!$C:$C,0)))</f>
        <v>industry-ag-main.html#fuel-switching</v>
      </c>
      <c r="R816" s="226" t="str">
        <f>IF(ISBLANK(INDEX('Policy Characteristics'!L:L,MATCH($C816,'Policy Characteristics'!$C:$C,0))),"",INDEX('Policy Characteristics'!L:L,MATCH($C816,'Policy Characteristics'!$C:$C,0)))</f>
        <v>industry-elec-and-hydrogen.html</v>
      </c>
    </row>
    <row r="817" spans="1:18">
      <c r="A817" s="22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226" t="str">
        <f t="shared" si="39"/>
        <v>Fraction of Eligible Industrial Energy Use Shifted to Electricity</v>
      </c>
      <c r="D817" s="6" t="s">
        <v>880</v>
      </c>
      <c r="E817" s="1" t="s">
        <v>908</v>
      </c>
      <c r="F817" t="s">
        <v>881</v>
      </c>
      <c r="G817" s="45" t="s">
        <v>909</v>
      </c>
      <c r="H817" s="43">
        <v>1992</v>
      </c>
      <c r="I817" s="261" t="s">
        <v>728</v>
      </c>
      <c r="J817" s="227" t="str">
        <f>IF(ISBLANK(INDEX('Policy Characteristics'!D:D,MATCH($C817,'Policy Characteristics'!$C:$C,0))),"",INDEX('Policy Characteristics'!D:D,MATCH($C817,'Policy Characteristics'!$C:$C,0)))</f>
        <v>Electrification</v>
      </c>
      <c r="K817" s="22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226" t="str">
        <f>IF(ISBLANK(INDEX('Policy Characteristics'!I:I,MATCH($C817,'Policy Characteristics'!$C:$C,0))),"",INDEX('Policy Characteristics'!I:I,MATCH($C817,'Policy Characteristics'!$C:$C,0)))</f>
        <v>% of fuel shifted</v>
      </c>
      <c r="P817" s="226"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226" t="str">
        <f>IF(ISBLANK(INDEX('Policy Characteristics'!K:K,MATCH($C817,'Policy Characteristics'!$C:$C,0))),"",INDEX('Policy Characteristics'!K:K,MATCH($C817,'Policy Characteristics'!$C:$C,0)))</f>
        <v>industry-ag-main.html#fuel-switching</v>
      </c>
      <c r="R817" s="226" t="str">
        <f>IF(ISBLANK(INDEX('Policy Characteristics'!L:L,MATCH($C817,'Policy Characteristics'!$C:$C,0))),"",INDEX('Policy Characteristics'!L:L,MATCH($C817,'Policy Characteristics'!$C:$C,0)))</f>
        <v>industry-elec-and-hydrogen.html</v>
      </c>
    </row>
    <row r="818" spans="1:18">
      <c r="A818" s="22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226" t="str">
        <f t="shared" si="39"/>
        <v>Fraction of Eligible Industrial Energy Use Shifted to Electricity</v>
      </c>
      <c r="D818" s="6" t="s">
        <v>880</v>
      </c>
      <c r="E818" s="1" t="s">
        <v>910</v>
      </c>
      <c r="F818" t="s">
        <v>881</v>
      </c>
      <c r="G818" s="45" t="s">
        <v>910</v>
      </c>
      <c r="H818" s="43">
        <v>1993</v>
      </c>
      <c r="I818" s="261" t="s">
        <v>728</v>
      </c>
      <c r="J818" s="227" t="str">
        <f>IF(ISBLANK(INDEX('Policy Characteristics'!D:D,MATCH($C818,'Policy Characteristics'!$C:$C,0))),"",INDEX('Policy Characteristics'!D:D,MATCH($C818,'Policy Characteristics'!$C:$C,0)))</f>
        <v>Electrification</v>
      </c>
      <c r="K818" s="22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226" t="str">
        <f>IF(ISBLANK(INDEX('Policy Characteristics'!I:I,MATCH($C818,'Policy Characteristics'!$C:$C,0))),"",INDEX('Policy Characteristics'!I:I,MATCH($C818,'Policy Characteristics'!$C:$C,0)))</f>
        <v>% of fuel shifted</v>
      </c>
      <c r="P818" s="226"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226" t="str">
        <f>IF(ISBLANK(INDEX('Policy Characteristics'!K:K,MATCH($C818,'Policy Characteristics'!$C:$C,0))),"",INDEX('Policy Characteristics'!K:K,MATCH($C818,'Policy Characteristics'!$C:$C,0)))</f>
        <v>industry-ag-main.html#fuel-switching</v>
      </c>
      <c r="R818" s="226" t="str">
        <f>IF(ISBLANK(INDEX('Policy Characteristics'!L:L,MATCH($C818,'Policy Characteristics'!$C:$C,0))),"",INDEX('Policy Characteristics'!L:L,MATCH($C818,'Policy Characteristics'!$C:$C,0)))</f>
        <v>industry-elec-and-hydrogen.html</v>
      </c>
    </row>
    <row r="819" spans="1:18">
      <c r="A819" s="22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226" t="str">
        <f t="shared" si="39"/>
        <v>Fraction of Eligible Industrial Energy Use Shifted to Electricity</v>
      </c>
      <c r="D819" s="6" t="s">
        <v>882</v>
      </c>
      <c r="E819" s="1" t="s">
        <v>896</v>
      </c>
      <c r="F819" t="s">
        <v>883</v>
      </c>
      <c r="G819" s="45" t="s">
        <v>897</v>
      </c>
      <c r="H819" s="43">
        <v>1994</v>
      </c>
      <c r="I819" s="261" t="s">
        <v>728</v>
      </c>
      <c r="J819" s="227" t="str">
        <f>IF(ISBLANK(INDEX('Policy Characteristics'!D:D,MATCH($C819,'Policy Characteristics'!$C:$C,0))),"",INDEX('Policy Characteristics'!D:D,MATCH($C819,'Policy Characteristics'!$C:$C,0)))</f>
        <v>Electrification</v>
      </c>
      <c r="K819" s="22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226" t="str">
        <f>IF(ISBLANK(INDEX('Policy Characteristics'!I:I,MATCH($C819,'Policy Characteristics'!$C:$C,0))),"",INDEX('Policy Characteristics'!I:I,MATCH($C819,'Policy Characteristics'!$C:$C,0)))</f>
        <v>% of fuel shifted</v>
      </c>
      <c r="P819" s="226"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226" t="str">
        <f>IF(ISBLANK(INDEX('Policy Characteristics'!K:K,MATCH($C819,'Policy Characteristics'!$C:$C,0))),"",INDEX('Policy Characteristics'!K:K,MATCH($C819,'Policy Characteristics'!$C:$C,0)))</f>
        <v>industry-ag-main.html#fuel-switching</v>
      </c>
      <c r="R819" s="226" t="str">
        <f>IF(ISBLANK(INDEX('Policy Characteristics'!L:L,MATCH($C819,'Policy Characteristics'!$C:$C,0))),"",INDEX('Policy Characteristics'!L:L,MATCH($C819,'Policy Characteristics'!$C:$C,0)))</f>
        <v>industry-elec-and-hydrogen.html</v>
      </c>
    </row>
    <row r="820" spans="1:18">
      <c r="A820" s="22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226" t="str">
        <f t="shared" si="39"/>
        <v>Fraction of Eligible Industrial Energy Use Shifted to Electricity</v>
      </c>
      <c r="D820" s="6" t="s">
        <v>882</v>
      </c>
      <c r="E820" s="1" t="s">
        <v>898</v>
      </c>
      <c r="F820" t="s">
        <v>883</v>
      </c>
      <c r="G820" s="45" t="s">
        <v>899</v>
      </c>
      <c r="H820" s="43">
        <v>1995</v>
      </c>
      <c r="I820" s="261" t="s">
        <v>728</v>
      </c>
      <c r="J820" s="227" t="str">
        <f>IF(ISBLANK(INDEX('Policy Characteristics'!D:D,MATCH($C820,'Policy Characteristics'!$C:$C,0))),"",INDEX('Policy Characteristics'!D:D,MATCH($C820,'Policy Characteristics'!$C:$C,0)))</f>
        <v>Electrification</v>
      </c>
      <c r="K820" s="22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226" t="str">
        <f>IF(ISBLANK(INDEX('Policy Characteristics'!I:I,MATCH($C820,'Policy Characteristics'!$C:$C,0))),"",INDEX('Policy Characteristics'!I:I,MATCH($C820,'Policy Characteristics'!$C:$C,0)))</f>
        <v>% of fuel shifted</v>
      </c>
      <c r="P820" s="226"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226" t="str">
        <f>IF(ISBLANK(INDEX('Policy Characteristics'!K:K,MATCH($C820,'Policy Characteristics'!$C:$C,0))),"",INDEX('Policy Characteristics'!K:K,MATCH($C820,'Policy Characteristics'!$C:$C,0)))</f>
        <v>industry-ag-main.html#fuel-switching</v>
      </c>
      <c r="R820" s="226" t="str">
        <f>IF(ISBLANK(INDEX('Policy Characteristics'!L:L,MATCH($C820,'Policy Characteristics'!$C:$C,0))),"",INDEX('Policy Characteristics'!L:L,MATCH($C820,'Policy Characteristics'!$C:$C,0)))</f>
        <v>industry-elec-and-hydrogen.html</v>
      </c>
    </row>
    <row r="821" spans="1:18">
      <c r="A821" s="22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226" t="str">
        <f t="shared" si="39"/>
        <v>Fraction of Eligible Industrial Energy Use Shifted to Electricity</v>
      </c>
      <c r="D821" s="6" t="s">
        <v>882</v>
      </c>
      <c r="E821" s="1" t="s">
        <v>900</v>
      </c>
      <c r="F821" t="s">
        <v>883</v>
      </c>
      <c r="G821" s="45" t="s">
        <v>901</v>
      </c>
      <c r="H821" s="43">
        <v>1996</v>
      </c>
      <c r="I821" s="261" t="s">
        <v>728</v>
      </c>
      <c r="J821" s="227" t="str">
        <f>IF(ISBLANK(INDEX('Policy Characteristics'!D:D,MATCH($C821,'Policy Characteristics'!$C:$C,0))),"",INDEX('Policy Characteristics'!D:D,MATCH($C821,'Policy Characteristics'!$C:$C,0)))</f>
        <v>Electrification</v>
      </c>
      <c r="K821" s="22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226" t="str">
        <f>IF(ISBLANK(INDEX('Policy Characteristics'!I:I,MATCH($C821,'Policy Characteristics'!$C:$C,0))),"",INDEX('Policy Characteristics'!I:I,MATCH($C821,'Policy Characteristics'!$C:$C,0)))</f>
        <v>% of fuel shifted</v>
      </c>
      <c r="P821" s="226"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226" t="str">
        <f>IF(ISBLANK(INDEX('Policy Characteristics'!K:K,MATCH($C821,'Policy Characteristics'!$C:$C,0))),"",INDEX('Policy Characteristics'!K:K,MATCH($C821,'Policy Characteristics'!$C:$C,0)))</f>
        <v>industry-ag-main.html#fuel-switching</v>
      </c>
      <c r="R821" s="226" t="str">
        <f>IF(ISBLANK(INDEX('Policy Characteristics'!L:L,MATCH($C821,'Policy Characteristics'!$C:$C,0))),"",INDEX('Policy Characteristics'!L:L,MATCH($C821,'Policy Characteristics'!$C:$C,0)))</f>
        <v>industry-elec-and-hydrogen.html</v>
      </c>
    </row>
    <row r="822" spans="1:18">
      <c r="A822" s="22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226" t="str">
        <f t="shared" si="39"/>
        <v>Fraction of Eligible Industrial Energy Use Shifted to Electricity</v>
      </c>
      <c r="D822" s="6" t="s">
        <v>882</v>
      </c>
      <c r="E822" s="1" t="s">
        <v>902</v>
      </c>
      <c r="F822" t="s">
        <v>883</v>
      </c>
      <c r="G822" s="45" t="s">
        <v>903</v>
      </c>
      <c r="H822" s="43">
        <v>1997</v>
      </c>
      <c r="I822" s="261" t="s">
        <v>728</v>
      </c>
      <c r="J822" s="227" t="str">
        <f>IF(ISBLANK(INDEX('Policy Characteristics'!D:D,MATCH($C822,'Policy Characteristics'!$C:$C,0))),"",INDEX('Policy Characteristics'!D:D,MATCH($C822,'Policy Characteristics'!$C:$C,0)))</f>
        <v>Electrification</v>
      </c>
      <c r="K822" s="22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226" t="str">
        <f>IF(ISBLANK(INDEX('Policy Characteristics'!I:I,MATCH($C822,'Policy Characteristics'!$C:$C,0))),"",INDEX('Policy Characteristics'!I:I,MATCH($C822,'Policy Characteristics'!$C:$C,0)))</f>
        <v>% of fuel shifted</v>
      </c>
      <c r="P822" s="226"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226" t="str">
        <f>IF(ISBLANK(INDEX('Policy Characteristics'!K:K,MATCH($C822,'Policy Characteristics'!$C:$C,0))),"",INDEX('Policy Characteristics'!K:K,MATCH($C822,'Policy Characteristics'!$C:$C,0)))</f>
        <v>industry-ag-main.html#fuel-switching</v>
      </c>
      <c r="R822" s="226" t="str">
        <f>IF(ISBLANK(INDEX('Policy Characteristics'!L:L,MATCH($C822,'Policy Characteristics'!$C:$C,0))),"",INDEX('Policy Characteristics'!L:L,MATCH($C822,'Policy Characteristics'!$C:$C,0)))</f>
        <v>industry-elec-and-hydrogen.html</v>
      </c>
    </row>
    <row r="823" spans="1:18">
      <c r="A823" s="22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226" t="str">
        <f t="shared" si="39"/>
        <v>Fraction of Eligible Industrial Energy Use Shifted to Electricity</v>
      </c>
      <c r="D823" s="6" t="s">
        <v>882</v>
      </c>
      <c r="E823" s="1" t="s">
        <v>904</v>
      </c>
      <c r="F823" t="s">
        <v>883</v>
      </c>
      <c r="G823" s="45" t="s">
        <v>905</v>
      </c>
      <c r="H823" s="43">
        <v>1998</v>
      </c>
      <c r="I823" s="261" t="s">
        <v>728</v>
      </c>
      <c r="J823" s="227" t="str">
        <f>IF(ISBLANK(INDEX('Policy Characteristics'!D:D,MATCH($C823,'Policy Characteristics'!$C:$C,0))),"",INDEX('Policy Characteristics'!D:D,MATCH($C823,'Policy Characteristics'!$C:$C,0)))</f>
        <v>Electrification</v>
      </c>
      <c r="K823" s="22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226" t="str">
        <f>IF(ISBLANK(INDEX('Policy Characteristics'!I:I,MATCH($C823,'Policy Characteristics'!$C:$C,0))),"",INDEX('Policy Characteristics'!I:I,MATCH($C823,'Policy Characteristics'!$C:$C,0)))</f>
        <v>% of fuel shifted</v>
      </c>
      <c r="P823" s="226"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226" t="str">
        <f>IF(ISBLANK(INDEX('Policy Characteristics'!K:K,MATCH($C823,'Policy Characteristics'!$C:$C,0))),"",INDEX('Policy Characteristics'!K:K,MATCH($C823,'Policy Characteristics'!$C:$C,0)))</f>
        <v>industry-ag-main.html#fuel-switching</v>
      </c>
      <c r="R823" s="226" t="str">
        <f>IF(ISBLANK(INDEX('Policy Characteristics'!L:L,MATCH($C823,'Policy Characteristics'!$C:$C,0))),"",INDEX('Policy Characteristics'!L:L,MATCH($C823,'Policy Characteristics'!$C:$C,0)))</f>
        <v>industry-elec-and-hydrogen.html</v>
      </c>
    </row>
    <row r="824" spans="1:18">
      <c r="A824" s="22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226" t="str">
        <f t="shared" si="39"/>
        <v>Fraction of Eligible Industrial Energy Use Shifted to Electricity</v>
      </c>
      <c r="D824" s="6" t="s">
        <v>882</v>
      </c>
      <c r="E824" s="1" t="s">
        <v>906</v>
      </c>
      <c r="F824" t="s">
        <v>883</v>
      </c>
      <c r="G824" s="45" t="s">
        <v>907</v>
      </c>
      <c r="H824" s="43">
        <v>1999</v>
      </c>
      <c r="I824" s="261" t="s">
        <v>728</v>
      </c>
      <c r="J824" s="227" t="str">
        <f>IF(ISBLANK(INDEX('Policy Characteristics'!D:D,MATCH($C824,'Policy Characteristics'!$C:$C,0))),"",INDEX('Policy Characteristics'!D:D,MATCH($C824,'Policy Characteristics'!$C:$C,0)))</f>
        <v>Electrification</v>
      </c>
      <c r="K824" s="22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226" t="str">
        <f>IF(ISBLANK(INDEX('Policy Characteristics'!I:I,MATCH($C824,'Policy Characteristics'!$C:$C,0))),"",INDEX('Policy Characteristics'!I:I,MATCH($C824,'Policy Characteristics'!$C:$C,0)))</f>
        <v>% of fuel shifted</v>
      </c>
      <c r="P824" s="226"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226" t="str">
        <f>IF(ISBLANK(INDEX('Policy Characteristics'!K:K,MATCH($C824,'Policy Characteristics'!$C:$C,0))),"",INDEX('Policy Characteristics'!K:K,MATCH($C824,'Policy Characteristics'!$C:$C,0)))</f>
        <v>industry-ag-main.html#fuel-switching</v>
      </c>
      <c r="R824" s="226" t="str">
        <f>IF(ISBLANK(INDEX('Policy Characteristics'!L:L,MATCH($C824,'Policy Characteristics'!$C:$C,0))),"",INDEX('Policy Characteristics'!L:L,MATCH($C824,'Policy Characteristics'!$C:$C,0)))</f>
        <v>industry-elec-and-hydrogen.html</v>
      </c>
    </row>
    <row r="825" spans="1:18">
      <c r="A825" s="22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226" t="str">
        <f t="shared" si="39"/>
        <v>Fraction of Eligible Industrial Energy Use Shifted to Electricity</v>
      </c>
      <c r="D825" s="6" t="s">
        <v>882</v>
      </c>
      <c r="E825" s="1" t="s">
        <v>908</v>
      </c>
      <c r="F825" t="s">
        <v>883</v>
      </c>
      <c r="G825" s="45" t="s">
        <v>909</v>
      </c>
      <c r="H825" s="43">
        <v>2000</v>
      </c>
      <c r="I825" s="261" t="s">
        <v>728</v>
      </c>
      <c r="J825" s="227" t="str">
        <f>IF(ISBLANK(INDEX('Policy Characteristics'!D:D,MATCH($C825,'Policy Characteristics'!$C:$C,0))),"",INDEX('Policy Characteristics'!D:D,MATCH($C825,'Policy Characteristics'!$C:$C,0)))</f>
        <v>Electrification</v>
      </c>
      <c r="K825" s="22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226" t="str">
        <f>IF(ISBLANK(INDEX('Policy Characteristics'!I:I,MATCH($C825,'Policy Characteristics'!$C:$C,0))),"",INDEX('Policy Characteristics'!I:I,MATCH($C825,'Policy Characteristics'!$C:$C,0)))</f>
        <v>% of fuel shifted</v>
      </c>
      <c r="P825" s="226"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226" t="str">
        <f>IF(ISBLANK(INDEX('Policy Characteristics'!K:K,MATCH($C825,'Policy Characteristics'!$C:$C,0))),"",INDEX('Policy Characteristics'!K:K,MATCH($C825,'Policy Characteristics'!$C:$C,0)))</f>
        <v>industry-ag-main.html#fuel-switching</v>
      </c>
      <c r="R825" s="226" t="str">
        <f>IF(ISBLANK(INDEX('Policy Characteristics'!L:L,MATCH($C825,'Policy Characteristics'!$C:$C,0))),"",INDEX('Policy Characteristics'!L:L,MATCH($C825,'Policy Characteristics'!$C:$C,0)))</f>
        <v>industry-elec-and-hydrogen.html</v>
      </c>
    </row>
    <row r="826" spans="1:18">
      <c r="A826" s="22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226" t="str">
        <f t="shared" si="39"/>
        <v>Fraction of Eligible Industrial Energy Use Shifted to Electricity</v>
      </c>
      <c r="D826" s="6" t="s">
        <v>882</v>
      </c>
      <c r="E826" s="1" t="s">
        <v>910</v>
      </c>
      <c r="F826" t="s">
        <v>883</v>
      </c>
      <c r="G826" s="45" t="s">
        <v>910</v>
      </c>
      <c r="H826" s="43">
        <v>2001</v>
      </c>
      <c r="I826" s="261" t="s">
        <v>728</v>
      </c>
      <c r="J826" s="227" t="str">
        <f>IF(ISBLANK(INDEX('Policy Characteristics'!D:D,MATCH($C826,'Policy Characteristics'!$C:$C,0))),"",INDEX('Policy Characteristics'!D:D,MATCH($C826,'Policy Characteristics'!$C:$C,0)))</f>
        <v>Electrification</v>
      </c>
      <c r="K826" s="22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226" t="str">
        <f>IF(ISBLANK(INDEX('Policy Characteristics'!I:I,MATCH($C826,'Policy Characteristics'!$C:$C,0))),"",INDEX('Policy Characteristics'!I:I,MATCH($C826,'Policy Characteristics'!$C:$C,0)))</f>
        <v>% of fuel shifted</v>
      </c>
      <c r="P826" s="226"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226" t="str">
        <f>IF(ISBLANK(INDEX('Policy Characteristics'!K:K,MATCH($C826,'Policy Characteristics'!$C:$C,0))),"",INDEX('Policy Characteristics'!K:K,MATCH($C826,'Policy Characteristics'!$C:$C,0)))</f>
        <v>industry-ag-main.html#fuel-switching</v>
      </c>
      <c r="R826" s="226" t="str">
        <f>IF(ISBLANK(INDEX('Policy Characteristics'!L:L,MATCH($C826,'Policy Characteristics'!$C:$C,0))),"",INDEX('Policy Characteristics'!L:L,MATCH($C826,'Policy Characteristics'!$C:$C,0)))</f>
        <v>industry-elec-and-hydrogen.html</v>
      </c>
    </row>
    <row r="827" spans="1:18">
      <c r="A827" s="22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226" t="str">
        <f t="shared" ref="C827:C858" si="40">C$659</f>
        <v>Fraction of Eligible Industrial Energy Use Shifted to Electricity</v>
      </c>
      <c r="D827" s="6" t="s">
        <v>884</v>
      </c>
      <c r="E827" s="1" t="s">
        <v>896</v>
      </c>
      <c r="F827" t="s">
        <v>885</v>
      </c>
      <c r="G827" s="45" t="s">
        <v>897</v>
      </c>
      <c r="H827" s="43">
        <v>2002</v>
      </c>
      <c r="I827" s="261" t="s">
        <v>728</v>
      </c>
      <c r="J827" s="227" t="str">
        <f>IF(ISBLANK(INDEX('Policy Characteristics'!D:D,MATCH($C827,'Policy Characteristics'!$C:$C,0))),"",INDEX('Policy Characteristics'!D:D,MATCH($C827,'Policy Characteristics'!$C:$C,0)))</f>
        <v>Electrification</v>
      </c>
      <c r="K827" s="22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226" t="str">
        <f>IF(ISBLANK(INDEX('Policy Characteristics'!I:I,MATCH($C827,'Policy Characteristics'!$C:$C,0))),"",INDEX('Policy Characteristics'!I:I,MATCH($C827,'Policy Characteristics'!$C:$C,0)))</f>
        <v>% of fuel shifted</v>
      </c>
      <c r="P827" s="226"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226" t="str">
        <f>IF(ISBLANK(INDEX('Policy Characteristics'!K:K,MATCH($C827,'Policy Characteristics'!$C:$C,0))),"",INDEX('Policy Characteristics'!K:K,MATCH($C827,'Policy Characteristics'!$C:$C,0)))</f>
        <v>industry-ag-main.html#fuel-switching</v>
      </c>
      <c r="R827" s="226" t="str">
        <f>IF(ISBLANK(INDEX('Policy Characteristics'!L:L,MATCH($C827,'Policy Characteristics'!$C:$C,0))),"",INDEX('Policy Characteristics'!L:L,MATCH($C827,'Policy Characteristics'!$C:$C,0)))</f>
        <v>industry-elec-and-hydrogen.html</v>
      </c>
    </row>
    <row r="828" spans="1:18">
      <c r="A828" s="22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226" t="str">
        <f t="shared" si="40"/>
        <v>Fraction of Eligible Industrial Energy Use Shifted to Electricity</v>
      </c>
      <c r="D828" s="6" t="s">
        <v>884</v>
      </c>
      <c r="E828" s="1" t="s">
        <v>898</v>
      </c>
      <c r="F828" t="s">
        <v>885</v>
      </c>
      <c r="G828" s="45" t="s">
        <v>899</v>
      </c>
      <c r="H828" s="43">
        <v>2003</v>
      </c>
      <c r="I828" s="261" t="s">
        <v>728</v>
      </c>
      <c r="J828" s="227" t="str">
        <f>IF(ISBLANK(INDEX('Policy Characteristics'!D:D,MATCH($C828,'Policy Characteristics'!$C:$C,0))),"",INDEX('Policy Characteristics'!D:D,MATCH($C828,'Policy Characteristics'!$C:$C,0)))</f>
        <v>Electrification</v>
      </c>
      <c r="K828" s="22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226" t="str">
        <f>IF(ISBLANK(INDEX('Policy Characteristics'!I:I,MATCH($C828,'Policy Characteristics'!$C:$C,0))),"",INDEX('Policy Characteristics'!I:I,MATCH($C828,'Policy Characteristics'!$C:$C,0)))</f>
        <v>% of fuel shifted</v>
      </c>
      <c r="P828" s="226"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226" t="str">
        <f>IF(ISBLANK(INDEX('Policy Characteristics'!K:K,MATCH($C828,'Policy Characteristics'!$C:$C,0))),"",INDEX('Policy Characteristics'!K:K,MATCH($C828,'Policy Characteristics'!$C:$C,0)))</f>
        <v>industry-ag-main.html#fuel-switching</v>
      </c>
      <c r="R828" s="226" t="str">
        <f>IF(ISBLANK(INDEX('Policy Characteristics'!L:L,MATCH($C828,'Policy Characteristics'!$C:$C,0))),"",INDEX('Policy Characteristics'!L:L,MATCH($C828,'Policy Characteristics'!$C:$C,0)))</f>
        <v>industry-elec-and-hydrogen.html</v>
      </c>
    </row>
    <row r="829" spans="1:18">
      <c r="A829" s="22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226" t="str">
        <f t="shared" si="40"/>
        <v>Fraction of Eligible Industrial Energy Use Shifted to Electricity</v>
      </c>
      <c r="D829" s="6" t="s">
        <v>884</v>
      </c>
      <c r="E829" s="1" t="s">
        <v>900</v>
      </c>
      <c r="F829" t="s">
        <v>885</v>
      </c>
      <c r="G829" s="45" t="s">
        <v>901</v>
      </c>
      <c r="H829" s="43">
        <v>2004</v>
      </c>
      <c r="I829" s="261" t="s">
        <v>728</v>
      </c>
      <c r="J829" s="227" t="str">
        <f>IF(ISBLANK(INDEX('Policy Characteristics'!D:D,MATCH($C829,'Policy Characteristics'!$C:$C,0))),"",INDEX('Policy Characteristics'!D:D,MATCH($C829,'Policy Characteristics'!$C:$C,0)))</f>
        <v>Electrification</v>
      </c>
      <c r="K829" s="22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226" t="str">
        <f>IF(ISBLANK(INDEX('Policy Characteristics'!I:I,MATCH($C829,'Policy Characteristics'!$C:$C,0))),"",INDEX('Policy Characteristics'!I:I,MATCH($C829,'Policy Characteristics'!$C:$C,0)))</f>
        <v>% of fuel shifted</v>
      </c>
      <c r="P829" s="226"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226" t="str">
        <f>IF(ISBLANK(INDEX('Policy Characteristics'!K:K,MATCH($C829,'Policy Characteristics'!$C:$C,0))),"",INDEX('Policy Characteristics'!K:K,MATCH($C829,'Policy Characteristics'!$C:$C,0)))</f>
        <v>industry-ag-main.html#fuel-switching</v>
      </c>
      <c r="R829" s="226" t="str">
        <f>IF(ISBLANK(INDEX('Policy Characteristics'!L:L,MATCH($C829,'Policy Characteristics'!$C:$C,0))),"",INDEX('Policy Characteristics'!L:L,MATCH($C829,'Policy Characteristics'!$C:$C,0)))</f>
        <v>industry-elec-and-hydrogen.html</v>
      </c>
    </row>
    <row r="830" spans="1:18">
      <c r="A830" s="22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226" t="str">
        <f t="shared" si="40"/>
        <v>Fraction of Eligible Industrial Energy Use Shifted to Electricity</v>
      </c>
      <c r="D830" s="6" t="s">
        <v>884</v>
      </c>
      <c r="E830" s="1" t="s">
        <v>902</v>
      </c>
      <c r="F830" t="s">
        <v>885</v>
      </c>
      <c r="G830" s="45" t="s">
        <v>903</v>
      </c>
      <c r="H830" s="43">
        <v>2005</v>
      </c>
      <c r="I830" s="261" t="s">
        <v>728</v>
      </c>
      <c r="J830" s="227" t="str">
        <f>IF(ISBLANK(INDEX('Policy Characteristics'!D:D,MATCH($C830,'Policy Characteristics'!$C:$C,0))),"",INDEX('Policy Characteristics'!D:D,MATCH($C830,'Policy Characteristics'!$C:$C,0)))</f>
        <v>Electrification</v>
      </c>
      <c r="K830" s="22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226" t="str">
        <f>IF(ISBLANK(INDEX('Policy Characteristics'!I:I,MATCH($C830,'Policy Characteristics'!$C:$C,0))),"",INDEX('Policy Characteristics'!I:I,MATCH($C830,'Policy Characteristics'!$C:$C,0)))</f>
        <v>% of fuel shifted</v>
      </c>
      <c r="P830" s="226"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226" t="str">
        <f>IF(ISBLANK(INDEX('Policy Characteristics'!K:K,MATCH($C830,'Policy Characteristics'!$C:$C,0))),"",INDEX('Policy Characteristics'!K:K,MATCH($C830,'Policy Characteristics'!$C:$C,0)))</f>
        <v>industry-ag-main.html#fuel-switching</v>
      </c>
      <c r="R830" s="226" t="str">
        <f>IF(ISBLANK(INDEX('Policy Characteristics'!L:L,MATCH($C830,'Policy Characteristics'!$C:$C,0))),"",INDEX('Policy Characteristics'!L:L,MATCH($C830,'Policy Characteristics'!$C:$C,0)))</f>
        <v>industry-elec-and-hydrogen.html</v>
      </c>
    </row>
    <row r="831" spans="1:18">
      <c r="A831" s="22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226" t="str">
        <f t="shared" si="40"/>
        <v>Fraction of Eligible Industrial Energy Use Shifted to Electricity</v>
      </c>
      <c r="D831" s="6" t="s">
        <v>884</v>
      </c>
      <c r="E831" s="1" t="s">
        <v>904</v>
      </c>
      <c r="F831" t="s">
        <v>885</v>
      </c>
      <c r="G831" s="45" t="s">
        <v>905</v>
      </c>
      <c r="H831" s="43">
        <v>2006</v>
      </c>
      <c r="I831" s="261" t="s">
        <v>728</v>
      </c>
      <c r="J831" s="227" t="str">
        <f>IF(ISBLANK(INDEX('Policy Characteristics'!D:D,MATCH($C831,'Policy Characteristics'!$C:$C,0))),"",INDEX('Policy Characteristics'!D:D,MATCH($C831,'Policy Characteristics'!$C:$C,0)))</f>
        <v>Electrification</v>
      </c>
      <c r="K831" s="22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226" t="str">
        <f>IF(ISBLANK(INDEX('Policy Characteristics'!I:I,MATCH($C831,'Policy Characteristics'!$C:$C,0))),"",INDEX('Policy Characteristics'!I:I,MATCH($C831,'Policy Characteristics'!$C:$C,0)))</f>
        <v>% of fuel shifted</v>
      </c>
      <c r="P831" s="226"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226" t="str">
        <f>IF(ISBLANK(INDEX('Policy Characteristics'!K:K,MATCH($C831,'Policy Characteristics'!$C:$C,0))),"",INDEX('Policy Characteristics'!K:K,MATCH($C831,'Policy Characteristics'!$C:$C,0)))</f>
        <v>industry-ag-main.html#fuel-switching</v>
      </c>
      <c r="R831" s="226" t="str">
        <f>IF(ISBLANK(INDEX('Policy Characteristics'!L:L,MATCH($C831,'Policy Characteristics'!$C:$C,0))),"",INDEX('Policy Characteristics'!L:L,MATCH($C831,'Policy Characteristics'!$C:$C,0)))</f>
        <v>industry-elec-and-hydrogen.html</v>
      </c>
    </row>
    <row r="832" spans="1:18">
      <c r="A832" s="22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226" t="str">
        <f t="shared" si="40"/>
        <v>Fraction of Eligible Industrial Energy Use Shifted to Electricity</v>
      </c>
      <c r="D832" s="6" t="s">
        <v>884</v>
      </c>
      <c r="E832" s="1" t="s">
        <v>906</v>
      </c>
      <c r="F832" t="s">
        <v>885</v>
      </c>
      <c r="G832" s="45" t="s">
        <v>907</v>
      </c>
      <c r="H832" s="43">
        <v>2007</v>
      </c>
      <c r="I832" s="261" t="s">
        <v>728</v>
      </c>
      <c r="J832" s="227" t="str">
        <f>IF(ISBLANK(INDEX('Policy Characteristics'!D:D,MATCH($C832,'Policy Characteristics'!$C:$C,0))),"",INDEX('Policy Characteristics'!D:D,MATCH($C832,'Policy Characteristics'!$C:$C,0)))</f>
        <v>Electrification</v>
      </c>
      <c r="K832" s="22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226" t="str">
        <f>IF(ISBLANK(INDEX('Policy Characteristics'!I:I,MATCH($C832,'Policy Characteristics'!$C:$C,0))),"",INDEX('Policy Characteristics'!I:I,MATCH($C832,'Policy Characteristics'!$C:$C,0)))</f>
        <v>% of fuel shifted</v>
      </c>
      <c r="P832" s="226"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226" t="str">
        <f>IF(ISBLANK(INDEX('Policy Characteristics'!K:K,MATCH($C832,'Policy Characteristics'!$C:$C,0))),"",INDEX('Policy Characteristics'!K:K,MATCH($C832,'Policy Characteristics'!$C:$C,0)))</f>
        <v>industry-ag-main.html#fuel-switching</v>
      </c>
      <c r="R832" s="226" t="str">
        <f>IF(ISBLANK(INDEX('Policy Characteristics'!L:L,MATCH($C832,'Policy Characteristics'!$C:$C,0))),"",INDEX('Policy Characteristics'!L:L,MATCH($C832,'Policy Characteristics'!$C:$C,0)))</f>
        <v>industry-elec-and-hydrogen.html</v>
      </c>
    </row>
    <row r="833" spans="1:18">
      <c r="A833" s="22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226" t="str">
        <f t="shared" si="40"/>
        <v>Fraction of Eligible Industrial Energy Use Shifted to Electricity</v>
      </c>
      <c r="D833" s="6" t="s">
        <v>884</v>
      </c>
      <c r="E833" s="1" t="s">
        <v>908</v>
      </c>
      <c r="F833" t="s">
        <v>885</v>
      </c>
      <c r="G833" s="45" t="s">
        <v>909</v>
      </c>
      <c r="H833" s="43">
        <v>2008</v>
      </c>
      <c r="I833" s="261" t="s">
        <v>728</v>
      </c>
      <c r="J833" s="227" t="str">
        <f>IF(ISBLANK(INDEX('Policy Characteristics'!D:D,MATCH($C833,'Policy Characteristics'!$C:$C,0))),"",INDEX('Policy Characteristics'!D:D,MATCH($C833,'Policy Characteristics'!$C:$C,0)))</f>
        <v>Electrification</v>
      </c>
      <c r="K833" s="22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226" t="str">
        <f>IF(ISBLANK(INDEX('Policy Characteristics'!I:I,MATCH($C833,'Policy Characteristics'!$C:$C,0))),"",INDEX('Policy Characteristics'!I:I,MATCH($C833,'Policy Characteristics'!$C:$C,0)))</f>
        <v>% of fuel shifted</v>
      </c>
      <c r="P833" s="226"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226" t="str">
        <f>IF(ISBLANK(INDEX('Policy Characteristics'!K:K,MATCH($C833,'Policy Characteristics'!$C:$C,0))),"",INDEX('Policy Characteristics'!K:K,MATCH($C833,'Policy Characteristics'!$C:$C,0)))</f>
        <v>industry-ag-main.html#fuel-switching</v>
      </c>
      <c r="R833" s="226" t="str">
        <f>IF(ISBLANK(INDEX('Policy Characteristics'!L:L,MATCH($C833,'Policy Characteristics'!$C:$C,0))),"",INDEX('Policy Characteristics'!L:L,MATCH($C833,'Policy Characteristics'!$C:$C,0)))</f>
        <v>industry-elec-and-hydrogen.html</v>
      </c>
    </row>
    <row r="834" spans="1:18">
      <c r="A834" s="22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226" t="str">
        <f t="shared" si="40"/>
        <v>Fraction of Eligible Industrial Energy Use Shifted to Electricity</v>
      </c>
      <c r="D834" s="6" t="s">
        <v>884</v>
      </c>
      <c r="E834" s="1" t="s">
        <v>910</v>
      </c>
      <c r="F834" t="s">
        <v>885</v>
      </c>
      <c r="G834" s="45" t="s">
        <v>910</v>
      </c>
      <c r="H834" s="43">
        <v>2009</v>
      </c>
      <c r="I834" s="261" t="s">
        <v>728</v>
      </c>
      <c r="J834" s="227" t="str">
        <f>IF(ISBLANK(INDEX('Policy Characteristics'!D:D,MATCH($C834,'Policy Characteristics'!$C:$C,0))),"",INDEX('Policy Characteristics'!D:D,MATCH($C834,'Policy Characteristics'!$C:$C,0)))</f>
        <v>Electrification</v>
      </c>
      <c r="K834" s="22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226" t="str">
        <f>IF(ISBLANK(INDEX('Policy Characteristics'!I:I,MATCH($C834,'Policy Characteristics'!$C:$C,0))),"",INDEX('Policy Characteristics'!I:I,MATCH($C834,'Policy Characteristics'!$C:$C,0)))</f>
        <v>% of fuel shifted</v>
      </c>
      <c r="P834" s="226"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226" t="str">
        <f>IF(ISBLANK(INDEX('Policy Characteristics'!K:K,MATCH($C834,'Policy Characteristics'!$C:$C,0))),"",INDEX('Policy Characteristics'!K:K,MATCH($C834,'Policy Characteristics'!$C:$C,0)))</f>
        <v>industry-ag-main.html#fuel-switching</v>
      </c>
      <c r="R834" s="226" t="str">
        <f>IF(ISBLANK(INDEX('Policy Characteristics'!L:L,MATCH($C834,'Policy Characteristics'!$C:$C,0))),"",INDEX('Policy Characteristics'!L:L,MATCH($C834,'Policy Characteristics'!$C:$C,0)))</f>
        <v>industry-elec-and-hydrogen.html</v>
      </c>
    </row>
    <row r="835" spans="1:18">
      <c r="A835" s="22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226" t="str">
        <f t="shared" si="40"/>
        <v>Fraction of Eligible Industrial Energy Use Shifted to Electricity</v>
      </c>
      <c r="D835" s="6" t="s">
        <v>886</v>
      </c>
      <c r="E835" s="1" t="s">
        <v>896</v>
      </c>
      <c r="F835" t="s">
        <v>887</v>
      </c>
      <c r="G835" s="45" t="s">
        <v>897</v>
      </c>
      <c r="H835" s="43">
        <v>2010</v>
      </c>
      <c r="I835" s="261" t="s">
        <v>728</v>
      </c>
      <c r="J835" s="227" t="str">
        <f>IF(ISBLANK(INDEX('Policy Characteristics'!D:D,MATCH($C835,'Policy Characteristics'!$C:$C,0))),"",INDEX('Policy Characteristics'!D:D,MATCH($C835,'Policy Characteristics'!$C:$C,0)))</f>
        <v>Electrification</v>
      </c>
      <c r="K835" s="22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226" t="str">
        <f>IF(ISBLANK(INDEX('Policy Characteristics'!I:I,MATCH($C835,'Policy Characteristics'!$C:$C,0))),"",INDEX('Policy Characteristics'!I:I,MATCH($C835,'Policy Characteristics'!$C:$C,0)))</f>
        <v>% of fuel shifted</v>
      </c>
      <c r="P835" s="226"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226" t="str">
        <f>IF(ISBLANK(INDEX('Policy Characteristics'!K:K,MATCH($C835,'Policy Characteristics'!$C:$C,0))),"",INDEX('Policy Characteristics'!K:K,MATCH($C835,'Policy Characteristics'!$C:$C,0)))</f>
        <v>industry-ag-main.html#fuel-switching</v>
      </c>
      <c r="R835" s="226" t="str">
        <f>IF(ISBLANK(INDEX('Policy Characteristics'!L:L,MATCH($C835,'Policy Characteristics'!$C:$C,0))),"",INDEX('Policy Characteristics'!L:L,MATCH($C835,'Policy Characteristics'!$C:$C,0)))</f>
        <v>industry-elec-and-hydrogen.html</v>
      </c>
    </row>
    <row r="836" spans="1:18">
      <c r="A836" s="22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226" t="str">
        <f t="shared" si="40"/>
        <v>Fraction of Eligible Industrial Energy Use Shifted to Electricity</v>
      </c>
      <c r="D836" s="6" t="s">
        <v>886</v>
      </c>
      <c r="E836" s="1" t="s">
        <v>898</v>
      </c>
      <c r="F836" t="s">
        <v>887</v>
      </c>
      <c r="G836" s="45" t="s">
        <v>899</v>
      </c>
      <c r="H836" s="43">
        <v>2011</v>
      </c>
      <c r="I836" s="261" t="s">
        <v>728</v>
      </c>
      <c r="J836" s="227" t="str">
        <f>IF(ISBLANK(INDEX('Policy Characteristics'!D:D,MATCH($C836,'Policy Characteristics'!$C:$C,0))),"",INDEX('Policy Characteristics'!D:D,MATCH($C836,'Policy Characteristics'!$C:$C,0)))</f>
        <v>Electrification</v>
      </c>
      <c r="K836" s="22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226" t="str">
        <f>IF(ISBLANK(INDEX('Policy Characteristics'!I:I,MATCH($C836,'Policy Characteristics'!$C:$C,0))),"",INDEX('Policy Characteristics'!I:I,MATCH($C836,'Policy Characteristics'!$C:$C,0)))</f>
        <v>% of fuel shifted</v>
      </c>
      <c r="P836" s="226"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226" t="str">
        <f>IF(ISBLANK(INDEX('Policy Characteristics'!K:K,MATCH($C836,'Policy Characteristics'!$C:$C,0))),"",INDEX('Policy Characteristics'!K:K,MATCH($C836,'Policy Characteristics'!$C:$C,0)))</f>
        <v>industry-ag-main.html#fuel-switching</v>
      </c>
      <c r="R836" s="226" t="str">
        <f>IF(ISBLANK(INDEX('Policy Characteristics'!L:L,MATCH($C836,'Policy Characteristics'!$C:$C,0))),"",INDEX('Policy Characteristics'!L:L,MATCH($C836,'Policy Characteristics'!$C:$C,0)))</f>
        <v>industry-elec-and-hydrogen.html</v>
      </c>
    </row>
    <row r="837" spans="1:18">
      <c r="A837" s="22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226" t="str">
        <f t="shared" si="40"/>
        <v>Fraction of Eligible Industrial Energy Use Shifted to Electricity</v>
      </c>
      <c r="D837" s="6" t="s">
        <v>886</v>
      </c>
      <c r="E837" s="1" t="s">
        <v>900</v>
      </c>
      <c r="F837" t="s">
        <v>887</v>
      </c>
      <c r="G837" s="45" t="s">
        <v>901</v>
      </c>
      <c r="H837" s="43">
        <v>2012</v>
      </c>
      <c r="I837" s="261" t="s">
        <v>728</v>
      </c>
      <c r="J837" s="227" t="str">
        <f>IF(ISBLANK(INDEX('Policy Characteristics'!D:D,MATCH($C837,'Policy Characteristics'!$C:$C,0))),"",INDEX('Policy Characteristics'!D:D,MATCH($C837,'Policy Characteristics'!$C:$C,0)))</f>
        <v>Electrification</v>
      </c>
      <c r="K837" s="22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226" t="str">
        <f>IF(ISBLANK(INDEX('Policy Characteristics'!I:I,MATCH($C837,'Policy Characteristics'!$C:$C,0))),"",INDEX('Policy Characteristics'!I:I,MATCH($C837,'Policy Characteristics'!$C:$C,0)))</f>
        <v>% of fuel shifted</v>
      </c>
      <c r="P837" s="226"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226" t="str">
        <f>IF(ISBLANK(INDEX('Policy Characteristics'!K:K,MATCH($C837,'Policy Characteristics'!$C:$C,0))),"",INDEX('Policy Characteristics'!K:K,MATCH($C837,'Policy Characteristics'!$C:$C,0)))</f>
        <v>industry-ag-main.html#fuel-switching</v>
      </c>
      <c r="R837" s="226" t="str">
        <f>IF(ISBLANK(INDEX('Policy Characteristics'!L:L,MATCH($C837,'Policy Characteristics'!$C:$C,0))),"",INDEX('Policy Characteristics'!L:L,MATCH($C837,'Policy Characteristics'!$C:$C,0)))</f>
        <v>industry-elec-and-hydrogen.html</v>
      </c>
    </row>
    <row r="838" spans="1:18">
      <c r="A838" s="22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226" t="str">
        <f t="shared" si="40"/>
        <v>Fraction of Eligible Industrial Energy Use Shifted to Electricity</v>
      </c>
      <c r="D838" s="6" t="s">
        <v>886</v>
      </c>
      <c r="E838" s="1" t="s">
        <v>902</v>
      </c>
      <c r="F838" t="s">
        <v>887</v>
      </c>
      <c r="G838" s="45" t="s">
        <v>903</v>
      </c>
      <c r="H838" s="43">
        <v>2013</v>
      </c>
      <c r="I838" s="261" t="s">
        <v>728</v>
      </c>
      <c r="J838" s="227" t="str">
        <f>IF(ISBLANK(INDEX('Policy Characteristics'!D:D,MATCH($C838,'Policy Characteristics'!$C:$C,0))),"",INDEX('Policy Characteristics'!D:D,MATCH($C838,'Policy Characteristics'!$C:$C,0)))</f>
        <v>Electrification</v>
      </c>
      <c r="K838" s="22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226" t="str">
        <f>IF(ISBLANK(INDEX('Policy Characteristics'!I:I,MATCH($C838,'Policy Characteristics'!$C:$C,0))),"",INDEX('Policy Characteristics'!I:I,MATCH($C838,'Policy Characteristics'!$C:$C,0)))</f>
        <v>% of fuel shifted</v>
      </c>
      <c r="P838" s="226"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226" t="str">
        <f>IF(ISBLANK(INDEX('Policy Characteristics'!K:K,MATCH($C838,'Policy Characteristics'!$C:$C,0))),"",INDEX('Policy Characteristics'!K:K,MATCH($C838,'Policy Characteristics'!$C:$C,0)))</f>
        <v>industry-ag-main.html#fuel-switching</v>
      </c>
      <c r="R838" s="226" t="str">
        <f>IF(ISBLANK(INDEX('Policy Characteristics'!L:L,MATCH($C838,'Policy Characteristics'!$C:$C,0))),"",INDEX('Policy Characteristics'!L:L,MATCH($C838,'Policy Characteristics'!$C:$C,0)))</f>
        <v>industry-elec-and-hydrogen.html</v>
      </c>
    </row>
    <row r="839" spans="1:18">
      <c r="A839" s="22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226" t="str">
        <f t="shared" si="40"/>
        <v>Fraction of Eligible Industrial Energy Use Shifted to Electricity</v>
      </c>
      <c r="D839" s="6" t="s">
        <v>886</v>
      </c>
      <c r="E839" s="1" t="s">
        <v>904</v>
      </c>
      <c r="F839" t="s">
        <v>887</v>
      </c>
      <c r="G839" s="45" t="s">
        <v>905</v>
      </c>
      <c r="H839" s="43">
        <v>2014</v>
      </c>
      <c r="I839" s="261" t="s">
        <v>728</v>
      </c>
      <c r="J839" s="227" t="str">
        <f>IF(ISBLANK(INDEX('Policy Characteristics'!D:D,MATCH($C839,'Policy Characteristics'!$C:$C,0))),"",INDEX('Policy Characteristics'!D:D,MATCH($C839,'Policy Characteristics'!$C:$C,0)))</f>
        <v>Electrification</v>
      </c>
      <c r="K839" s="22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226" t="str">
        <f>IF(ISBLANK(INDEX('Policy Characteristics'!I:I,MATCH($C839,'Policy Characteristics'!$C:$C,0))),"",INDEX('Policy Characteristics'!I:I,MATCH($C839,'Policy Characteristics'!$C:$C,0)))</f>
        <v>% of fuel shifted</v>
      </c>
      <c r="P839" s="226"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226" t="str">
        <f>IF(ISBLANK(INDEX('Policy Characteristics'!K:K,MATCH($C839,'Policy Characteristics'!$C:$C,0))),"",INDEX('Policy Characteristics'!K:K,MATCH($C839,'Policy Characteristics'!$C:$C,0)))</f>
        <v>industry-ag-main.html#fuel-switching</v>
      </c>
      <c r="R839" s="226" t="str">
        <f>IF(ISBLANK(INDEX('Policy Characteristics'!L:L,MATCH($C839,'Policy Characteristics'!$C:$C,0))),"",INDEX('Policy Characteristics'!L:L,MATCH($C839,'Policy Characteristics'!$C:$C,0)))</f>
        <v>industry-elec-and-hydrogen.html</v>
      </c>
    </row>
    <row r="840" spans="1:18">
      <c r="A840" s="22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226" t="str">
        <f t="shared" si="40"/>
        <v>Fraction of Eligible Industrial Energy Use Shifted to Electricity</v>
      </c>
      <c r="D840" s="6" t="s">
        <v>886</v>
      </c>
      <c r="E840" s="1" t="s">
        <v>906</v>
      </c>
      <c r="F840" t="s">
        <v>887</v>
      </c>
      <c r="G840" s="45" t="s">
        <v>907</v>
      </c>
      <c r="H840" s="43">
        <v>2015</v>
      </c>
      <c r="I840" s="261" t="s">
        <v>728</v>
      </c>
      <c r="J840" s="227" t="str">
        <f>IF(ISBLANK(INDEX('Policy Characteristics'!D:D,MATCH($C840,'Policy Characteristics'!$C:$C,0))),"",INDEX('Policy Characteristics'!D:D,MATCH($C840,'Policy Characteristics'!$C:$C,0)))</f>
        <v>Electrification</v>
      </c>
      <c r="K840" s="22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226" t="str">
        <f>IF(ISBLANK(INDEX('Policy Characteristics'!I:I,MATCH($C840,'Policy Characteristics'!$C:$C,0))),"",INDEX('Policy Characteristics'!I:I,MATCH($C840,'Policy Characteristics'!$C:$C,0)))</f>
        <v>% of fuel shifted</v>
      </c>
      <c r="P840" s="226"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226" t="str">
        <f>IF(ISBLANK(INDEX('Policy Characteristics'!K:K,MATCH($C840,'Policy Characteristics'!$C:$C,0))),"",INDEX('Policy Characteristics'!K:K,MATCH($C840,'Policy Characteristics'!$C:$C,0)))</f>
        <v>industry-ag-main.html#fuel-switching</v>
      </c>
      <c r="R840" s="226" t="str">
        <f>IF(ISBLANK(INDEX('Policy Characteristics'!L:L,MATCH($C840,'Policy Characteristics'!$C:$C,0))),"",INDEX('Policy Characteristics'!L:L,MATCH($C840,'Policy Characteristics'!$C:$C,0)))</f>
        <v>industry-elec-and-hydrogen.html</v>
      </c>
    </row>
    <row r="841" spans="1:18">
      <c r="A841" s="22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226" t="str">
        <f t="shared" si="40"/>
        <v>Fraction of Eligible Industrial Energy Use Shifted to Electricity</v>
      </c>
      <c r="D841" s="6" t="s">
        <v>886</v>
      </c>
      <c r="E841" s="1" t="s">
        <v>908</v>
      </c>
      <c r="F841" t="s">
        <v>887</v>
      </c>
      <c r="G841" s="45" t="s">
        <v>909</v>
      </c>
      <c r="H841" s="43">
        <v>2016</v>
      </c>
      <c r="I841" s="261" t="s">
        <v>728</v>
      </c>
      <c r="J841" s="227" t="str">
        <f>IF(ISBLANK(INDEX('Policy Characteristics'!D:D,MATCH($C841,'Policy Characteristics'!$C:$C,0))),"",INDEX('Policy Characteristics'!D:D,MATCH($C841,'Policy Characteristics'!$C:$C,0)))</f>
        <v>Electrification</v>
      </c>
      <c r="K841" s="22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226" t="str">
        <f>IF(ISBLANK(INDEX('Policy Characteristics'!I:I,MATCH($C841,'Policy Characteristics'!$C:$C,0))),"",INDEX('Policy Characteristics'!I:I,MATCH($C841,'Policy Characteristics'!$C:$C,0)))</f>
        <v>% of fuel shifted</v>
      </c>
      <c r="P841" s="226"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226" t="str">
        <f>IF(ISBLANK(INDEX('Policy Characteristics'!K:K,MATCH($C841,'Policy Characteristics'!$C:$C,0))),"",INDEX('Policy Characteristics'!K:K,MATCH($C841,'Policy Characteristics'!$C:$C,0)))</f>
        <v>industry-ag-main.html#fuel-switching</v>
      </c>
      <c r="R841" s="226" t="str">
        <f>IF(ISBLANK(INDEX('Policy Characteristics'!L:L,MATCH($C841,'Policy Characteristics'!$C:$C,0))),"",INDEX('Policy Characteristics'!L:L,MATCH($C841,'Policy Characteristics'!$C:$C,0)))</f>
        <v>industry-elec-and-hydrogen.html</v>
      </c>
    </row>
    <row r="842" spans="1:18">
      <c r="A842" s="22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226" t="str">
        <f t="shared" si="40"/>
        <v>Fraction of Eligible Industrial Energy Use Shifted to Electricity</v>
      </c>
      <c r="D842" s="6" t="s">
        <v>886</v>
      </c>
      <c r="E842" s="1" t="s">
        <v>910</v>
      </c>
      <c r="F842" t="s">
        <v>887</v>
      </c>
      <c r="G842" s="45" t="s">
        <v>910</v>
      </c>
      <c r="H842" s="43">
        <v>2017</v>
      </c>
      <c r="I842" s="261" t="s">
        <v>728</v>
      </c>
      <c r="J842" s="227" t="str">
        <f>IF(ISBLANK(INDEX('Policy Characteristics'!D:D,MATCH($C842,'Policy Characteristics'!$C:$C,0))),"",INDEX('Policy Characteristics'!D:D,MATCH($C842,'Policy Characteristics'!$C:$C,0)))</f>
        <v>Electrification</v>
      </c>
      <c r="K842" s="22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226" t="str">
        <f>IF(ISBLANK(INDEX('Policy Characteristics'!I:I,MATCH($C842,'Policy Characteristics'!$C:$C,0))),"",INDEX('Policy Characteristics'!I:I,MATCH($C842,'Policy Characteristics'!$C:$C,0)))</f>
        <v>% of fuel shifted</v>
      </c>
      <c r="P842" s="226"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226" t="str">
        <f>IF(ISBLANK(INDEX('Policy Characteristics'!K:K,MATCH($C842,'Policy Characteristics'!$C:$C,0))),"",INDEX('Policy Characteristics'!K:K,MATCH($C842,'Policy Characteristics'!$C:$C,0)))</f>
        <v>industry-ag-main.html#fuel-switching</v>
      </c>
      <c r="R842" s="226" t="str">
        <f>IF(ISBLANK(INDEX('Policy Characteristics'!L:L,MATCH($C842,'Policy Characteristics'!$C:$C,0))),"",INDEX('Policy Characteristics'!L:L,MATCH($C842,'Policy Characteristics'!$C:$C,0)))</f>
        <v>industry-elec-and-hydrogen.html</v>
      </c>
    </row>
    <row r="843" spans="1:18">
      <c r="A843" s="22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226" t="str">
        <f t="shared" si="40"/>
        <v>Fraction of Eligible Industrial Energy Use Shifted to Electricity</v>
      </c>
      <c r="D843" s="6" t="s">
        <v>888</v>
      </c>
      <c r="E843" s="1" t="s">
        <v>896</v>
      </c>
      <c r="F843" t="s">
        <v>889</v>
      </c>
      <c r="G843" s="45" t="s">
        <v>897</v>
      </c>
      <c r="H843" s="43">
        <v>2018</v>
      </c>
      <c r="I843" s="261" t="s">
        <v>728</v>
      </c>
      <c r="J843" s="227" t="str">
        <f>IF(ISBLANK(INDEX('Policy Characteristics'!D:D,MATCH($C843,'Policy Characteristics'!$C:$C,0))),"",INDEX('Policy Characteristics'!D:D,MATCH($C843,'Policy Characteristics'!$C:$C,0)))</f>
        <v>Electrification</v>
      </c>
      <c r="K843" s="22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226" t="str">
        <f>IF(ISBLANK(INDEX('Policy Characteristics'!I:I,MATCH($C843,'Policy Characteristics'!$C:$C,0))),"",INDEX('Policy Characteristics'!I:I,MATCH($C843,'Policy Characteristics'!$C:$C,0)))</f>
        <v>% of fuel shifted</v>
      </c>
      <c r="P843" s="226"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226" t="str">
        <f>IF(ISBLANK(INDEX('Policy Characteristics'!K:K,MATCH($C843,'Policy Characteristics'!$C:$C,0))),"",INDEX('Policy Characteristics'!K:K,MATCH($C843,'Policy Characteristics'!$C:$C,0)))</f>
        <v>industry-ag-main.html#fuel-switching</v>
      </c>
      <c r="R843" s="226" t="str">
        <f>IF(ISBLANK(INDEX('Policy Characteristics'!L:L,MATCH($C843,'Policy Characteristics'!$C:$C,0))),"",INDEX('Policy Characteristics'!L:L,MATCH($C843,'Policy Characteristics'!$C:$C,0)))</f>
        <v>industry-elec-and-hydrogen.html</v>
      </c>
    </row>
    <row r="844" spans="1:18">
      <c r="A844" s="22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226" t="str">
        <f t="shared" si="40"/>
        <v>Fraction of Eligible Industrial Energy Use Shifted to Electricity</v>
      </c>
      <c r="D844" s="6" t="s">
        <v>888</v>
      </c>
      <c r="E844" s="1" t="s">
        <v>898</v>
      </c>
      <c r="F844" t="s">
        <v>889</v>
      </c>
      <c r="G844" s="45" t="s">
        <v>899</v>
      </c>
      <c r="H844" s="43">
        <v>2019</v>
      </c>
      <c r="I844" s="261" t="s">
        <v>728</v>
      </c>
      <c r="J844" s="227" t="str">
        <f>IF(ISBLANK(INDEX('Policy Characteristics'!D:D,MATCH($C844,'Policy Characteristics'!$C:$C,0))),"",INDEX('Policy Characteristics'!D:D,MATCH($C844,'Policy Characteristics'!$C:$C,0)))</f>
        <v>Electrification</v>
      </c>
      <c r="K844" s="22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226" t="str">
        <f>IF(ISBLANK(INDEX('Policy Characteristics'!I:I,MATCH($C844,'Policy Characteristics'!$C:$C,0))),"",INDEX('Policy Characteristics'!I:I,MATCH($C844,'Policy Characteristics'!$C:$C,0)))</f>
        <v>% of fuel shifted</v>
      </c>
      <c r="P844" s="226"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226" t="str">
        <f>IF(ISBLANK(INDEX('Policy Characteristics'!K:K,MATCH($C844,'Policy Characteristics'!$C:$C,0))),"",INDEX('Policy Characteristics'!K:K,MATCH($C844,'Policy Characteristics'!$C:$C,0)))</f>
        <v>industry-ag-main.html#fuel-switching</v>
      </c>
      <c r="R844" s="226" t="str">
        <f>IF(ISBLANK(INDEX('Policy Characteristics'!L:L,MATCH($C844,'Policy Characteristics'!$C:$C,0))),"",INDEX('Policy Characteristics'!L:L,MATCH($C844,'Policy Characteristics'!$C:$C,0)))</f>
        <v>industry-elec-and-hydrogen.html</v>
      </c>
    </row>
    <row r="845" spans="1:18">
      <c r="A845" s="22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226" t="str">
        <f t="shared" si="40"/>
        <v>Fraction of Eligible Industrial Energy Use Shifted to Electricity</v>
      </c>
      <c r="D845" s="6" t="s">
        <v>888</v>
      </c>
      <c r="E845" s="1" t="s">
        <v>900</v>
      </c>
      <c r="F845" t="s">
        <v>889</v>
      </c>
      <c r="G845" s="45" t="s">
        <v>901</v>
      </c>
      <c r="H845" s="43">
        <v>2020</v>
      </c>
      <c r="I845" s="261" t="s">
        <v>728</v>
      </c>
      <c r="J845" s="227" t="str">
        <f>IF(ISBLANK(INDEX('Policy Characteristics'!D:D,MATCH($C845,'Policy Characteristics'!$C:$C,0))),"",INDEX('Policy Characteristics'!D:D,MATCH($C845,'Policy Characteristics'!$C:$C,0)))</f>
        <v>Electrification</v>
      </c>
      <c r="K845" s="22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226" t="str">
        <f>IF(ISBLANK(INDEX('Policy Characteristics'!I:I,MATCH($C845,'Policy Characteristics'!$C:$C,0))),"",INDEX('Policy Characteristics'!I:I,MATCH($C845,'Policy Characteristics'!$C:$C,0)))</f>
        <v>% of fuel shifted</v>
      </c>
      <c r="P845" s="226"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226" t="str">
        <f>IF(ISBLANK(INDEX('Policy Characteristics'!K:K,MATCH($C845,'Policy Characteristics'!$C:$C,0))),"",INDEX('Policy Characteristics'!K:K,MATCH($C845,'Policy Characteristics'!$C:$C,0)))</f>
        <v>industry-ag-main.html#fuel-switching</v>
      </c>
      <c r="R845" s="226" t="str">
        <f>IF(ISBLANK(INDEX('Policy Characteristics'!L:L,MATCH($C845,'Policy Characteristics'!$C:$C,0))),"",INDEX('Policy Characteristics'!L:L,MATCH($C845,'Policy Characteristics'!$C:$C,0)))</f>
        <v>industry-elec-and-hydrogen.html</v>
      </c>
    </row>
    <row r="846" spans="1:18">
      <c r="A846" s="22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226" t="str">
        <f t="shared" si="40"/>
        <v>Fraction of Eligible Industrial Energy Use Shifted to Electricity</v>
      </c>
      <c r="D846" s="6" t="s">
        <v>888</v>
      </c>
      <c r="E846" s="1" t="s">
        <v>902</v>
      </c>
      <c r="F846" t="s">
        <v>889</v>
      </c>
      <c r="G846" s="45" t="s">
        <v>903</v>
      </c>
      <c r="H846" s="43">
        <v>2021</v>
      </c>
      <c r="I846" s="261" t="s">
        <v>728</v>
      </c>
      <c r="J846" s="227" t="str">
        <f>IF(ISBLANK(INDEX('Policy Characteristics'!D:D,MATCH($C846,'Policy Characteristics'!$C:$C,0))),"",INDEX('Policy Characteristics'!D:D,MATCH($C846,'Policy Characteristics'!$C:$C,0)))</f>
        <v>Electrification</v>
      </c>
      <c r="K846" s="22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226" t="str">
        <f>IF(ISBLANK(INDEX('Policy Characteristics'!I:I,MATCH($C846,'Policy Characteristics'!$C:$C,0))),"",INDEX('Policy Characteristics'!I:I,MATCH($C846,'Policy Characteristics'!$C:$C,0)))</f>
        <v>% of fuel shifted</v>
      </c>
      <c r="P846" s="226"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226" t="str">
        <f>IF(ISBLANK(INDEX('Policy Characteristics'!K:K,MATCH($C846,'Policy Characteristics'!$C:$C,0))),"",INDEX('Policy Characteristics'!K:K,MATCH($C846,'Policy Characteristics'!$C:$C,0)))</f>
        <v>industry-ag-main.html#fuel-switching</v>
      </c>
      <c r="R846" s="226" t="str">
        <f>IF(ISBLANK(INDEX('Policy Characteristics'!L:L,MATCH($C846,'Policy Characteristics'!$C:$C,0))),"",INDEX('Policy Characteristics'!L:L,MATCH($C846,'Policy Characteristics'!$C:$C,0)))</f>
        <v>industry-elec-and-hydrogen.html</v>
      </c>
    </row>
    <row r="847" spans="1:18">
      <c r="A847" s="22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226" t="str">
        <f t="shared" si="40"/>
        <v>Fraction of Eligible Industrial Energy Use Shifted to Electricity</v>
      </c>
      <c r="D847" s="6" t="s">
        <v>888</v>
      </c>
      <c r="E847" s="1" t="s">
        <v>904</v>
      </c>
      <c r="F847" t="s">
        <v>889</v>
      </c>
      <c r="G847" s="45" t="s">
        <v>905</v>
      </c>
      <c r="H847" s="43">
        <v>2022</v>
      </c>
      <c r="I847" s="261" t="s">
        <v>728</v>
      </c>
      <c r="J847" s="227" t="str">
        <f>IF(ISBLANK(INDEX('Policy Characteristics'!D:D,MATCH($C847,'Policy Characteristics'!$C:$C,0))),"",INDEX('Policy Characteristics'!D:D,MATCH($C847,'Policy Characteristics'!$C:$C,0)))</f>
        <v>Electrification</v>
      </c>
      <c r="K847" s="22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226" t="str">
        <f>IF(ISBLANK(INDEX('Policy Characteristics'!I:I,MATCH($C847,'Policy Characteristics'!$C:$C,0))),"",INDEX('Policy Characteristics'!I:I,MATCH($C847,'Policy Characteristics'!$C:$C,0)))</f>
        <v>% of fuel shifted</v>
      </c>
      <c r="P847" s="226"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226" t="str">
        <f>IF(ISBLANK(INDEX('Policy Characteristics'!K:K,MATCH($C847,'Policy Characteristics'!$C:$C,0))),"",INDEX('Policy Characteristics'!K:K,MATCH($C847,'Policy Characteristics'!$C:$C,0)))</f>
        <v>industry-ag-main.html#fuel-switching</v>
      </c>
      <c r="R847" s="226" t="str">
        <f>IF(ISBLANK(INDEX('Policy Characteristics'!L:L,MATCH($C847,'Policy Characteristics'!$C:$C,0))),"",INDEX('Policy Characteristics'!L:L,MATCH($C847,'Policy Characteristics'!$C:$C,0)))</f>
        <v>industry-elec-and-hydrogen.html</v>
      </c>
    </row>
    <row r="848" spans="1:18">
      <c r="A848" s="22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226" t="str">
        <f t="shared" si="40"/>
        <v>Fraction of Eligible Industrial Energy Use Shifted to Electricity</v>
      </c>
      <c r="D848" s="6" t="s">
        <v>888</v>
      </c>
      <c r="E848" s="1" t="s">
        <v>906</v>
      </c>
      <c r="F848" t="s">
        <v>889</v>
      </c>
      <c r="G848" s="45" t="s">
        <v>907</v>
      </c>
      <c r="H848" s="43">
        <v>2023</v>
      </c>
      <c r="I848" s="261" t="s">
        <v>728</v>
      </c>
      <c r="J848" s="227" t="str">
        <f>IF(ISBLANK(INDEX('Policy Characteristics'!D:D,MATCH($C848,'Policy Characteristics'!$C:$C,0))),"",INDEX('Policy Characteristics'!D:D,MATCH($C848,'Policy Characteristics'!$C:$C,0)))</f>
        <v>Electrification</v>
      </c>
      <c r="K848" s="22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226" t="str">
        <f>IF(ISBLANK(INDEX('Policy Characteristics'!I:I,MATCH($C848,'Policy Characteristics'!$C:$C,0))),"",INDEX('Policy Characteristics'!I:I,MATCH($C848,'Policy Characteristics'!$C:$C,0)))</f>
        <v>% of fuel shifted</v>
      </c>
      <c r="P848" s="226"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226" t="str">
        <f>IF(ISBLANK(INDEX('Policy Characteristics'!K:K,MATCH($C848,'Policy Characteristics'!$C:$C,0))),"",INDEX('Policy Characteristics'!K:K,MATCH($C848,'Policy Characteristics'!$C:$C,0)))</f>
        <v>industry-ag-main.html#fuel-switching</v>
      </c>
      <c r="R848" s="226" t="str">
        <f>IF(ISBLANK(INDEX('Policy Characteristics'!L:L,MATCH($C848,'Policy Characteristics'!$C:$C,0))),"",INDEX('Policy Characteristics'!L:L,MATCH($C848,'Policy Characteristics'!$C:$C,0)))</f>
        <v>industry-elec-and-hydrogen.html</v>
      </c>
    </row>
    <row r="849" spans="1:18">
      <c r="A849" s="22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226" t="str">
        <f t="shared" si="40"/>
        <v>Fraction of Eligible Industrial Energy Use Shifted to Electricity</v>
      </c>
      <c r="D849" s="6" t="s">
        <v>888</v>
      </c>
      <c r="E849" s="1" t="s">
        <v>908</v>
      </c>
      <c r="F849" t="s">
        <v>889</v>
      </c>
      <c r="G849" s="45" t="s">
        <v>909</v>
      </c>
      <c r="H849" s="43">
        <v>2024</v>
      </c>
      <c r="I849" s="261" t="s">
        <v>728</v>
      </c>
      <c r="J849" s="227" t="str">
        <f>IF(ISBLANK(INDEX('Policy Characteristics'!D:D,MATCH($C849,'Policy Characteristics'!$C:$C,0))),"",INDEX('Policy Characteristics'!D:D,MATCH($C849,'Policy Characteristics'!$C:$C,0)))</f>
        <v>Electrification</v>
      </c>
      <c r="K849" s="22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226" t="str">
        <f>IF(ISBLANK(INDEX('Policy Characteristics'!I:I,MATCH($C849,'Policy Characteristics'!$C:$C,0))),"",INDEX('Policy Characteristics'!I:I,MATCH($C849,'Policy Characteristics'!$C:$C,0)))</f>
        <v>% of fuel shifted</v>
      </c>
      <c r="P849" s="226"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226" t="str">
        <f>IF(ISBLANK(INDEX('Policy Characteristics'!K:K,MATCH($C849,'Policy Characteristics'!$C:$C,0))),"",INDEX('Policy Characteristics'!K:K,MATCH($C849,'Policy Characteristics'!$C:$C,0)))</f>
        <v>industry-ag-main.html#fuel-switching</v>
      </c>
      <c r="R849" s="226" t="str">
        <f>IF(ISBLANK(INDEX('Policy Characteristics'!L:L,MATCH($C849,'Policy Characteristics'!$C:$C,0))),"",INDEX('Policy Characteristics'!L:L,MATCH($C849,'Policy Characteristics'!$C:$C,0)))</f>
        <v>industry-elec-and-hydrogen.html</v>
      </c>
    </row>
    <row r="850" spans="1:18">
      <c r="A850" s="22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226" t="str">
        <f t="shared" si="40"/>
        <v>Fraction of Eligible Industrial Energy Use Shifted to Electricity</v>
      </c>
      <c r="D850" s="6" t="s">
        <v>888</v>
      </c>
      <c r="E850" s="1" t="s">
        <v>910</v>
      </c>
      <c r="F850" t="s">
        <v>889</v>
      </c>
      <c r="G850" s="45" t="s">
        <v>910</v>
      </c>
      <c r="H850" s="43">
        <v>2025</v>
      </c>
      <c r="I850" s="261" t="s">
        <v>728</v>
      </c>
      <c r="J850" s="227" t="str">
        <f>IF(ISBLANK(INDEX('Policy Characteristics'!D:D,MATCH($C850,'Policy Characteristics'!$C:$C,0))),"",INDEX('Policy Characteristics'!D:D,MATCH($C850,'Policy Characteristics'!$C:$C,0)))</f>
        <v>Electrification</v>
      </c>
      <c r="K850" s="22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226" t="str">
        <f>IF(ISBLANK(INDEX('Policy Characteristics'!I:I,MATCH($C850,'Policy Characteristics'!$C:$C,0))),"",INDEX('Policy Characteristics'!I:I,MATCH($C850,'Policy Characteristics'!$C:$C,0)))</f>
        <v>% of fuel shifted</v>
      </c>
      <c r="P850" s="226"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226" t="str">
        <f>IF(ISBLANK(INDEX('Policy Characteristics'!K:K,MATCH($C850,'Policy Characteristics'!$C:$C,0))),"",INDEX('Policy Characteristics'!K:K,MATCH($C850,'Policy Characteristics'!$C:$C,0)))</f>
        <v>industry-ag-main.html#fuel-switching</v>
      </c>
      <c r="R850" s="226" t="str">
        <f>IF(ISBLANK(INDEX('Policy Characteristics'!L:L,MATCH($C850,'Policy Characteristics'!$C:$C,0))),"",INDEX('Policy Characteristics'!L:L,MATCH($C850,'Policy Characteristics'!$C:$C,0)))</f>
        <v>industry-elec-and-hydrogen.html</v>
      </c>
    </row>
    <row r="851" spans="1:18">
      <c r="A851" s="22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226" t="str">
        <f t="shared" si="40"/>
        <v>Fraction of Eligible Industrial Energy Use Shifted to Electricity</v>
      </c>
      <c r="D851" s="6" t="s">
        <v>890</v>
      </c>
      <c r="E851" s="1" t="s">
        <v>896</v>
      </c>
      <c r="F851" t="s">
        <v>891</v>
      </c>
      <c r="G851" s="45" t="s">
        <v>897</v>
      </c>
      <c r="H851" s="43">
        <v>2026</v>
      </c>
      <c r="I851" s="261" t="s">
        <v>728</v>
      </c>
      <c r="J851" s="227" t="str">
        <f>IF(ISBLANK(INDEX('Policy Characteristics'!D:D,MATCH($C851,'Policy Characteristics'!$C:$C,0))),"",INDEX('Policy Characteristics'!D:D,MATCH($C851,'Policy Characteristics'!$C:$C,0)))</f>
        <v>Electrification</v>
      </c>
      <c r="K851" s="22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226" t="str">
        <f>IF(ISBLANK(INDEX('Policy Characteristics'!I:I,MATCH($C851,'Policy Characteristics'!$C:$C,0))),"",INDEX('Policy Characteristics'!I:I,MATCH($C851,'Policy Characteristics'!$C:$C,0)))</f>
        <v>% of fuel shifted</v>
      </c>
      <c r="P851" s="226"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226" t="str">
        <f>IF(ISBLANK(INDEX('Policy Characteristics'!K:K,MATCH($C851,'Policy Characteristics'!$C:$C,0))),"",INDEX('Policy Characteristics'!K:K,MATCH($C851,'Policy Characteristics'!$C:$C,0)))</f>
        <v>industry-ag-main.html#fuel-switching</v>
      </c>
      <c r="R851" s="226" t="str">
        <f>IF(ISBLANK(INDEX('Policy Characteristics'!L:L,MATCH($C851,'Policy Characteristics'!$C:$C,0))),"",INDEX('Policy Characteristics'!L:L,MATCH($C851,'Policy Characteristics'!$C:$C,0)))</f>
        <v>industry-elec-and-hydrogen.html</v>
      </c>
    </row>
    <row r="852" spans="1:18">
      <c r="A852" s="22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226" t="str">
        <f t="shared" si="40"/>
        <v>Fraction of Eligible Industrial Energy Use Shifted to Electricity</v>
      </c>
      <c r="D852" s="6" t="s">
        <v>890</v>
      </c>
      <c r="E852" s="1" t="s">
        <v>898</v>
      </c>
      <c r="F852" t="s">
        <v>891</v>
      </c>
      <c r="G852" s="45" t="s">
        <v>899</v>
      </c>
      <c r="H852" s="43">
        <v>2027</v>
      </c>
      <c r="I852" s="261" t="s">
        <v>728</v>
      </c>
      <c r="J852" s="227" t="str">
        <f>IF(ISBLANK(INDEX('Policy Characteristics'!D:D,MATCH($C852,'Policy Characteristics'!$C:$C,0))),"",INDEX('Policy Characteristics'!D:D,MATCH($C852,'Policy Characteristics'!$C:$C,0)))</f>
        <v>Electrification</v>
      </c>
      <c r="K852" s="22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226" t="str">
        <f>IF(ISBLANK(INDEX('Policy Characteristics'!I:I,MATCH($C852,'Policy Characteristics'!$C:$C,0))),"",INDEX('Policy Characteristics'!I:I,MATCH($C852,'Policy Characteristics'!$C:$C,0)))</f>
        <v>% of fuel shifted</v>
      </c>
      <c r="P852" s="226"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226" t="str">
        <f>IF(ISBLANK(INDEX('Policy Characteristics'!K:K,MATCH($C852,'Policy Characteristics'!$C:$C,0))),"",INDEX('Policy Characteristics'!K:K,MATCH($C852,'Policy Characteristics'!$C:$C,0)))</f>
        <v>industry-ag-main.html#fuel-switching</v>
      </c>
      <c r="R852" s="226" t="str">
        <f>IF(ISBLANK(INDEX('Policy Characteristics'!L:L,MATCH($C852,'Policy Characteristics'!$C:$C,0))),"",INDEX('Policy Characteristics'!L:L,MATCH($C852,'Policy Characteristics'!$C:$C,0)))</f>
        <v>industry-elec-and-hydrogen.html</v>
      </c>
    </row>
    <row r="853" spans="1:18">
      <c r="A853" s="22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226" t="str">
        <f t="shared" si="40"/>
        <v>Fraction of Eligible Industrial Energy Use Shifted to Electricity</v>
      </c>
      <c r="D853" s="6" t="s">
        <v>890</v>
      </c>
      <c r="E853" s="1" t="s">
        <v>900</v>
      </c>
      <c r="F853" t="s">
        <v>891</v>
      </c>
      <c r="G853" s="45" t="s">
        <v>901</v>
      </c>
      <c r="H853" s="43">
        <v>2028</v>
      </c>
      <c r="I853" s="261" t="s">
        <v>728</v>
      </c>
      <c r="J853" s="227" t="str">
        <f>IF(ISBLANK(INDEX('Policy Characteristics'!D:D,MATCH($C853,'Policy Characteristics'!$C:$C,0))),"",INDEX('Policy Characteristics'!D:D,MATCH($C853,'Policy Characteristics'!$C:$C,0)))</f>
        <v>Electrification</v>
      </c>
      <c r="K853" s="22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226" t="str">
        <f>IF(ISBLANK(INDEX('Policy Characteristics'!I:I,MATCH($C853,'Policy Characteristics'!$C:$C,0))),"",INDEX('Policy Characteristics'!I:I,MATCH($C853,'Policy Characteristics'!$C:$C,0)))</f>
        <v>% of fuel shifted</v>
      </c>
      <c r="P853" s="226"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226" t="str">
        <f>IF(ISBLANK(INDEX('Policy Characteristics'!K:K,MATCH($C853,'Policy Characteristics'!$C:$C,0))),"",INDEX('Policy Characteristics'!K:K,MATCH($C853,'Policy Characteristics'!$C:$C,0)))</f>
        <v>industry-ag-main.html#fuel-switching</v>
      </c>
      <c r="R853" s="226" t="str">
        <f>IF(ISBLANK(INDEX('Policy Characteristics'!L:L,MATCH($C853,'Policy Characteristics'!$C:$C,0))),"",INDEX('Policy Characteristics'!L:L,MATCH($C853,'Policy Characteristics'!$C:$C,0)))</f>
        <v>industry-elec-and-hydrogen.html</v>
      </c>
    </row>
    <row r="854" spans="1:18">
      <c r="A854" s="22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226" t="str">
        <f t="shared" si="40"/>
        <v>Fraction of Eligible Industrial Energy Use Shifted to Electricity</v>
      </c>
      <c r="D854" s="6" t="s">
        <v>890</v>
      </c>
      <c r="E854" s="1" t="s">
        <v>902</v>
      </c>
      <c r="F854" t="s">
        <v>891</v>
      </c>
      <c r="G854" s="45" t="s">
        <v>903</v>
      </c>
      <c r="H854" s="43">
        <v>2029</v>
      </c>
      <c r="I854" s="261" t="s">
        <v>728</v>
      </c>
      <c r="J854" s="227" t="str">
        <f>IF(ISBLANK(INDEX('Policy Characteristics'!D:D,MATCH($C854,'Policy Characteristics'!$C:$C,0))),"",INDEX('Policy Characteristics'!D:D,MATCH($C854,'Policy Characteristics'!$C:$C,0)))</f>
        <v>Electrification</v>
      </c>
      <c r="K854" s="22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226" t="str">
        <f>IF(ISBLANK(INDEX('Policy Characteristics'!I:I,MATCH($C854,'Policy Characteristics'!$C:$C,0))),"",INDEX('Policy Characteristics'!I:I,MATCH($C854,'Policy Characteristics'!$C:$C,0)))</f>
        <v>% of fuel shifted</v>
      </c>
      <c r="P854" s="226"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226" t="str">
        <f>IF(ISBLANK(INDEX('Policy Characteristics'!K:K,MATCH($C854,'Policy Characteristics'!$C:$C,0))),"",INDEX('Policy Characteristics'!K:K,MATCH($C854,'Policy Characteristics'!$C:$C,0)))</f>
        <v>industry-ag-main.html#fuel-switching</v>
      </c>
      <c r="R854" s="226" t="str">
        <f>IF(ISBLANK(INDEX('Policy Characteristics'!L:L,MATCH($C854,'Policy Characteristics'!$C:$C,0))),"",INDEX('Policy Characteristics'!L:L,MATCH($C854,'Policy Characteristics'!$C:$C,0)))</f>
        <v>industry-elec-and-hydrogen.html</v>
      </c>
    </row>
    <row r="855" spans="1:18">
      <c r="A855" s="22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226" t="str">
        <f t="shared" si="40"/>
        <v>Fraction of Eligible Industrial Energy Use Shifted to Electricity</v>
      </c>
      <c r="D855" s="6" t="s">
        <v>890</v>
      </c>
      <c r="E855" s="1" t="s">
        <v>904</v>
      </c>
      <c r="F855" t="s">
        <v>891</v>
      </c>
      <c r="G855" s="45" t="s">
        <v>905</v>
      </c>
      <c r="H855" s="43">
        <v>2030</v>
      </c>
      <c r="I855" s="261" t="s">
        <v>728</v>
      </c>
      <c r="J855" s="227" t="str">
        <f>IF(ISBLANK(INDEX('Policy Characteristics'!D:D,MATCH($C855,'Policy Characteristics'!$C:$C,0))),"",INDEX('Policy Characteristics'!D:D,MATCH($C855,'Policy Characteristics'!$C:$C,0)))</f>
        <v>Electrification</v>
      </c>
      <c r="K855" s="22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226" t="str">
        <f>IF(ISBLANK(INDEX('Policy Characteristics'!I:I,MATCH($C855,'Policy Characteristics'!$C:$C,0))),"",INDEX('Policy Characteristics'!I:I,MATCH($C855,'Policy Characteristics'!$C:$C,0)))</f>
        <v>% of fuel shifted</v>
      </c>
      <c r="P855" s="226"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226" t="str">
        <f>IF(ISBLANK(INDEX('Policy Characteristics'!K:K,MATCH($C855,'Policy Characteristics'!$C:$C,0))),"",INDEX('Policy Characteristics'!K:K,MATCH($C855,'Policy Characteristics'!$C:$C,0)))</f>
        <v>industry-ag-main.html#fuel-switching</v>
      </c>
      <c r="R855" s="226" t="str">
        <f>IF(ISBLANK(INDEX('Policy Characteristics'!L:L,MATCH($C855,'Policy Characteristics'!$C:$C,0))),"",INDEX('Policy Characteristics'!L:L,MATCH($C855,'Policy Characteristics'!$C:$C,0)))</f>
        <v>industry-elec-and-hydrogen.html</v>
      </c>
    </row>
    <row r="856" spans="1:18">
      <c r="A856" s="22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226" t="str">
        <f t="shared" si="40"/>
        <v>Fraction of Eligible Industrial Energy Use Shifted to Electricity</v>
      </c>
      <c r="D856" s="6" t="s">
        <v>890</v>
      </c>
      <c r="E856" s="1" t="s">
        <v>906</v>
      </c>
      <c r="F856" t="s">
        <v>891</v>
      </c>
      <c r="G856" s="45" t="s">
        <v>907</v>
      </c>
      <c r="H856" s="43">
        <v>2031</v>
      </c>
      <c r="I856" s="261" t="s">
        <v>728</v>
      </c>
      <c r="J856" s="227" t="str">
        <f>IF(ISBLANK(INDEX('Policy Characteristics'!D:D,MATCH($C856,'Policy Characteristics'!$C:$C,0))),"",INDEX('Policy Characteristics'!D:D,MATCH($C856,'Policy Characteristics'!$C:$C,0)))</f>
        <v>Electrification</v>
      </c>
      <c r="K856" s="22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226" t="str">
        <f>IF(ISBLANK(INDEX('Policy Characteristics'!I:I,MATCH($C856,'Policy Characteristics'!$C:$C,0))),"",INDEX('Policy Characteristics'!I:I,MATCH($C856,'Policy Characteristics'!$C:$C,0)))</f>
        <v>% of fuel shifted</v>
      </c>
      <c r="P856" s="226"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226" t="str">
        <f>IF(ISBLANK(INDEX('Policy Characteristics'!K:K,MATCH($C856,'Policy Characteristics'!$C:$C,0))),"",INDEX('Policy Characteristics'!K:K,MATCH($C856,'Policy Characteristics'!$C:$C,0)))</f>
        <v>industry-ag-main.html#fuel-switching</v>
      </c>
      <c r="R856" s="226" t="str">
        <f>IF(ISBLANK(INDEX('Policy Characteristics'!L:L,MATCH($C856,'Policy Characteristics'!$C:$C,0))),"",INDEX('Policy Characteristics'!L:L,MATCH($C856,'Policy Characteristics'!$C:$C,0)))</f>
        <v>industry-elec-and-hydrogen.html</v>
      </c>
    </row>
    <row r="857" spans="1:18">
      <c r="A857" s="22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226" t="str">
        <f t="shared" si="40"/>
        <v>Fraction of Eligible Industrial Energy Use Shifted to Electricity</v>
      </c>
      <c r="D857" s="6" t="s">
        <v>890</v>
      </c>
      <c r="E857" s="1" t="s">
        <v>908</v>
      </c>
      <c r="F857" t="s">
        <v>891</v>
      </c>
      <c r="G857" s="45" t="s">
        <v>909</v>
      </c>
      <c r="H857" s="43">
        <v>2032</v>
      </c>
      <c r="I857" s="261" t="s">
        <v>728</v>
      </c>
      <c r="J857" s="227" t="str">
        <f>IF(ISBLANK(INDEX('Policy Characteristics'!D:D,MATCH($C857,'Policy Characteristics'!$C:$C,0))),"",INDEX('Policy Characteristics'!D:D,MATCH($C857,'Policy Characteristics'!$C:$C,0)))</f>
        <v>Electrification</v>
      </c>
      <c r="K857" s="22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226" t="str">
        <f>IF(ISBLANK(INDEX('Policy Characteristics'!I:I,MATCH($C857,'Policy Characteristics'!$C:$C,0))),"",INDEX('Policy Characteristics'!I:I,MATCH($C857,'Policy Characteristics'!$C:$C,0)))</f>
        <v>% of fuel shifted</v>
      </c>
      <c r="P857" s="226"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226" t="str">
        <f>IF(ISBLANK(INDEX('Policy Characteristics'!K:K,MATCH($C857,'Policy Characteristics'!$C:$C,0))),"",INDEX('Policy Characteristics'!K:K,MATCH($C857,'Policy Characteristics'!$C:$C,0)))</f>
        <v>industry-ag-main.html#fuel-switching</v>
      </c>
      <c r="R857" s="226" t="str">
        <f>IF(ISBLANK(INDEX('Policy Characteristics'!L:L,MATCH($C857,'Policy Characteristics'!$C:$C,0))),"",INDEX('Policy Characteristics'!L:L,MATCH($C857,'Policy Characteristics'!$C:$C,0)))</f>
        <v>industry-elec-and-hydrogen.html</v>
      </c>
    </row>
    <row r="858" spans="1:18">
      <c r="A858" s="22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226" t="str">
        <f t="shared" si="40"/>
        <v>Fraction of Eligible Industrial Energy Use Shifted to Electricity</v>
      </c>
      <c r="D858" s="6" t="s">
        <v>890</v>
      </c>
      <c r="E858" s="1" t="s">
        <v>910</v>
      </c>
      <c r="F858" t="s">
        <v>891</v>
      </c>
      <c r="G858" s="45" t="s">
        <v>910</v>
      </c>
      <c r="H858" s="43">
        <v>2033</v>
      </c>
      <c r="I858" s="261" t="s">
        <v>728</v>
      </c>
      <c r="J858" s="227" t="str">
        <f>IF(ISBLANK(INDEX('Policy Characteristics'!D:D,MATCH($C858,'Policy Characteristics'!$C:$C,0))),"",INDEX('Policy Characteristics'!D:D,MATCH($C858,'Policy Characteristics'!$C:$C,0)))</f>
        <v>Electrification</v>
      </c>
      <c r="K858" s="22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226" t="str">
        <f>IF(ISBLANK(INDEX('Policy Characteristics'!I:I,MATCH($C858,'Policy Characteristics'!$C:$C,0))),"",INDEX('Policy Characteristics'!I:I,MATCH($C858,'Policy Characteristics'!$C:$C,0)))</f>
        <v>% of fuel shifted</v>
      </c>
      <c r="P858" s="226"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226" t="str">
        <f>IF(ISBLANK(INDEX('Policy Characteristics'!K:K,MATCH($C858,'Policy Characteristics'!$C:$C,0))),"",INDEX('Policy Characteristics'!K:K,MATCH($C858,'Policy Characteristics'!$C:$C,0)))</f>
        <v>industry-ag-main.html#fuel-switching</v>
      </c>
      <c r="R858" s="226" t="str">
        <f>IF(ISBLANK(INDEX('Policy Characteristics'!L:L,MATCH($C858,'Policy Characteristics'!$C:$C,0))),"",INDEX('Policy Characteristics'!L:L,MATCH($C858,'Policy Characteristics'!$C:$C,0)))</f>
        <v>industry-elec-and-hydrogen.html</v>
      </c>
    </row>
    <row r="859" spans="1:18" s="2" customFormat="1">
      <c r="A859" s="22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F-Gas Substitution</v>
      </c>
      <c r="C859" s="254" t="s">
        <v>429</v>
      </c>
      <c r="D859" s="6"/>
      <c r="E859" s="6"/>
      <c r="F859" s="6"/>
      <c r="G859" s="6"/>
      <c r="H859" s="47">
        <v>58</v>
      </c>
      <c r="I859" s="261" t="s">
        <v>728</v>
      </c>
      <c r="J859" s="227" t="str">
        <f>IF(ISBLANK(INDEX('Policy Characteristics'!D:D,MATCH($C859,'Policy Characteristics'!$C:$C,0))),"",INDEX('Policy Characteristics'!D:D,MATCH($C859,'Policy Characteristics'!$C:$C,0)))</f>
        <v>F-gas Measures</v>
      </c>
      <c r="K859" s="226" t="str">
        <f>IF(ISBLANK(INDEX('Policy Characteristics'!E:E,MATCH($C859,'Policy Characteristics'!$C:$C,0))),"",INDEX('Policy Characteristics'!E:E,MATCH($C859,'Policy Characteristics'!$C:$C,0)))</f>
        <v>indst f gas substitution</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226" t="str">
        <f>IF(ISBLANK(INDEX('Policy Characteristics'!I:I,MATCH($C859,'Policy Characteristics'!$C:$C,0))),"",INDEX('Policy Characteristics'!I:I,MATCH($C859,'Policy Characteristics'!$C:$C,0)))</f>
        <v>% of potential achieved</v>
      </c>
      <c r="P859" s="22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26" t="str">
        <f>IF(ISBLANK(INDEX('Policy Characteristics'!K:K,MATCH($C859,'Policy Characteristics'!$C:$C,0))),"",INDEX('Policy Characteristics'!K:K,MATCH($C859,'Policy Characteristics'!$C:$C,0)))</f>
        <v>industry-ag-main.html#avoid-f-gases</v>
      </c>
      <c r="R859" s="226" t="str">
        <f>IF(ISBLANK(INDEX('Policy Characteristics'!L:L,MATCH($C859,'Policy Characteristics'!$C:$C,0))),"",INDEX('Policy Characteristics'!L:L,MATCH($C859,'Policy Characteristics'!$C:$C,0)))</f>
        <v>avoid-f-gases.html</v>
      </c>
    </row>
    <row r="860" spans="1:18" s="2" customFormat="1">
      <c r="A860" s="22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Destruction</v>
      </c>
      <c r="C860" s="254" t="s">
        <v>436</v>
      </c>
      <c r="D860" s="6"/>
      <c r="E860" s="6"/>
      <c r="F860" s="6"/>
      <c r="G860" s="6"/>
      <c r="H860" s="47">
        <v>510</v>
      </c>
      <c r="I860" s="261" t="s">
        <v>728</v>
      </c>
      <c r="J860" s="227" t="str">
        <f>IF(ISBLANK(INDEX('Policy Characteristics'!D:D,MATCH($C860,'Policy Characteristics'!$C:$C,0))),"",INDEX('Policy Characteristics'!D:D,MATCH($C860,'Policy Characteristics'!$C:$C,0)))</f>
        <v>F-gas Measures</v>
      </c>
      <c r="K860" s="226" t="str">
        <f>IF(ISBLANK(INDEX('Policy Characteristics'!E:E,MATCH($C860,'Policy Characteristics'!$C:$C,0))),"",INDEX('Policy Characteristics'!E:E,MATCH($C860,'Policy Characteristics'!$C:$C,0)))</f>
        <v>indst f gas destruction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226" t="str">
        <f>IF(ISBLANK(INDEX('Policy Characteristics'!I:I,MATCH($C860,'Policy Characteristics'!$C:$C,0))),"",INDEX('Policy Characteristics'!I:I,MATCH($C860,'Policy Characteristics'!$C:$C,0)))</f>
        <v>% of potential achieved</v>
      </c>
      <c r="P860" s="22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26" t="str">
        <f>IF(ISBLANK(INDEX('Policy Characteristics'!K:K,MATCH($C860,'Policy Characteristics'!$C:$C,0))),"",INDEX('Policy Characteristics'!K:K,MATCH($C860,'Policy Characteristics'!$C:$C,0)))</f>
        <v>industry-ag-main.html#avoid-f-gases</v>
      </c>
      <c r="R860" s="226" t="str">
        <f>IF(ISBLANK(INDEX('Policy Characteristics'!L:L,MATCH($C860,'Policy Characteristics'!$C:$C,0))),"",INDEX('Policy Characteristics'!L:L,MATCH($C860,'Policy Characteristics'!$C:$C,0)))</f>
        <v>avoid-f-gases.html</v>
      </c>
    </row>
    <row r="861" spans="1:18" s="2" customFormat="1">
      <c r="A861" s="22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Recovery</v>
      </c>
      <c r="C861" s="254" t="s">
        <v>440</v>
      </c>
      <c r="D861" s="6"/>
      <c r="E861" s="6"/>
      <c r="F861" s="6"/>
      <c r="G861" s="6"/>
      <c r="H861" s="47">
        <v>511</v>
      </c>
      <c r="I861" s="261" t="s">
        <v>728</v>
      </c>
      <c r="J861" s="227" t="str">
        <f>IF(ISBLANK(INDEX('Policy Characteristics'!D:D,MATCH($C861,'Policy Characteristics'!$C:$C,0))),"",INDEX('Policy Characteristics'!D:D,MATCH($C861,'Policy Characteristics'!$C:$C,0)))</f>
        <v>F-gas Measures</v>
      </c>
      <c r="K861" s="226" t="str">
        <f>IF(ISBLANK(INDEX('Policy Characteristics'!E:E,MATCH($C861,'Policy Characteristics'!$C:$C,0))),"",INDEX('Policy Characteristics'!E:E,MATCH($C861,'Policy Characteristics'!$C:$C,0)))</f>
        <v>indst f gas recovery</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226" t="str">
        <f>IF(ISBLANK(INDEX('Policy Characteristics'!I:I,MATCH($C861,'Policy Characteristics'!$C:$C,0))),"",INDEX('Policy Characteristics'!I:I,MATCH($C861,'Policy Characteristics'!$C:$C,0)))</f>
        <v>% of potential achieved</v>
      </c>
      <c r="P861" s="22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26" t="str">
        <f>IF(ISBLANK(INDEX('Policy Characteristics'!K:K,MATCH($C861,'Policy Characteristics'!$C:$C,0))),"",INDEX('Policy Characteristics'!K:K,MATCH($C861,'Policy Characteristics'!$C:$C,0)))</f>
        <v>industry-ag-main.html#avoid-f-gases</v>
      </c>
      <c r="R861" s="226" t="str">
        <f>IF(ISBLANK(INDEX('Policy Characteristics'!L:L,MATCH($C861,'Policy Characteristics'!$C:$C,0))),"",INDEX('Policy Characteristics'!L:L,MATCH($C861,'Policy Characteristics'!$C:$C,0)))</f>
        <v>avoid-f-gases.html</v>
      </c>
    </row>
    <row r="862" spans="1:18" s="2" customFormat="1">
      <c r="A862" s="22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Eqpt. Maintenance &amp; Retrofits</v>
      </c>
      <c r="C862" s="254" t="s">
        <v>444</v>
      </c>
      <c r="D862" s="6" t="s">
        <v>860</v>
      </c>
      <c r="E862" s="6"/>
      <c r="F862" t="s">
        <v>861</v>
      </c>
      <c r="G862" s="6"/>
      <c r="H862" s="47">
        <v>512</v>
      </c>
      <c r="I862" s="261" t="s">
        <v>728</v>
      </c>
      <c r="J862" s="227" t="str">
        <f>IF(ISBLANK(INDEX('Policy Characteristics'!D:D,MATCH($C862,'Policy Characteristics'!$C:$C,0))),"",INDEX('Policy Characteristics'!D:D,MATCH($C862,'Policy Characteristics'!$C:$C,0)))</f>
        <v>F-gas Measures</v>
      </c>
      <c r="K862" s="226" t="str">
        <f>IF(ISBLANK(INDEX('Policy Characteristics'!E:E,MATCH($C862,'Policy Characteristics'!$C:$C,0))),"",INDEX('Policy Characteristics'!E:E,MATCH($C862,'Policy Characteristics'!$C:$C,0)))</f>
        <v>indst f gas inspct maint retrofit</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226" t="str">
        <f>IF(ISBLANK(INDEX('Policy Characteristics'!I:I,MATCH($C862,'Policy Characteristics'!$C:$C,0))),"",INDEX('Policy Characteristics'!I:I,MATCH($C862,'Policy Characteristics'!$C:$C,0)))</f>
        <v>% of potential achieved</v>
      </c>
      <c r="P862" s="22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26" t="str">
        <f>IF(ISBLANK(INDEX('Policy Characteristics'!K:K,MATCH($C862,'Policy Characteristics'!$C:$C,0))),"",INDEX('Policy Characteristics'!K:K,MATCH($C862,'Policy Characteristics'!$C:$C,0)))</f>
        <v>industry-ag-main.html#avoid-f-gases</v>
      </c>
      <c r="R862" s="226" t="str">
        <f>IF(ISBLANK(INDEX('Policy Characteristics'!L:L,MATCH($C862,'Policy Characteristics'!$C:$C,0))),"",INDEX('Policy Characteristics'!L:L,MATCH($C862,'Policy Characteristics'!$C:$C,0)))</f>
        <v>avoid-f-gases.html</v>
      </c>
    </row>
    <row r="863" spans="1:18" s="2" customFormat="1">
      <c r="A863" s="22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254" t="s">
        <v>444</v>
      </c>
      <c r="D863" s="6" t="s">
        <v>870</v>
      </c>
      <c r="E863" s="6"/>
      <c r="F863" t="s">
        <v>871</v>
      </c>
      <c r="G863" s="6"/>
      <c r="H863" s="47">
        <v>1653</v>
      </c>
      <c r="I863" s="261" t="s">
        <v>728</v>
      </c>
      <c r="J863" s="227" t="str">
        <f>IF(ISBLANK(INDEX('Policy Characteristics'!D:D,MATCH($C863,'Policy Characteristics'!$C:$C,0))),"",INDEX('Policy Characteristics'!D:D,MATCH($C863,'Policy Characteristics'!$C:$C,0)))</f>
        <v>F-gas Measures</v>
      </c>
      <c r="K863" s="22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226" t="str">
        <f>IF(ISBLANK(INDEX('Policy Characteristics'!I:I,MATCH($C863,'Policy Characteristics'!$C:$C,0))),"",INDEX('Policy Characteristics'!I:I,MATCH($C863,'Policy Characteristics'!$C:$C,0)))</f>
        <v>% of potential achieved</v>
      </c>
      <c r="P863" s="22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26" t="str">
        <f>IF(ISBLANK(INDEX('Policy Characteristics'!K:K,MATCH($C863,'Policy Characteristics'!$C:$C,0))),"",INDEX('Policy Characteristics'!K:K,MATCH($C863,'Policy Characteristics'!$C:$C,0)))</f>
        <v>industry-ag-main.html#avoid-f-gases</v>
      </c>
      <c r="R863" s="226" t="str">
        <f>IF(ISBLANK(INDEX('Policy Characteristics'!L:L,MATCH($C863,'Policy Characteristics'!$C:$C,0))),"",INDEX('Policy Characteristics'!L:L,MATCH($C863,'Policy Characteristics'!$C:$C,0)))</f>
        <v>avoid-f-gases.html</v>
      </c>
    </row>
    <row r="864" spans="1:18" s="2" customFormat="1">
      <c r="A864" s="22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Feedstock Shifting</v>
      </c>
      <c r="C864" t="s">
        <v>448</v>
      </c>
      <c r="D864" s="45" t="s">
        <v>842</v>
      </c>
      <c r="E864" s="45" t="s">
        <v>911</v>
      </c>
      <c r="F864" t="s">
        <v>843</v>
      </c>
      <c r="G864" s="45" t="s">
        <v>912</v>
      </c>
      <c r="H864" s="47">
        <v>2460</v>
      </c>
      <c r="I864" s="261" t="s">
        <v>738</v>
      </c>
      <c r="J864" s="227" t="str">
        <f>IF(ISBLANK(INDEX('Policy Characteristics'!D:D,MATCH($C864,'Policy Characteristics'!$C:$C,0))),"",INDEX('Policy Characteristics'!D:D,MATCH($C864,'Policy Characteristics'!$C:$C,0)))</f>
        <v>Feedstock Shifting</v>
      </c>
      <c r="K864" s="226" t="str">
        <f>IF(ISBLANK(INDEX('Policy Characteristics'!E:E,MATCH($C864,'Policy Characteristics'!$C:$C,0))),"",INDEX('Policy Characteristics'!E:E,MATCH($C864,'Policy Characteristics'!$C:$C,0)))</f>
        <v>indst feedstock shifting</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226" t="str">
        <f>IF(ISBLANK(INDEX('Policy Characteristics'!I:I,MATCH($C864,'Policy Characteristics'!$C:$C,0))),"",INDEX('Policy Characteristics'!I:I,MATCH($C864,'Policy Characteristics'!$C:$C,0)))</f>
        <v>% of potential achieved</v>
      </c>
      <c r="P864" s="22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26" t="str">
        <f>IF(ISBLANK(INDEX('Policy Characteristics'!K:K,MATCH($C864,'Policy Characteristics'!$C:$C,0))),"",INDEX('Policy Characteristics'!K:K,MATCH($C864,'Policy Characteristics'!$C:$C,0)))</f>
        <v/>
      </c>
      <c r="R864" s="226" t="str">
        <f>IF(ISBLANK(INDEX('Policy Characteristics'!L:L,MATCH($C864,'Policy Characteristics'!$C:$C,0))),"",INDEX('Policy Characteristics'!L:L,MATCH($C864,'Policy Characteristics'!$C:$C,0)))</f>
        <v/>
      </c>
    </row>
    <row r="865" spans="1:18" s="2" customFormat="1">
      <c r="A865" s="22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s="226" t="str">
        <f>C$864</f>
        <v>Fraction of Feedstock Shifted</v>
      </c>
      <c r="D865" s="45" t="s">
        <v>842</v>
      </c>
      <c r="E865" s="45" t="s">
        <v>913</v>
      </c>
      <c r="F865" t="s">
        <v>843</v>
      </c>
      <c r="G865" s="45" t="s">
        <v>914</v>
      </c>
      <c r="H865" s="47">
        <v>2461</v>
      </c>
      <c r="I865" s="261" t="s">
        <v>738</v>
      </c>
      <c r="J865" s="227" t="str">
        <f>IF(ISBLANK(INDEX('Policy Characteristics'!D:D,MATCH($C865,'Policy Characteristics'!$C:$C,0))),"",INDEX('Policy Characteristics'!D:D,MATCH($C865,'Policy Characteristics'!$C:$C,0)))</f>
        <v>Feedstock Shifting</v>
      </c>
      <c r="K865" s="22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226" t="str">
        <f>IF(ISBLANK(INDEX('Policy Characteristics'!I:I,MATCH($C865,'Policy Characteristics'!$C:$C,0))),"",INDEX('Policy Characteristics'!I:I,MATCH($C865,'Policy Characteristics'!$C:$C,0)))</f>
        <v>% of potential achieved</v>
      </c>
      <c r="P865" s="22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26" t="str">
        <f>IF(ISBLANK(INDEX('Policy Characteristics'!K:K,MATCH($C865,'Policy Characteristics'!$C:$C,0))),"",INDEX('Policy Characteristics'!K:K,MATCH($C865,'Policy Characteristics'!$C:$C,0)))</f>
        <v/>
      </c>
      <c r="R865" s="226" t="str">
        <f>IF(ISBLANK(INDEX('Policy Characteristics'!L:L,MATCH($C865,'Policy Characteristics'!$C:$C,0))),"",INDEX('Policy Characteristics'!L:L,MATCH($C865,'Policy Characteristics'!$C:$C,0)))</f>
        <v/>
      </c>
    </row>
    <row r="866" spans="1:18" s="2" customFormat="1">
      <c r="A866" s="22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226" t="str">
        <f t="shared" ref="C866:C929" si="41">C$864</f>
        <v>Fraction of Feedstock Shifted</v>
      </c>
      <c r="D866" s="45" t="s">
        <v>842</v>
      </c>
      <c r="E866" s="45" t="s">
        <v>915</v>
      </c>
      <c r="F866" t="s">
        <v>843</v>
      </c>
      <c r="G866" s="45" t="s">
        <v>916</v>
      </c>
      <c r="H866" s="47">
        <v>2462</v>
      </c>
      <c r="I866" s="261" t="s">
        <v>738</v>
      </c>
      <c r="J866" s="227" t="str">
        <f>IF(ISBLANK(INDEX('Policy Characteristics'!D:D,MATCH($C866,'Policy Characteristics'!$C:$C,0))),"",INDEX('Policy Characteristics'!D:D,MATCH($C866,'Policy Characteristics'!$C:$C,0)))</f>
        <v>Feedstock Shifting</v>
      </c>
      <c r="K866" s="22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226" t="str">
        <f>IF(ISBLANK(INDEX('Policy Characteristics'!I:I,MATCH($C866,'Policy Characteristics'!$C:$C,0))),"",INDEX('Policy Characteristics'!I:I,MATCH($C866,'Policy Characteristics'!$C:$C,0)))</f>
        <v>% of potential achieved</v>
      </c>
      <c r="P866" s="22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26" t="str">
        <f>IF(ISBLANK(INDEX('Policy Characteristics'!K:K,MATCH($C866,'Policy Characteristics'!$C:$C,0))),"",INDEX('Policy Characteristics'!K:K,MATCH($C866,'Policy Characteristics'!$C:$C,0)))</f>
        <v/>
      </c>
      <c r="R866" s="226" t="str">
        <f>IF(ISBLANK(INDEX('Policy Characteristics'!L:L,MATCH($C866,'Policy Characteristics'!$C:$C,0))),"",INDEX('Policy Characteristics'!L:L,MATCH($C866,'Policy Characteristics'!$C:$C,0)))</f>
        <v/>
      </c>
    </row>
    <row r="867" spans="1:18" s="2" customFormat="1">
      <c r="A867" s="22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226" t="str">
        <f t="shared" si="41"/>
        <v>Fraction of Feedstock Shifted</v>
      </c>
      <c r="D867" s="45" t="s">
        <v>842</v>
      </c>
      <c r="E867" s="45" t="s">
        <v>917</v>
      </c>
      <c r="F867" t="s">
        <v>843</v>
      </c>
      <c r="G867" s="45" t="s">
        <v>918</v>
      </c>
      <c r="H867" s="47">
        <v>2463</v>
      </c>
      <c r="I867" s="261" t="s">
        <v>738</v>
      </c>
      <c r="J867" s="227" t="str">
        <f>IF(ISBLANK(INDEX('Policy Characteristics'!D:D,MATCH($C867,'Policy Characteristics'!$C:$C,0))),"",INDEX('Policy Characteristics'!D:D,MATCH($C867,'Policy Characteristics'!$C:$C,0)))</f>
        <v>Feedstock Shifting</v>
      </c>
      <c r="K867" s="22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226" t="str">
        <f>IF(ISBLANK(INDEX('Policy Characteristics'!I:I,MATCH($C867,'Policy Characteristics'!$C:$C,0))),"",INDEX('Policy Characteristics'!I:I,MATCH($C867,'Policy Characteristics'!$C:$C,0)))</f>
        <v>% of potential achieved</v>
      </c>
      <c r="P867" s="22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26" t="str">
        <f>IF(ISBLANK(INDEX('Policy Characteristics'!K:K,MATCH($C867,'Policy Characteristics'!$C:$C,0))),"",INDEX('Policy Characteristics'!K:K,MATCH($C867,'Policy Characteristics'!$C:$C,0)))</f>
        <v/>
      </c>
      <c r="R867" s="226" t="str">
        <f>IF(ISBLANK(INDEX('Policy Characteristics'!L:L,MATCH($C867,'Policy Characteristics'!$C:$C,0))),"",INDEX('Policy Characteristics'!L:L,MATCH($C867,'Policy Characteristics'!$C:$C,0)))</f>
        <v/>
      </c>
    </row>
    <row r="868" spans="1:18" s="2" customFormat="1">
      <c r="A868" s="22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226" t="str">
        <f t="shared" si="41"/>
        <v>Fraction of Feedstock Shifted</v>
      </c>
      <c r="D868" s="45" t="s">
        <v>842</v>
      </c>
      <c r="E868" s="45" t="s">
        <v>919</v>
      </c>
      <c r="F868" t="s">
        <v>843</v>
      </c>
      <c r="G868" s="45" t="s">
        <v>920</v>
      </c>
      <c r="H868" s="47">
        <v>2464</v>
      </c>
      <c r="I868" s="261" t="s">
        <v>738</v>
      </c>
      <c r="J868" s="227" t="str">
        <f>IF(ISBLANK(INDEX('Policy Characteristics'!D:D,MATCH($C868,'Policy Characteristics'!$C:$C,0))),"",INDEX('Policy Characteristics'!D:D,MATCH($C868,'Policy Characteristics'!$C:$C,0)))</f>
        <v>Feedstock Shifting</v>
      </c>
      <c r="K868" s="22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226" t="str">
        <f>IF(ISBLANK(INDEX('Policy Characteristics'!I:I,MATCH($C868,'Policy Characteristics'!$C:$C,0))),"",INDEX('Policy Characteristics'!I:I,MATCH($C868,'Policy Characteristics'!$C:$C,0)))</f>
        <v>% of potential achieved</v>
      </c>
      <c r="P868" s="22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26" t="str">
        <f>IF(ISBLANK(INDEX('Policy Characteristics'!K:K,MATCH($C868,'Policy Characteristics'!$C:$C,0))),"",INDEX('Policy Characteristics'!K:K,MATCH($C868,'Policy Characteristics'!$C:$C,0)))</f>
        <v/>
      </c>
      <c r="R868" s="226" t="str">
        <f>IF(ISBLANK(INDEX('Policy Characteristics'!L:L,MATCH($C868,'Policy Characteristics'!$C:$C,0))),"",INDEX('Policy Characteristics'!L:L,MATCH($C868,'Policy Characteristics'!$C:$C,0)))</f>
        <v/>
      </c>
    </row>
    <row r="869" spans="1:18" s="2" customFormat="1">
      <c r="A869" s="22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226" t="str">
        <f t="shared" si="41"/>
        <v>Fraction of Feedstock Shifted</v>
      </c>
      <c r="D869" s="45" t="s">
        <v>842</v>
      </c>
      <c r="E869" s="45" t="s">
        <v>921</v>
      </c>
      <c r="F869" t="s">
        <v>843</v>
      </c>
      <c r="G869" s="45" t="s">
        <v>922</v>
      </c>
      <c r="H869" s="47">
        <v>2465</v>
      </c>
      <c r="I869" s="261" t="s">
        <v>738</v>
      </c>
      <c r="J869" s="227" t="str">
        <f>IF(ISBLANK(INDEX('Policy Characteristics'!D:D,MATCH($C869,'Policy Characteristics'!$C:$C,0))),"",INDEX('Policy Characteristics'!D:D,MATCH($C869,'Policy Characteristics'!$C:$C,0)))</f>
        <v>Feedstock Shifting</v>
      </c>
      <c r="K869" s="22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226" t="str">
        <f>IF(ISBLANK(INDEX('Policy Characteristics'!I:I,MATCH($C869,'Policy Characteristics'!$C:$C,0))),"",INDEX('Policy Characteristics'!I:I,MATCH($C869,'Policy Characteristics'!$C:$C,0)))</f>
        <v>% of potential achieved</v>
      </c>
      <c r="P869" s="22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26" t="str">
        <f>IF(ISBLANK(INDEX('Policy Characteristics'!K:K,MATCH($C869,'Policy Characteristics'!$C:$C,0))),"",INDEX('Policy Characteristics'!K:K,MATCH($C869,'Policy Characteristics'!$C:$C,0)))</f>
        <v/>
      </c>
      <c r="R869" s="226" t="str">
        <f>IF(ISBLANK(INDEX('Policy Characteristics'!L:L,MATCH($C869,'Policy Characteristics'!$C:$C,0))),"",INDEX('Policy Characteristics'!L:L,MATCH($C869,'Policy Characteristics'!$C:$C,0)))</f>
        <v/>
      </c>
    </row>
    <row r="870" spans="1:18" s="2" customFormat="1">
      <c r="A870" s="22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226" t="str">
        <f t="shared" si="41"/>
        <v>Fraction of Feedstock Shifted</v>
      </c>
      <c r="D870" s="45" t="s">
        <v>842</v>
      </c>
      <c r="E870" s="45" t="s">
        <v>923</v>
      </c>
      <c r="F870" t="s">
        <v>843</v>
      </c>
      <c r="G870" s="45" t="s">
        <v>924</v>
      </c>
      <c r="H870" s="47">
        <v>2466</v>
      </c>
      <c r="I870" s="261" t="s">
        <v>738</v>
      </c>
      <c r="J870" s="227" t="str">
        <f>IF(ISBLANK(INDEX('Policy Characteristics'!D:D,MATCH($C870,'Policy Characteristics'!$C:$C,0))),"",INDEX('Policy Characteristics'!D:D,MATCH($C870,'Policy Characteristics'!$C:$C,0)))</f>
        <v>Feedstock Shifting</v>
      </c>
      <c r="K870" s="22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226" t="str">
        <f>IF(ISBLANK(INDEX('Policy Characteristics'!I:I,MATCH($C870,'Policy Characteristics'!$C:$C,0))),"",INDEX('Policy Characteristics'!I:I,MATCH($C870,'Policy Characteristics'!$C:$C,0)))</f>
        <v>% of potential achieved</v>
      </c>
      <c r="P870" s="22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26" t="str">
        <f>IF(ISBLANK(INDEX('Policy Characteristics'!K:K,MATCH($C870,'Policy Characteristics'!$C:$C,0))),"",INDEX('Policy Characteristics'!K:K,MATCH($C870,'Policy Characteristics'!$C:$C,0)))</f>
        <v/>
      </c>
      <c r="R870" s="226" t="str">
        <f>IF(ISBLANK(INDEX('Policy Characteristics'!L:L,MATCH($C870,'Policy Characteristics'!$C:$C,0))),"",INDEX('Policy Characteristics'!L:L,MATCH($C870,'Policy Characteristics'!$C:$C,0)))</f>
        <v/>
      </c>
    </row>
    <row r="871" spans="1:18" s="2" customFormat="1">
      <c r="A871" s="22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226" t="str">
        <f t="shared" si="41"/>
        <v>Fraction of Feedstock Shifted</v>
      </c>
      <c r="D871" s="45" t="s">
        <v>842</v>
      </c>
      <c r="E871" s="45" t="s">
        <v>925</v>
      </c>
      <c r="F871" t="s">
        <v>843</v>
      </c>
      <c r="G871" s="45" t="s">
        <v>926</v>
      </c>
      <c r="H871" s="47">
        <v>2467</v>
      </c>
      <c r="I871" s="261" t="s">
        <v>738</v>
      </c>
      <c r="J871" s="227" t="str">
        <f>IF(ISBLANK(INDEX('Policy Characteristics'!D:D,MATCH($C871,'Policy Characteristics'!$C:$C,0))),"",INDEX('Policy Characteristics'!D:D,MATCH($C871,'Policy Characteristics'!$C:$C,0)))</f>
        <v>Feedstock Shifting</v>
      </c>
      <c r="K871" s="22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226" t="str">
        <f>IF(ISBLANK(INDEX('Policy Characteristics'!I:I,MATCH($C871,'Policy Characteristics'!$C:$C,0))),"",INDEX('Policy Characteristics'!I:I,MATCH($C871,'Policy Characteristics'!$C:$C,0)))</f>
        <v>% of potential achieved</v>
      </c>
      <c r="P871" s="22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26" t="str">
        <f>IF(ISBLANK(INDEX('Policy Characteristics'!K:K,MATCH($C871,'Policy Characteristics'!$C:$C,0))),"",INDEX('Policy Characteristics'!K:K,MATCH($C871,'Policy Characteristics'!$C:$C,0)))</f>
        <v/>
      </c>
      <c r="R871" s="226" t="str">
        <f>IF(ISBLANK(INDEX('Policy Characteristics'!L:L,MATCH($C871,'Policy Characteristics'!$C:$C,0))),"",INDEX('Policy Characteristics'!L:L,MATCH($C871,'Policy Characteristics'!$C:$C,0)))</f>
        <v/>
      </c>
    </row>
    <row r="872" spans="1:18" s="2" customFormat="1">
      <c r="A872" s="22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226" t="str">
        <f t="shared" si="41"/>
        <v>Fraction of Feedstock Shifted</v>
      </c>
      <c r="D872" s="45" t="s">
        <v>842</v>
      </c>
      <c r="E872" s="45" t="s">
        <v>927</v>
      </c>
      <c r="F872" t="s">
        <v>843</v>
      </c>
      <c r="G872" s="45" t="s">
        <v>928</v>
      </c>
      <c r="H872" s="47">
        <v>2468</v>
      </c>
      <c r="I872" s="261" t="s">
        <v>738</v>
      </c>
      <c r="J872" s="227" t="str">
        <f>IF(ISBLANK(INDEX('Policy Characteristics'!D:D,MATCH($C872,'Policy Characteristics'!$C:$C,0))),"",INDEX('Policy Characteristics'!D:D,MATCH($C872,'Policy Characteristics'!$C:$C,0)))</f>
        <v>Feedstock Shifting</v>
      </c>
      <c r="K872" s="22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226" t="str">
        <f>IF(ISBLANK(INDEX('Policy Characteristics'!I:I,MATCH($C872,'Policy Characteristics'!$C:$C,0))),"",INDEX('Policy Characteristics'!I:I,MATCH($C872,'Policy Characteristics'!$C:$C,0)))</f>
        <v>% of potential achieved</v>
      </c>
      <c r="P872" s="22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26" t="str">
        <f>IF(ISBLANK(INDEX('Policy Characteristics'!K:K,MATCH($C872,'Policy Characteristics'!$C:$C,0))),"",INDEX('Policy Characteristics'!K:K,MATCH($C872,'Policy Characteristics'!$C:$C,0)))</f>
        <v/>
      </c>
      <c r="R872" s="226" t="str">
        <f>IF(ISBLANK(INDEX('Policy Characteristics'!L:L,MATCH($C872,'Policy Characteristics'!$C:$C,0))),"",INDEX('Policy Characteristics'!L:L,MATCH($C872,'Policy Characteristics'!$C:$C,0)))</f>
        <v/>
      </c>
    </row>
    <row r="873" spans="1:18" s="2" customFormat="1">
      <c r="A873" s="22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226" t="str">
        <f t="shared" si="41"/>
        <v>Fraction of Feedstock Shifted</v>
      </c>
      <c r="D873" s="45" t="s">
        <v>842</v>
      </c>
      <c r="E873" s="45" t="s">
        <v>929</v>
      </c>
      <c r="F873" t="s">
        <v>843</v>
      </c>
      <c r="G873" s="45" t="s">
        <v>930</v>
      </c>
      <c r="H873" s="47">
        <v>2469</v>
      </c>
      <c r="I873" s="261" t="s">
        <v>738</v>
      </c>
      <c r="J873" s="227" t="str">
        <f>IF(ISBLANK(INDEX('Policy Characteristics'!D:D,MATCH($C873,'Policy Characteristics'!$C:$C,0))),"",INDEX('Policy Characteristics'!D:D,MATCH($C873,'Policy Characteristics'!$C:$C,0)))</f>
        <v>Feedstock Shifting</v>
      </c>
      <c r="K873" s="22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226" t="str">
        <f>IF(ISBLANK(INDEX('Policy Characteristics'!I:I,MATCH($C873,'Policy Characteristics'!$C:$C,0))),"",INDEX('Policy Characteristics'!I:I,MATCH($C873,'Policy Characteristics'!$C:$C,0)))</f>
        <v>% of potential achieved</v>
      </c>
      <c r="P873" s="22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26" t="str">
        <f>IF(ISBLANK(INDEX('Policy Characteristics'!K:K,MATCH($C873,'Policy Characteristics'!$C:$C,0))),"",INDEX('Policy Characteristics'!K:K,MATCH($C873,'Policy Characteristics'!$C:$C,0)))</f>
        <v/>
      </c>
      <c r="R873" s="226" t="str">
        <f>IF(ISBLANK(INDEX('Policy Characteristics'!L:L,MATCH($C873,'Policy Characteristics'!$C:$C,0))),"",INDEX('Policy Characteristics'!L:L,MATCH($C873,'Policy Characteristics'!$C:$C,0)))</f>
        <v/>
      </c>
    </row>
    <row r="874" spans="1:18" s="2" customFormat="1">
      <c r="A874" s="22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226" t="str">
        <f t="shared" si="41"/>
        <v>Fraction of Feedstock Shifted</v>
      </c>
      <c r="D874" s="6" t="s">
        <v>844</v>
      </c>
      <c r="E874" s="45" t="s">
        <v>911</v>
      </c>
      <c r="F874" t="s">
        <v>845</v>
      </c>
      <c r="G874" s="45" t="s">
        <v>912</v>
      </c>
      <c r="H874" s="47">
        <v>2470</v>
      </c>
      <c r="I874" s="261" t="s">
        <v>738</v>
      </c>
      <c r="J874" s="227" t="str">
        <f>IF(ISBLANK(INDEX('Policy Characteristics'!D:D,MATCH($C874,'Policy Characteristics'!$C:$C,0))),"",INDEX('Policy Characteristics'!D:D,MATCH($C874,'Policy Characteristics'!$C:$C,0)))</f>
        <v>Feedstock Shifting</v>
      </c>
      <c r="K874" s="22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226" t="str">
        <f>IF(ISBLANK(INDEX('Policy Characteristics'!I:I,MATCH($C874,'Policy Characteristics'!$C:$C,0))),"",INDEX('Policy Characteristics'!I:I,MATCH($C874,'Policy Characteristics'!$C:$C,0)))</f>
        <v>% of potential achieved</v>
      </c>
      <c r="P874" s="22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26" t="str">
        <f>IF(ISBLANK(INDEX('Policy Characteristics'!K:K,MATCH($C874,'Policy Characteristics'!$C:$C,0))),"",INDEX('Policy Characteristics'!K:K,MATCH($C874,'Policy Characteristics'!$C:$C,0)))</f>
        <v/>
      </c>
      <c r="R874" s="226" t="str">
        <f>IF(ISBLANK(INDEX('Policy Characteristics'!L:L,MATCH($C874,'Policy Characteristics'!$C:$C,0))),"",INDEX('Policy Characteristics'!L:L,MATCH($C874,'Policy Characteristics'!$C:$C,0)))</f>
        <v/>
      </c>
    </row>
    <row r="875" spans="1:18" s="2" customFormat="1">
      <c r="A875" s="22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226" t="str">
        <f t="shared" si="41"/>
        <v>Fraction of Feedstock Shifted</v>
      </c>
      <c r="D875" s="6" t="s">
        <v>844</v>
      </c>
      <c r="E875" s="45" t="s">
        <v>913</v>
      </c>
      <c r="F875" t="s">
        <v>845</v>
      </c>
      <c r="G875" s="45" t="s">
        <v>914</v>
      </c>
      <c r="H875" s="47">
        <v>2471</v>
      </c>
      <c r="I875" s="261" t="s">
        <v>738</v>
      </c>
      <c r="J875" s="227" t="str">
        <f>IF(ISBLANK(INDEX('Policy Characteristics'!D:D,MATCH($C875,'Policy Characteristics'!$C:$C,0))),"",INDEX('Policy Characteristics'!D:D,MATCH($C875,'Policy Characteristics'!$C:$C,0)))</f>
        <v>Feedstock Shifting</v>
      </c>
      <c r="K875" s="22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226" t="str">
        <f>IF(ISBLANK(INDEX('Policy Characteristics'!I:I,MATCH($C875,'Policy Characteristics'!$C:$C,0))),"",INDEX('Policy Characteristics'!I:I,MATCH($C875,'Policy Characteristics'!$C:$C,0)))</f>
        <v>% of potential achieved</v>
      </c>
      <c r="P875" s="22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26" t="str">
        <f>IF(ISBLANK(INDEX('Policy Characteristics'!K:K,MATCH($C875,'Policy Characteristics'!$C:$C,0))),"",INDEX('Policy Characteristics'!K:K,MATCH($C875,'Policy Characteristics'!$C:$C,0)))</f>
        <v/>
      </c>
      <c r="R875" s="226" t="str">
        <f>IF(ISBLANK(INDEX('Policy Characteristics'!L:L,MATCH($C875,'Policy Characteristics'!$C:$C,0))),"",INDEX('Policy Characteristics'!L:L,MATCH($C875,'Policy Characteristics'!$C:$C,0)))</f>
        <v/>
      </c>
    </row>
    <row r="876" spans="1:18" s="2" customFormat="1">
      <c r="A876" s="22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226" t="str">
        <f t="shared" si="41"/>
        <v>Fraction of Feedstock Shifted</v>
      </c>
      <c r="D876" s="6" t="s">
        <v>844</v>
      </c>
      <c r="E876" s="45" t="s">
        <v>915</v>
      </c>
      <c r="F876" t="s">
        <v>845</v>
      </c>
      <c r="G876" s="45" t="s">
        <v>916</v>
      </c>
      <c r="H876" s="47">
        <v>2472</v>
      </c>
      <c r="I876" s="261" t="s">
        <v>738</v>
      </c>
      <c r="J876" s="227" t="str">
        <f>IF(ISBLANK(INDEX('Policy Characteristics'!D:D,MATCH($C876,'Policy Characteristics'!$C:$C,0))),"",INDEX('Policy Characteristics'!D:D,MATCH($C876,'Policy Characteristics'!$C:$C,0)))</f>
        <v>Feedstock Shifting</v>
      </c>
      <c r="K876" s="22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226" t="str">
        <f>IF(ISBLANK(INDEX('Policy Characteristics'!I:I,MATCH($C876,'Policy Characteristics'!$C:$C,0))),"",INDEX('Policy Characteristics'!I:I,MATCH($C876,'Policy Characteristics'!$C:$C,0)))</f>
        <v>% of potential achieved</v>
      </c>
      <c r="P876" s="22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26" t="str">
        <f>IF(ISBLANK(INDEX('Policy Characteristics'!K:K,MATCH($C876,'Policy Characteristics'!$C:$C,0))),"",INDEX('Policy Characteristics'!K:K,MATCH($C876,'Policy Characteristics'!$C:$C,0)))</f>
        <v/>
      </c>
      <c r="R876" s="226" t="str">
        <f>IF(ISBLANK(INDEX('Policy Characteristics'!L:L,MATCH($C876,'Policy Characteristics'!$C:$C,0))),"",INDEX('Policy Characteristics'!L:L,MATCH($C876,'Policy Characteristics'!$C:$C,0)))</f>
        <v/>
      </c>
    </row>
    <row r="877" spans="1:18" s="2" customFormat="1">
      <c r="A877" s="22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226" t="str">
        <f t="shared" si="41"/>
        <v>Fraction of Feedstock Shifted</v>
      </c>
      <c r="D877" s="6" t="s">
        <v>844</v>
      </c>
      <c r="E877" s="45" t="s">
        <v>917</v>
      </c>
      <c r="F877" t="s">
        <v>845</v>
      </c>
      <c r="G877" s="45" t="s">
        <v>918</v>
      </c>
      <c r="H877" s="47">
        <v>2473</v>
      </c>
      <c r="I877" s="261" t="s">
        <v>738</v>
      </c>
      <c r="J877" s="227" t="str">
        <f>IF(ISBLANK(INDEX('Policy Characteristics'!D:D,MATCH($C877,'Policy Characteristics'!$C:$C,0))),"",INDEX('Policy Characteristics'!D:D,MATCH($C877,'Policy Characteristics'!$C:$C,0)))</f>
        <v>Feedstock Shifting</v>
      </c>
      <c r="K877" s="22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226" t="str">
        <f>IF(ISBLANK(INDEX('Policy Characteristics'!I:I,MATCH($C877,'Policy Characteristics'!$C:$C,0))),"",INDEX('Policy Characteristics'!I:I,MATCH($C877,'Policy Characteristics'!$C:$C,0)))</f>
        <v>% of potential achieved</v>
      </c>
      <c r="P877" s="22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26" t="str">
        <f>IF(ISBLANK(INDEX('Policy Characteristics'!K:K,MATCH($C877,'Policy Characteristics'!$C:$C,0))),"",INDEX('Policy Characteristics'!K:K,MATCH($C877,'Policy Characteristics'!$C:$C,0)))</f>
        <v/>
      </c>
      <c r="R877" s="226" t="str">
        <f>IF(ISBLANK(INDEX('Policy Characteristics'!L:L,MATCH($C877,'Policy Characteristics'!$C:$C,0))),"",INDEX('Policy Characteristics'!L:L,MATCH($C877,'Policy Characteristics'!$C:$C,0)))</f>
        <v/>
      </c>
    </row>
    <row r="878" spans="1:18" s="2" customFormat="1">
      <c r="A878" s="22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226" t="str">
        <f t="shared" si="41"/>
        <v>Fraction of Feedstock Shifted</v>
      </c>
      <c r="D878" s="6" t="s">
        <v>844</v>
      </c>
      <c r="E878" s="45" t="s">
        <v>919</v>
      </c>
      <c r="F878" t="s">
        <v>845</v>
      </c>
      <c r="G878" s="45" t="s">
        <v>920</v>
      </c>
      <c r="H878" s="47">
        <v>2474</v>
      </c>
      <c r="I878" s="261" t="s">
        <v>738</v>
      </c>
      <c r="J878" s="227" t="str">
        <f>IF(ISBLANK(INDEX('Policy Characteristics'!D:D,MATCH($C878,'Policy Characteristics'!$C:$C,0))),"",INDEX('Policy Characteristics'!D:D,MATCH($C878,'Policy Characteristics'!$C:$C,0)))</f>
        <v>Feedstock Shifting</v>
      </c>
      <c r="K878" s="22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226" t="str">
        <f>IF(ISBLANK(INDEX('Policy Characteristics'!I:I,MATCH($C878,'Policy Characteristics'!$C:$C,0))),"",INDEX('Policy Characteristics'!I:I,MATCH($C878,'Policy Characteristics'!$C:$C,0)))</f>
        <v>% of potential achieved</v>
      </c>
      <c r="P878" s="22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26" t="str">
        <f>IF(ISBLANK(INDEX('Policy Characteristics'!K:K,MATCH($C878,'Policy Characteristics'!$C:$C,0))),"",INDEX('Policy Characteristics'!K:K,MATCH($C878,'Policy Characteristics'!$C:$C,0)))</f>
        <v/>
      </c>
      <c r="R878" s="226" t="str">
        <f>IF(ISBLANK(INDEX('Policy Characteristics'!L:L,MATCH($C878,'Policy Characteristics'!$C:$C,0))),"",INDEX('Policy Characteristics'!L:L,MATCH($C878,'Policy Characteristics'!$C:$C,0)))</f>
        <v/>
      </c>
    </row>
    <row r="879" spans="1:18" s="2" customFormat="1">
      <c r="A879" s="22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226" t="str">
        <f t="shared" si="41"/>
        <v>Fraction of Feedstock Shifted</v>
      </c>
      <c r="D879" s="6" t="s">
        <v>844</v>
      </c>
      <c r="E879" s="45" t="s">
        <v>921</v>
      </c>
      <c r="F879" t="s">
        <v>845</v>
      </c>
      <c r="G879" s="45" t="s">
        <v>922</v>
      </c>
      <c r="H879" s="47">
        <v>2475</v>
      </c>
      <c r="I879" s="261" t="s">
        <v>738</v>
      </c>
      <c r="J879" s="227" t="str">
        <f>IF(ISBLANK(INDEX('Policy Characteristics'!D:D,MATCH($C879,'Policy Characteristics'!$C:$C,0))),"",INDEX('Policy Characteristics'!D:D,MATCH($C879,'Policy Characteristics'!$C:$C,0)))</f>
        <v>Feedstock Shifting</v>
      </c>
      <c r="K879" s="22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226" t="str">
        <f>IF(ISBLANK(INDEX('Policy Characteristics'!I:I,MATCH($C879,'Policy Characteristics'!$C:$C,0))),"",INDEX('Policy Characteristics'!I:I,MATCH($C879,'Policy Characteristics'!$C:$C,0)))</f>
        <v>% of potential achieved</v>
      </c>
      <c r="P879" s="22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26" t="str">
        <f>IF(ISBLANK(INDEX('Policy Characteristics'!K:K,MATCH($C879,'Policy Characteristics'!$C:$C,0))),"",INDEX('Policy Characteristics'!K:K,MATCH($C879,'Policy Characteristics'!$C:$C,0)))</f>
        <v/>
      </c>
      <c r="R879" s="226" t="str">
        <f>IF(ISBLANK(INDEX('Policy Characteristics'!L:L,MATCH($C879,'Policy Characteristics'!$C:$C,0))),"",INDEX('Policy Characteristics'!L:L,MATCH($C879,'Policy Characteristics'!$C:$C,0)))</f>
        <v/>
      </c>
    </row>
    <row r="880" spans="1:18" s="2" customFormat="1">
      <c r="A880" s="22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226" t="str">
        <f t="shared" si="41"/>
        <v>Fraction of Feedstock Shifted</v>
      </c>
      <c r="D880" s="6" t="s">
        <v>844</v>
      </c>
      <c r="E880" s="45" t="s">
        <v>923</v>
      </c>
      <c r="F880" t="s">
        <v>845</v>
      </c>
      <c r="G880" s="45" t="s">
        <v>924</v>
      </c>
      <c r="H880" s="47">
        <v>2476</v>
      </c>
      <c r="I880" s="261" t="s">
        <v>738</v>
      </c>
      <c r="J880" s="227" t="str">
        <f>IF(ISBLANK(INDEX('Policy Characteristics'!D:D,MATCH($C880,'Policy Characteristics'!$C:$C,0))),"",INDEX('Policy Characteristics'!D:D,MATCH($C880,'Policy Characteristics'!$C:$C,0)))</f>
        <v>Feedstock Shifting</v>
      </c>
      <c r="K880" s="22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226" t="str">
        <f>IF(ISBLANK(INDEX('Policy Characteristics'!I:I,MATCH($C880,'Policy Characteristics'!$C:$C,0))),"",INDEX('Policy Characteristics'!I:I,MATCH($C880,'Policy Characteristics'!$C:$C,0)))</f>
        <v>% of potential achieved</v>
      </c>
      <c r="P880" s="22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26" t="str">
        <f>IF(ISBLANK(INDEX('Policy Characteristics'!K:K,MATCH($C880,'Policy Characteristics'!$C:$C,0))),"",INDEX('Policy Characteristics'!K:K,MATCH($C880,'Policy Characteristics'!$C:$C,0)))</f>
        <v/>
      </c>
      <c r="R880" s="226" t="str">
        <f>IF(ISBLANK(INDEX('Policy Characteristics'!L:L,MATCH($C880,'Policy Characteristics'!$C:$C,0))),"",INDEX('Policy Characteristics'!L:L,MATCH($C880,'Policy Characteristics'!$C:$C,0)))</f>
        <v/>
      </c>
    </row>
    <row r="881" spans="1:18" s="2" customFormat="1">
      <c r="A881" s="22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226" t="str">
        <f t="shared" si="41"/>
        <v>Fraction of Feedstock Shifted</v>
      </c>
      <c r="D881" s="6" t="s">
        <v>844</v>
      </c>
      <c r="E881" s="45" t="s">
        <v>925</v>
      </c>
      <c r="F881" t="s">
        <v>845</v>
      </c>
      <c r="G881" s="45" t="s">
        <v>926</v>
      </c>
      <c r="H881" s="47">
        <v>2477</v>
      </c>
      <c r="I881" s="261" t="s">
        <v>738</v>
      </c>
      <c r="J881" s="227" t="str">
        <f>IF(ISBLANK(INDEX('Policy Characteristics'!D:D,MATCH($C881,'Policy Characteristics'!$C:$C,0))),"",INDEX('Policy Characteristics'!D:D,MATCH($C881,'Policy Characteristics'!$C:$C,0)))</f>
        <v>Feedstock Shifting</v>
      </c>
      <c r="K881" s="22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226" t="str">
        <f>IF(ISBLANK(INDEX('Policy Characteristics'!I:I,MATCH($C881,'Policy Characteristics'!$C:$C,0))),"",INDEX('Policy Characteristics'!I:I,MATCH($C881,'Policy Characteristics'!$C:$C,0)))</f>
        <v>% of potential achieved</v>
      </c>
      <c r="P881" s="22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26" t="str">
        <f>IF(ISBLANK(INDEX('Policy Characteristics'!K:K,MATCH($C881,'Policy Characteristics'!$C:$C,0))),"",INDEX('Policy Characteristics'!K:K,MATCH($C881,'Policy Characteristics'!$C:$C,0)))</f>
        <v/>
      </c>
      <c r="R881" s="226" t="str">
        <f>IF(ISBLANK(INDEX('Policy Characteristics'!L:L,MATCH($C881,'Policy Characteristics'!$C:$C,0))),"",INDEX('Policy Characteristics'!L:L,MATCH($C881,'Policy Characteristics'!$C:$C,0)))</f>
        <v/>
      </c>
    </row>
    <row r="882" spans="1:18" s="2" customFormat="1">
      <c r="A882" s="22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226" t="str">
        <f t="shared" si="41"/>
        <v>Fraction of Feedstock Shifted</v>
      </c>
      <c r="D882" s="6" t="s">
        <v>844</v>
      </c>
      <c r="E882" s="45" t="s">
        <v>927</v>
      </c>
      <c r="F882" t="s">
        <v>845</v>
      </c>
      <c r="G882" s="45" t="s">
        <v>928</v>
      </c>
      <c r="H882" s="47">
        <v>2478</v>
      </c>
      <c r="I882" s="261" t="s">
        <v>738</v>
      </c>
      <c r="J882" s="227" t="str">
        <f>IF(ISBLANK(INDEX('Policy Characteristics'!D:D,MATCH($C882,'Policy Characteristics'!$C:$C,0))),"",INDEX('Policy Characteristics'!D:D,MATCH($C882,'Policy Characteristics'!$C:$C,0)))</f>
        <v>Feedstock Shifting</v>
      </c>
      <c r="K882" s="22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226" t="str">
        <f>IF(ISBLANK(INDEX('Policy Characteristics'!I:I,MATCH($C882,'Policy Characteristics'!$C:$C,0))),"",INDEX('Policy Characteristics'!I:I,MATCH($C882,'Policy Characteristics'!$C:$C,0)))</f>
        <v>% of potential achieved</v>
      </c>
      <c r="P882" s="22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26" t="str">
        <f>IF(ISBLANK(INDEX('Policy Characteristics'!K:K,MATCH($C882,'Policy Characteristics'!$C:$C,0))),"",INDEX('Policy Characteristics'!K:K,MATCH($C882,'Policy Characteristics'!$C:$C,0)))</f>
        <v/>
      </c>
      <c r="R882" s="226" t="str">
        <f>IF(ISBLANK(INDEX('Policy Characteristics'!L:L,MATCH($C882,'Policy Characteristics'!$C:$C,0))),"",INDEX('Policy Characteristics'!L:L,MATCH($C882,'Policy Characteristics'!$C:$C,0)))</f>
        <v/>
      </c>
    </row>
    <row r="883" spans="1:18" s="2" customFormat="1">
      <c r="A883" s="22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226" t="str">
        <f t="shared" si="41"/>
        <v>Fraction of Feedstock Shifted</v>
      </c>
      <c r="D883" s="6" t="s">
        <v>844</v>
      </c>
      <c r="E883" s="45" t="s">
        <v>929</v>
      </c>
      <c r="F883" t="s">
        <v>845</v>
      </c>
      <c r="G883" s="45" t="s">
        <v>930</v>
      </c>
      <c r="H883" s="47">
        <v>2479</v>
      </c>
      <c r="I883" s="261" t="s">
        <v>738</v>
      </c>
      <c r="J883" s="227" t="str">
        <f>IF(ISBLANK(INDEX('Policy Characteristics'!D:D,MATCH($C883,'Policy Characteristics'!$C:$C,0))),"",INDEX('Policy Characteristics'!D:D,MATCH($C883,'Policy Characteristics'!$C:$C,0)))</f>
        <v>Feedstock Shifting</v>
      </c>
      <c r="K883" s="22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226" t="str">
        <f>IF(ISBLANK(INDEX('Policy Characteristics'!I:I,MATCH($C883,'Policy Characteristics'!$C:$C,0))),"",INDEX('Policy Characteristics'!I:I,MATCH($C883,'Policy Characteristics'!$C:$C,0)))</f>
        <v>% of potential achieved</v>
      </c>
      <c r="P883" s="22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26" t="str">
        <f>IF(ISBLANK(INDEX('Policy Characteristics'!K:K,MATCH($C883,'Policy Characteristics'!$C:$C,0))),"",INDEX('Policy Characteristics'!K:K,MATCH($C883,'Policy Characteristics'!$C:$C,0)))</f>
        <v/>
      </c>
      <c r="R883" s="226" t="str">
        <f>IF(ISBLANK(INDEX('Policy Characteristics'!L:L,MATCH($C883,'Policy Characteristics'!$C:$C,0))),"",INDEX('Policy Characteristics'!L:L,MATCH($C883,'Policy Characteristics'!$C:$C,0)))</f>
        <v/>
      </c>
    </row>
    <row r="884" spans="1:18" s="2" customFormat="1">
      <c r="A884" s="22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226" t="str">
        <f t="shared" si="41"/>
        <v>Fraction of Feedstock Shifted</v>
      </c>
      <c r="D884" s="6" t="s">
        <v>846</v>
      </c>
      <c r="E884" s="45" t="s">
        <v>911</v>
      </c>
      <c r="F884" t="s">
        <v>847</v>
      </c>
      <c r="G884" s="45" t="s">
        <v>912</v>
      </c>
      <c r="H884" s="47">
        <v>2480</v>
      </c>
      <c r="I884" s="261" t="s">
        <v>738</v>
      </c>
      <c r="J884" s="227" t="str">
        <f>IF(ISBLANK(INDEX('Policy Characteristics'!D:D,MATCH($C884,'Policy Characteristics'!$C:$C,0))),"",INDEX('Policy Characteristics'!D:D,MATCH($C884,'Policy Characteristics'!$C:$C,0)))</f>
        <v>Feedstock Shifting</v>
      </c>
      <c r="K884" s="22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226" t="str">
        <f>IF(ISBLANK(INDEX('Policy Characteristics'!I:I,MATCH($C884,'Policy Characteristics'!$C:$C,0))),"",INDEX('Policy Characteristics'!I:I,MATCH($C884,'Policy Characteristics'!$C:$C,0)))</f>
        <v>% of potential achieved</v>
      </c>
      <c r="P884" s="22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26" t="str">
        <f>IF(ISBLANK(INDEX('Policy Characteristics'!K:K,MATCH($C884,'Policy Characteristics'!$C:$C,0))),"",INDEX('Policy Characteristics'!K:K,MATCH($C884,'Policy Characteristics'!$C:$C,0)))</f>
        <v/>
      </c>
      <c r="R884" s="226" t="str">
        <f>IF(ISBLANK(INDEX('Policy Characteristics'!L:L,MATCH($C884,'Policy Characteristics'!$C:$C,0))),"",INDEX('Policy Characteristics'!L:L,MATCH($C884,'Policy Characteristics'!$C:$C,0)))</f>
        <v/>
      </c>
    </row>
    <row r="885" spans="1:18" s="2" customFormat="1">
      <c r="A885" s="22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226" t="str">
        <f t="shared" si="41"/>
        <v>Fraction of Feedstock Shifted</v>
      </c>
      <c r="D885" s="6" t="s">
        <v>846</v>
      </c>
      <c r="E885" s="45" t="s">
        <v>913</v>
      </c>
      <c r="F885" t="s">
        <v>847</v>
      </c>
      <c r="G885" s="45" t="s">
        <v>914</v>
      </c>
      <c r="H885" s="47">
        <v>2481</v>
      </c>
      <c r="I885" s="261" t="s">
        <v>738</v>
      </c>
      <c r="J885" s="227" t="str">
        <f>IF(ISBLANK(INDEX('Policy Characteristics'!D:D,MATCH($C885,'Policy Characteristics'!$C:$C,0))),"",INDEX('Policy Characteristics'!D:D,MATCH($C885,'Policy Characteristics'!$C:$C,0)))</f>
        <v>Feedstock Shifting</v>
      </c>
      <c r="K885" s="22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226" t="str">
        <f>IF(ISBLANK(INDEX('Policy Characteristics'!I:I,MATCH($C885,'Policy Characteristics'!$C:$C,0))),"",INDEX('Policy Characteristics'!I:I,MATCH($C885,'Policy Characteristics'!$C:$C,0)))</f>
        <v>% of potential achieved</v>
      </c>
      <c r="P885" s="22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26" t="str">
        <f>IF(ISBLANK(INDEX('Policy Characteristics'!K:K,MATCH($C885,'Policy Characteristics'!$C:$C,0))),"",INDEX('Policy Characteristics'!K:K,MATCH($C885,'Policy Characteristics'!$C:$C,0)))</f>
        <v/>
      </c>
      <c r="R885" s="226" t="str">
        <f>IF(ISBLANK(INDEX('Policy Characteristics'!L:L,MATCH($C885,'Policy Characteristics'!$C:$C,0))),"",INDEX('Policy Characteristics'!L:L,MATCH($C885,'Policy Characteristics'!$C:$C,0)))</f>
        <v/>
      </c>
    </row>
    <row r="886" spans="1:18" s="2" customFormat="1">
      <c r="A886" s="22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226" t="str">
        <f t="shared" si="41"/>
        <v>Fraction of Feedstock Shifted</v>
      </c>
      <c r="D886" s="6" t="s">
        <v>846</v>
      </c>
      <c r="E886" s="45" t="s">
        <v>915</v>
      </c>
      <c r="F886" t="s">
        <v>847</v>
      </c>
      <c r="G886" s="45" t="s">
        <v>916</v>
      </c>
      <c r="H886" s="47">
        <v>2482</v>
      </c>
      <c r="I886" s="261" t="s">
        <v>738</v>
      </c>
      <c r="J886" s="227" t="str">
        <f>IF(ISBLANK(INDEX('Policy Characteristics'!D:D,MATCH($C886,'Policy Characteristics'!$C:$C,0))),"",INDEX('Policy Characteristics'!D:D,MATCH($C886,'Policy Characteristics'!$C:$C,0)))</f>
        <v>Feedstock Shifting</v>
      </c>
      <c r="K886" s="22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226" t="str">
        <f>IF(ISBLANK(INDEX('Policy Characteristics'!I:I,MATCH($C886,'Policy Characteristics'!$C:$C,0))),"",INDEX('Policy Characteristics'!I:I,MATCH($C886,'Policy Characteristics'!$C:$C,0)))</f>
        <v>% of potential achieved</v>
      </c>
      <c r="P886" s="22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26" t="str">
        <f>IF(ISBLANK(INDEX('Policy Characteristics'!K:K,MATCH($C886,'Policy Characteristics'!$C:$C,0))),"",INDEX('Policy Characteristics'!K:K,MATCH($C886,'Policy Characteristics'!$C:$C,0)))</f>
        <v/>
      </c>
      <c r="R886" s="226" t="str">
        <f>IF(ISBLANK(INDEX('Policy Characteristics'!L:L,MATCH($C886,'Policy Characteristics'!$C:$C,0))),"",INDEX('Policy Characteristics'!L:L,MATCH($C886,'Policy Characteristics'!$C:$C,0)))</f>
        <v/>
      </c>
    </row>
    <row r="887" spans="1:18" s="2" customFormat="1">
      <c r="A887" s="22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226" t="str">
        <f t="shared" si="41"/>
        <v>Fraction of Feedstock Shifted</v>
      </c>
      <c r="D887" s="6" t="s">
        <v>846</v>
      </c>
      <c r="E887" s="45" t="s">
        <v>917</v>
      </c>
      <c r="F887" t="s">
        <v>847</v>
      </c>
      <c r="G887" s="45" t="s">
        <v>918</v>
      </c>
      <c r="H887" s="47">
        <v>2483</v>
      </c>
      <c r="I887" s="261" t="s">
        <v>738</v>
      </c>
      <c r="J887" s="227" t="str">
        <f>IF(ISBLANK(INDEX('Policy Characteristics'!D:D,MATCH($C887,'Policy Characteristics'!$C:$C,0))),"",INDEX('Policy Characteristics'!D:D,MATCH($C887,'Policy Characteristics'!$C:$C,0)))</f>
        <v>Feedstock Shifting</v>
      </c>
      <c r="K887" s="22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226" t="str">
        <f>IF(ISBLANK(INDEX('Policy Characteristics'!I:I,MATCH($C887,'Policy Characteristics'!$C:$C,0))),"",INDEX('Policy Characteristics'!I:I,MATCH($C887,'Policy Characteristics'!$C:$C,0)))</f>
        <v>% of potential achieved</v>
      </c>
      <c r="P887" s="22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26" t="str">
        <f>IF(ISBLANK(INDEX('Policy Characteristics'!K:K,MATCH($C887,'Policy Characteristics'!$C:$C,0))),"",INDEX('Policy Characteristics'!K:K,MATCH($C887,'Policy Characteristics'!$C:$C,0)))</f>
        <v/>
      </c>
      <c r="R887" s="226" t="str">
        <f>IF(ISBLANK(INDEX('Policy Characteristics'!L:L,MATCH($C887,'Policy Characteristics'!$C:$C,0))),"",INDEX('Policy Characteristics'!L:L,MATCH($C887,'Policy Characteristics'!$C:$C,0)))</f>
        <v/>
      </c>
    </row>
    <row r="888" spans="1:18" s="2" customFormat="1">
      <c r="A888" s="22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226" t="str">
        <f t="shared" si="41"/>
        <v>Fraction of Feedstock Shifted</v>
      </c>
      <c r="D888" s="6" t="s">
        <v>846</v>
      </c>
      <c r="E888" s="45" t="s">
        <v>919</v>
      </c>
      <c r="F888" t="s">
        <v>847</v>
      </c>
      <c r="G888" s="45" t="s">
        <v>920</v>
      </c>
      <c r="H888" s="47">
        <v>2484</v>
      </c>
      <c r="I888" s="261" t="s">
        <v>738</v>
      </c>
      <c r="J888" s="227" t="str">
        <f>IF(ISBLANK(INDEX('Policy Characteristics'!D:D,MATCH($C888,'Policy Characteristics'!$C:$C,0))),"",INDEX('Policy Characteristics'!D:D,MATCH($C888,'Policy Characteristics'!$C:$C,0)))</f>
        <v>Feedstock Shifting</v>
      </c>
      <c r="K888" s="22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226" t="str">
        <f>IF(ISBLANK(INDEX('Policy Characteristics'!I:I,MATCH($C888,'Policy Characteristics'!$C:$C,0))),"",INDEX('Policy Characteristics'!I:I,MATCH($C888,'Policy Characteristics'!$C:$C,0)))</f>
        <v>% of potential achieved</v>
      </c>
      <c r="P888" s="22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26" t="str">
        <f>IF(ISBLANK(INDEX('Policy Characteristics'!K:K,MATCH($C888,'Policy Characteristics'!$C:$C,0))),"",INDEX('Policy Characteristics'!K:K,MATCH($C888,'Policy Characteristics'!$C:$C,0)))</f>
        <v/>
      </c>
      <c r="R888" s="226" t="str">
        <f>IF(ISBLANK(INDEX('Policy Characteristics'!L:L,MATCH($C888,'Policy Characteristics'!$C:$C,0))),"",INDEX('Policy Characteristics'!L:L,MATCH($C888,'Policy Characteristics'!$C:$C,0)))</f>
        <v/>
      </c>
    </row>
    <row r="889" spans="1:18" s="2" customFormat="1">
      <c r="A889" s="22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226" t="str">
        <f t="shared" si="41"/>
        <v>Fraction of Feedstock Shifted</v>
      </c>
      <c r="D889" s="6" t="s">
        <v>846</v>
      </c>
      <c r="E889" s="45" t="s">
        <v>921</v>
      </c>
      <c r="F889" t="s">
        <v>847</v>
      </c>
      <c r="G889" s="45" t="s">
        <v>922</v>
      </c>
      <c r="H889" s="47">
        <v>2485</v>
      </c>
      <c r="I889" s="261" t="s">
        <v>738</v>
      </c>
      <c r="J889" s="227" t="str">
        <f>IF(ISBLANK(INDEX('Policy Characteristics'!D:D,MATCH($C889,'Policy Characteristics'!$C:$C,0))),"",INDEX('Policy Characteristics'!D:D,MATCH($C889,'Policy Characteristics'!$C:$C,0)))</f>
        <v>Feedstock Shifting</v>
      </c>
      <c r="K889" s="22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226" t="str">
        <f>IF(ISBLANK(INDEX('Policy Characteristics'!I:I,MATCH($C889,'Policy Characteristics'!$C:$C,0))),"",INDEX('Policy Characteristics'!I:I,MATCH($C889,'Policy Characteristics'!$C:$C,0)))</f>
        <v>% of potential achieved</v>
      </c>
      <c r="P889" s="22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26" t="str">
        <f>IF(ISBLANK(INDEX('Policy Characteristics'!K:K,MATCH($C889,'Policy Characteristics'!$C:$C,0))),"",INDEX('Policy Characteristics'!K:K,MATCH($C889,'Policy Characteristics'!$C:$C,0)))</f>
        <v/>
      </c>
      <c r="R889" s="226" t="str">
        <f>IF(ISBLANK(INDEX('Policy Characteristics'!L:L,MATCH($C889,'Policy Characteristics'!$C:$C,0))),"",INDEX('Policy Characteristics'!L:L,MATCH($C889,'Policy Characteristics'!$C:$C,0)))</f>
        <v/>
      </c>
    </row>
    <row r="890" spans="1:18" s="2" customFormat="1">
      <c r="A890" s="22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226" t="str">
        <f t="shared" si="41"/>
        <v>Fraction of Feedstock Shifted</v>
      </c>
      <c r="D890" s="6" t="s">
        <v>846</v>
      </c>
      <c r="E890" s="45" t="s">
        <v>923</v>
      </c>
      <c r="F890" t="s">
        <v>847</v>
      </c>
      <c r="G890" s="45" t="s">
        <v>924</v>
      </c>
      <c r="H890" s="47">
        <v>2486</v>
      </c>
      <c r="I890" s="261" t="s">
        <v>738</v>
      </c>
      <c r="J890" s="227" t="str">
        <f>IF(ISBLANK(INDEX('Policy Characteristics'!D:D,MATCH($C890,'Policy Characteristics'!$C:$C,0))),"",INDEX('Policy Characteristics'!D:D,MATCH($C890,'Policy Characteristics'!$C:$C,0)))</f>
        <v>Feedstock Shifting</v>
      </c>
      <c r="K890" s="22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226" t="str">
        <f>IF(ISBLANK(INDEX('Policy Characteristics'!I:I,MATCH($C890,'Policy Characteristics'!$C:$C,0))),"",INDEX('Policy Characteristics'!I:I,MATCH($C890,'Policy Characteristics'!$C:$C,0)))</f>
        <v>% of potential achieved</v>
      </c>
      <c r="P890" s="22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26" t="str">
        <f>IF(ISBLANK(INDEX('Policy Characteristics'!K:K,MATCH($C890,'Policy Characteristics'!$C:$C,0))),"",INDEX('Policy Characteristics'!K:K,MATCH($C890,'Policy Characteristics'!$C:$C,0)))</f>
        <v/>
      </c>
      <c r="R890" s="226" t="str">
        <f>IF(ISBLANK(INDEX('Policy Characteristics'!L:L,MATCH($C890,'Policy Characteristics'!$C:$C,0))),"",INDEX('Policy Characteristics'!L:L,MATCH($C890,'Policy Characteristics'!$C:$C,0)))</f>
        <v/>
      </c>
    </row>
    <row r="891" spans="1:18" s="2" customFormat="1">
      <c r="A891" s="22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226" t="str">
        <f t="shared" si="41"/>
        <v>Fraction of Feedstock Shifted</v>
      </c>
      <c r="D891" s="6" t="s">
        <v>846</v>
      </c>
      <c r="E891" s="45" t="s">
        <v>925</v>
      </c>
      <c r="F891" t="s">
        <v>847</v>
      </c>
      <c r="G891" s="45" t="s">
        <v>926</v>
      </c>
      <c r="H891" s="47">
        <v>2487</v>
      </c>
      <c r="I891" s="261" t="s">
        <v>738</v>
      </c>
      <c r="J891" s="227" t="str">
        <f>IF(ISBLANK(INDEX('Policy Characteristics'!D:D,MATCH($C891,'Policy Characteristics'!$C:$C,0))),"",INDEX('Policy Characteristics'!D:D,MATCH($C891,'Policy Characteristics'!$C:$C,0)))</f>
        <v>Feedstock Shifting</v>
      </c>
      <c r="K891" s="22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226" t="str">
        <f>IF(ISBLANK(INDEX('Policy Characteristics'!I:I,MATCH($C891,'Policy Characteristics'!$C:$C,0))),"",INDEX('Policy Characteristics'!I:I,MATCH($C891,'Policy Characteristics'!$C:$C,0)))</f>
        <v>% of potential achieved</v>
      </c>
      <c r="P891" s="22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26" t="str">
        <f>IF(ISBLANK(INDEX('Policy Characteristics'!K:K,MATCH($C891,'Policy Characteristics'!$C:$C,0))),"",INDEX('Policy Characteristics'!K:K,MATCH($C891,'Policy Characteristics'!$C:$C,0)))</f>
        <v/>
      </c>
      <c r="R891" s="226" t="str">
        <f>IF(ISBLANK(INDEX('Policy Characteristics'!L:L,MATCH($C891,'Policy Characteristics'!$C:$C,0))),"",INDEX('Policy Characteristics'!L:L,MATCH($C891,'Policy Characteristics'!$C:$C,0)))</f>
        <v/>
      </c>
    </row>
    <row r="892" spans="1:18" s="2" customFormat="1">
      <c r="A892" s="22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226" t="str">
        <f t="shared" si="41"/>
        <v>Fraction of Feedstock Shifted</v>
      </c>
      <c r="D892" s="6" t="s">
        <v>846</v>
      </c>
      <c r="E892" s="45" t="s">
        <v>927</v>
      </c>
      <c r="F892" t="s">
        <v>847</v>
      </c>
      <c r="G892" s="45" t="s">
        <v>928</v>
      </c>
      <c r="H892" s="47">
        <v>2488</v>
      </c>
      <c r="I892" s="261" t="s">
        <v>738</v>
      </c>
      <c r="J892" s="227" t="str">
        <f>IF(ISBLANK(INDEX('Policy Characteristics'!D:D,MATCH($C892,'Policy Characteristics'!$C:$C,0))),"",INDEX('Policy Characteristics'!D:D,MATCH($C892,'Policy Characteristics'!$C:$C,0)))</f>
        <v>Feedstock Shifting</v>
      </c>
      <c r="K892" s="22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226" t="str">
        <f>IF(ISBLANK(INDEX('Policy Characteristics'!I:I,MATCH($C892,'Policy Characteristics'!$C:$C,0))),"",INDEX('Policy Characteristics'!I:I,MATCH($C892,'Policy Characteristics'!$C:$C,0)))</f>
        <v>% of potential achieved</v>
      </c>
      <c r="P892" s="22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26" t="str">
        <f>IF(ISBLANK(INDEX('Policy Characteristics'!K:K,MATCH($C892,'Policy Characteristics'!$C:$C,0))),"",INDEX('Policy Characteristics'!K:K,MATCH($C892,'Policy Characteristics'!$C:$C,0)))</f>
        <v/>
      </c>
      <c r="R892" s="226" t="str">
        <f>IF(ISBLANK(INDEX('Policy Characteristics'!L:L,MATCH($C892,'Policy Characteristics'!$C:$C,0))),"",INDEX('Policy Characteristics'!L:L,MATCH($C892,'Policy Characteristics'!$C:$C,0)))</f>
        <v/>
      </c>
    </row>
    <row r="893" spans="1:18" s="2" customFormat="1">
      <c r="A893" s="22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226" t="str">
        <f t="shared" si="41"/>
        <v>Fraction of Feedstock Shifted</v>
      </c>
      <c r="D893" s="6" t="s">
        <v>846</v>
      </c>
      <c r="E893" s="45" t="s">
        <v>929</v>
      </c>
      <c r="F893" t="s">
        <v>847</v>
      </c>
      <c r="G893" s="45" t="s">
        <v>930</v>
      </c>
      <c r="H893" s="47">
        <v>2489</v>
      </c>
      <c r="I893" s="261" t="s">
        <v>738</v>
      </c>
      <c r="J893" s="227" t="str">
        <f>IF(ISBLANK(INDEX('Policy Characteristics'!D:D,MATCH($C893,'Policy Characteristics'!$C:$C,0))),"",INDEX('Policy Characteristics'!D:D,MATCH($C893,'Policy Characteristics'!$C:$C,0)))</f>
        <v>Feedstock Shifting</v>
      </c>
      <c r="K893" s="22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226" t="str">
        <f>IF(ISBLANK(INDEX('Policy Characteristics'!I:I,MATCH($C893,'Policy Characteristics'!$C:$C,0))),"",INDEX('Policy Characteristics'!I:I,MATCH($C893,'Policy Characteristics'!$C:$C,0)))</f>
        <v>% of potential achieved</v>
      </c>
      <c r="P893" s="22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26" t="str">
        <f>IF(ISBLANK(INDEX('Policy Characteristics'!K:K,MATCH($C893,'Policy Characteristics'!$C:$C,0))),"",INDEX('Policy Characteristics'!K:K,MATCH($C893,'Policy Characteristics'!$C:$C,0)))</f>
        <v/>
      </c>
      <c r="R893" s="226" t="str">
        <f>IF(ISBLANK(INDEX('Policy Characteristics'!L:L,MATCH($C893,'Policy Characteristics'!$C:$C,0))),"",INDEX('Policy Characteristics'!L:L,MATCH($C893,'Policy Characteristics'!$C:$C,0)))</f>
        <v/>
      </c>
    </row>
    <row r="894" spans="1:18" s="2" customFormat="1">
      <c r="A894" s="22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226" t="str">
        <f t="shared" si="41"/>
        <v>Fraction of Feedstock Shifted</v>
      </c>
      <c r="D894" s="6" t="s">
        <v>848</v>
      </c>
      <c r="E894" s="45" t="s">
        <v>911</v>
      </c>
      <c r="F894" t="s">
        <v>849</v>
      </c>
      <c r="G894" s="45" t="s">
        <v>912</v>
      </c>
      <c r="H894" s="47">
        <v>2490</v>
      </c>
      <c r="I894" s="261" t="s">
        <v>738</v>
      </c>
      <c r="J894" s="227" t="str">
        <f>IF(ISBLANK(INDEX('Policy Characteristics'!D:D,MATCH($C894,'Policy Characteristics'!$C:$C,0))),"",INDEX('Policy Characteristics'!D:D,MATCH($C894,'Policy Characteristics'!$C:$C,0)))</f>
        <v>Feedstock Shifting</v>
      </c>
      <c r="K894" s="22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226" t="str">
        <f>IF(ISBLANK(INDEX('Policy Characteristics'!I:I,MATCH($C894,'Policy Characteristics'!$C:$C,0))),"",INDEX('Policy Characteristics'!I:I,MATCH($C894,'Policy Characteristics'!$C:$C,0)))</f>
        <v>% of potential achieved</v>
      </c>
      <c r="P894" s="22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26" t="str">
        <f>IF(ISBLANK(INDEX('Policy Characteristics'!K:K,MATCH($C894,'Policy Characteristics'!$C:$C,0))),"",INDEX('Policy Characteristics'!K:K,MATCH($C894,'Policy Characteristics'!$C:$C,0)))</f>
        <v/>
      </c>
      <c r="R894" s="226" t="str">
        <f>IF(ISBLANK(INDEX('Policy Characteristics'!L:L,MATCH($C894,'Policy Characteristics'!$C:$C,0))),"",INDEX('Policy Characteristics'!L:L,MATCH($C894,'Policy Characteristics'!$C:$C,0)))</f>
        <v/>
      </c>
    </row>
    <row r="895" spans="1:18" s="2" customFormat="1">
      <c r="A895" s="22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226" t="str">
        <f t="shared" si="41"/>
        <v>Fraction of Feedstock Shifted</v>
      </c>
      <c r="D895" s="6" t="s">
        <v>848</v>
      </c>
      <c r="E895" s="45" t="s">
        <v>913</v>
      </c>
      <c r="F895" t="s">
        <v>849</v>
      </c>
      <c r="G895" s="45" t="s">
        <v>914</v>
      </c>
      <c r="H895" s="47">
        <v>2491</v>
      </c>
      <c r="I895" s="261" t="s">
        <v>738</v>
      </c>
      <c r="J895" s="227" t="str">
        <f>IF(ISBLANK(INDEX('Policy Characteristics'!D:D,MATCH($C895,'Policy Characteristics'!$C:$C,0))),"",INDEX('Policy Characteristics'!D:D,MATCH($C895,'Policy Characteristics'!$C:$C,0)))</f>
        <v>Feedstock Shifting</v>
      </c>
      <c r="K895" s="22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226" t="str">
        <f>IF(ISBLANK(INDEX('Policy Characteristics'!I:I,MATCH($C895,'Policy Characteristics'!$C:$C,0))),"",INDEX('Policy Characteristics'!I:I,MATCH($C895,'Policy Characteristics'!$C:$C,0)))</f>
        <v>% of potential achieved</v>
      </c>
      <c r="P895" s="22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26" t="str">
        <f>IF(ISBLANK(INDEX('Policy Characteristics'!K:K,MATCH($C895,'Policy Characteristics'!$C:$C,0))),"",INDEX('Policy Characteristics'!K:K,MATCH($C895,'Policy Characteristics'!$C:$C,0)))</f>
        <v/>
      </c>
      <c r="R895" s="226" t="str">
        <f>IF(ISBLANK(INDEX('Policy Characteristics'!L:L,MATCH($C895,'Policy Characteristics'!$C:$C,0))),"",INDEX('Policy Characteristics'!L:L,MATCH($C895,'Policy Characteristics'!$C:$C,0)))</f>
        <v/>
      </c>
    </row>
    <row r="896" spans="1:18" s="2" customFormat="1">
      <c r="A896" s="22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226" t="str">
        <f t="shared" si="41"/>
        <v>Fraction of Feedstock Shifted</v>
      </c>
      <c r="D896" s="6" t="s">
        <v>848</v>
      </c>
      <c r="E896" s="45" t="s">
        <v>915</v>
      </c>
      <c r="F896" t="s">
        <v>849</v>
      </c>
      <c r="G896" s="45" t="s">
        <v>916</v>
      </c>
      <c r="H896" s="47">
        <v>2492</v>
      </c>
      <c r="I896" s="261" t="s">
        <v>738</v>
      </c>
      <c r="J896" s="227" t="str">
        <f>IF(ISBLANK(INDEX('Policy Characteristics'!D:D,MATCH($C896,'Policy Characteristics'!$C:$C,0))),"",INDEX('Policy Characteristics'!D:D,MATCH($C896,'Policy Characteristics'!$C:$C,0)))</f>
        <v>Feedstock Shifting</v>
      </c>
      <c r="K896" s="22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226" t="str">
        <f>IF(ISBLANK(INDEX('Policy Characteristics'!I:I,MATCH($C896,'Policy Characteristics'!$C:$C,0))),"",INDEX('Policy Characteristics'!I:I,MATCH($C896,'Policy Characteristics'!$C:$C,0)))</f>
        <v>% of potential achieved</v>
      </c>
      <c r="P896" s="22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26" t="str">
        <f>IF(ISBLANK(INDEX('Policy Characteristics'!K:K,MATCH($C896,'Policy Characteristics'!$C:$C,0))),"",INDEX('Policy Characteristics'!K:K,MATCH($C896,'Policy Characteristics'!$C:$C,0)))</f>
        <v/>
      </c>
      <c r="R896" s="226" t="str">
        <f>IF(ISBLANK(INDEX('Policy Characteristics'!L:L,MATCH($C896,'Policy Characteristics'!$C:$C,0))),"",INDEX('Policy Characteristics'!L:L,MATCH($C896,'Policy Characteristics'!$C:$C,0)))</f>
        <v/>
      </c>
    </row>
    <row r="897" spans="1:18" s="2" customFormat="1">
      <c r="A897" s="22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226" t="str">
        <f t="shared" si="41"/>
        <v>Fraction of Feedstock Shifted</v>
      </c>
      <c r="D897" s="6" t="s">
        <v>848</v>
      </c>
      <c r="E897" s="45" t="s">
        <v>917</v>
      </c>
      <c r="F897" t="s">
        <v>849</v>
      </c>
      <c r="G897" s="45" t="s">
        <v>918</v>
      </c>
      <c r="H897" s="47">
        <v>2493</v>
      </c>
      <c r="I897" s="261" t="s">
        <v>738</v>
      </c>
      <c r="J897" s="227" t="str">
        <f>IF(ISBLANK(INDEX('Policy Characteristics'!D:D,MATCH($C897,'Policy Characteristics'!$C:$C,0))),"",INDEX('Policy Characteristics'!D:D,MATCH($C897,'Policy Characteristics'!$C:$C,0)))</f>
        <v>Feedstock Shifting</v>
      </c>
      <c r="K897" s="22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226" t="str">
        <f>IF(ISBLANK(INDEX('Policy Characteristics'!I:I,MATCH($C897,'Policy Characteristics'!$C:$C,0))),"",INDEX('Policy Characteristics'!I:I,MATCH($C897,'Policy Characteristics'!$C:$C,0)))</f>
        <v>% of potential achieved</v>
      </c>
      <c r="P897" s="22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26" t="str">
        <f>IF(ISBLANK(INDEX('Policy Characteristics'!K:K,MATCH($C897,'Policy Characteristics'!$C:$C,0))),"",INDEX('Policy Characteristics'!K:K,MATCH($C897,'Policy Characteristics'!$C:$C,0)))</f>
        <v/>
      </c>
      <c r="R897" s="226" t="str">
        <f>IF(ISBLANK(INDEX('Policy Characteristics'!L:L,MATCH($C897,'Policy Characteristics'!$C:$C,0))),"",INDEX('Policy Characteristics'!L:L,MATCH($C897,'Policy Characteristics'!$C:$C,0)))</f>
        <v/>
      </c>
    </row>
    <row r="898" spans="1:18" s="2" customFormat="1">
      <c r="A898" s="22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226" t="str">
        <f t="shared" si="41"/>
        <v>Fraction of Feedstock Shifted</v>
      </c>
      <c r="D898" s="6" t="s">
        <v>848</v>
      </c>
      <c r="E898" s="45" t="s">
        <v>919</v>
      </c>
      <c r="F898" t="s">
        <v>849</v>
      </c>
      <c r="G898" s="45" t="s">
        <v>920</v>
      </c>
      <c r="H898" s="47">
        <v>2494</v>
      </c>
      <c r="I898" s="261" t="s">
        <v>738</v>
      </c>
      <c r="J898" s="227" t="str">
        <f>IF(ISBLANK(INDEX('Policy Characteristics'!D:D,MATCH($C898,'Policy Characteristics'!$C:$C,0))),"",INDEX('Policy Characteristics'!D:D,MATCH($C898,'Policy Characteristics'!$C:$C,0)))</f>
        <v>Feedstock Shifting</v>
      </c>
      <c r="K898" s="22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226" t="str">
        <f>IF(ISBLANK(INDEX('Policy Characteristics'!I:I,MATCH($C898,'Policy Characteristics'!$C:$C,0))),"",INDEX('Policy Characteristics'!I:I,MATCH($C898,'Policy Characteristics'!$C:$C,0)))</f>
        <v>% of potential achieved</v>
      </c>
      <c r="P898" s="22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26" t="str">
        <f>IF(ISBLANK(INDEX('Policy Characteristics'!K:K,MATCH($C898,'Policy Characteristics'!$C:$C,0))),"",INDEX('Policy Characteristics'!K:K,MATCH($C898,'Policy Characteristics'!$C:$C,0)))</f>
        <v/>
      </c>
      <c r="R898" s="226" t="str">
        <f>IF(ISBLANK(INDEX('Policy Characteristics'!L:L,MATCH($C898,'Policy Characteristics'!$C:$C,0))),"",INDEX('Policy Characteristics'!L:L,MATCH($C898,'Policy Characteristics'!$C:$C,0)))</f>
        <v/>
      </c>
    </row>
    <row r="899" spans="1:18" s="2" customFormat="1">
      <c r="A899" s="22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226" t="str">
        <f t="shared" si="41"/>
        <v>Fraction of Feedstock Shifted</v>
      </c>
      <c r="D899" s="6" t="s">
        <v>848</v>
      </c>
      <c r="E899" s="45" t="s">
        <v>921</v>
      </c>
      <c r="F899" t="s">
        <v>849</v>
      </c>
      <c r="G899" s="45" t="s">
        <v>922</v>
      </c>
      <c r="H899" s="47">
        <v>2495</v>
      </c>
      <c r="I899" s="261" t="s">
        <v>738</v>
      </c>
      <c r="J899" s="227" t="str">
        <f>IF(ISBLANK(INDEX('Policy Characteristics'!D:D,MATCH($C899,'Policy Characteristics'!$C:$C,0))),"",INDEX('Policy Characteristics'!D:D,MATCH($C899,'Policy Characteristics'!$C:$C,0)))</f>
        <v>Feedstock Shifting</v>
      </c>
      <c r="K899" s="22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226" t="str">
        <f>IF(ISBLANK(INDEX('Policy Characteristics'!I:I,MATCH($C899,'Policy Characteristics'!$C:$C,0))),"",INDEX('Policy Characteristics'!I:I,MATCH($C899,'Policy Characteristics'!$C:$C,0)))</f>
        <v>% of potential achieved</v>
      </c>
      <c r="P899" s="22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26" t="str">
        <f>IF(ISBLANK(INDEX('Policy Characteristics'!K:K,MATCH($C899,'Policy Characteristics'!$C:$C,0))),"",INDEX('Policy Characteristics'!K:K,MATCH($C899,'Policy Characteristics'!$C:$C,0)))</f>
        <v/>
      </c>
      <c r="R899" s="226" t="str">
        <f>IF(ISBLANK(INDEX('Policy Characteristics'!L:L,MATCH($C899,'Policy Characteristics'!$C:$C,0))),"",INDEX('Policy Characteristics'!L:L,MATCH($C899,'Policy Characteristics'!$C:$C,0)))</f>
        <v/>
      </c>
    </row>
    <row r="900" spans="1:18" s="2" customFormat="1">
      <c r="A900" s="22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226" t="str">
        <f t="shared" si="41"/>
        <v>Fraction of Feedstock Shifted</v>
      </c>
      <c r="D900" s="6" t="s">
        <v>848</v>
      </c>
      <c r="E900" s="45" t="s">
        <v>923</v>
      </c>
      <c r="F900" t="s">
        <v>849</v>
      </c>
      <c r="G900" s="45" t="s">
        <v>924</v>
      </c>
      <c r="H900" s="47">
        <v>2496</v>
      </c>
      <c r="I900" s="261" t="s">
        <v>738</v>
      </c>
      <c r="J900" s="227" t="str">
        <f>IF(ISBLANK(INDEX('Policy Characteristics'!D:D,MATCH($C900,'Policy Characteristics'!$C:$C,0))),"",INDEX('Policy Characteristics'!D:D,MATCH($C900,'Policy Characteristics'!$C:$C,0)))</f>
        <v>Feedstock Shifting</v>
      </c>
      <c r="K900" s="22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226" t="str">
        <f>IF(ISBLANK(INDEX('Policy Characteristics'!I:I,MATCH($C900,'Policy Characteristics'!$C:$C,0))),"",INDEX('Policy Characteristics'!I:I,MATCH($C900,'Policy Characteristics'!$C:$C,0)))</f>
        <v>% of potential achieved</v>
      </c>
      <c r="P900" s="22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26" t="str">
        <f>IF(ISBLANK(INDEX('Policy Characteristics'!K:K,MATCH($C900,'Policy Characteristics'!$C:$C,0))),"",INDEX('Policy Characteristics'!K:K,MATCH($C900,'Policy Characteristics'!$C:$C,0)))</f>
        <v/>
      </c>
      <c r="R900" s="226" t="str">
        <f>IF(ISBLANK(INDEX('Policy Characteristics'!L:L,MATCH($C900,'Policy Characteristics'!$C:$C,0))),"",INDEX('Policy Characteristics'!L:L,MATCH($C900,'Policy Characteristics'!$C:$C,0)))</f>
        <v/>
      </c>
    </row>
    <row r="901" spans="1:18" s="2" customFormat="1">
      <c r="A901" s="22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226" t="str">
        <f t="shared" si="41"/>
        <v>Fraction of Feedstock Shifted</v>
      </c>
      <c r="D901" s="6" t="s">
        <v>848</v>
      </c>
      <c r="E901" s="45" t="s">
        <v>925</v>
      </c>
      <c r="F901" t="s">
        <v>849</v>
      </c>
      <c r="G901" s="45" t="s">
        <v>926</v>
      </c>
      <c r="H901" s="47">
        <v>2497</v>
      </c>
      <c r="I901" s="261" t="s">
        <v>738</v>
      </c>
      <c r="J901" s="227" t="str">
        <f>IF(ISBLANK(INDEX('Policy Characteristics'!D:D,MATCH($C901,'Policy Characteristics'!$C:$C,0))),"",INDEX('Policy Characteristics'!D:D,MATCH($C901,'Policy Characteristics'!$C:$C,0)))</f>
        <v>Feedstock Shifting</v>
      </c>
      <c r="K901" s="22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226" t="str">
        <f>IF(ISBLANK(INDEX('Policy Characteristics'!I:I,MATCH($C901,'Policy Characteristics'!$C:$C,0))),"",INDEX('Policy Characteristics'!I:I,MATCH($C901,'Policy Characteristics'!$C:$C,0)))</f>
        <v>% of potential achieved</v>
      </c>
      <c r="P901" s="22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26" t="str">
        <f>IF(ISBLANK(INDEX('Policy Characteristics'!K:K,MATCH($C901,'Policy Characteristics'!$C:$C,0))),"",INDEX('Policy Characteristics'!K:K,MATCH($C901,'Policy Characteristics'!$C:$C,0)))</f>
        <v/>
      </c>
      <c r="R901" s="226" t="str">
        <f>IF(ISBLANK(INDEX('Policy Characteristics'!L:L,MATCH($C901,'Policy Characteristics'!$C:$C,0))),"",INDEX('Policy Characteristics'!L:L,MATCH($C901,'Policy Characteristics'!$C:$C,0)))</f>
        <v/>
      </c>
    </row>
    <row r="902" spans="1:18" s="2" customFormat="1">
      <c r="A902" s="22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226" t="str">
        <f t="shared" si="41"/>
        <v>Fraction of Feedstock Shifted</v>
      </c>
      <c r="D902" s="6" t="s">
        <v>848</v>
      </c>
      <c r="E902" s="45" t="s">
        <v>927</v>
      </c>
      <c r="F902" t="s">
        <v>849</v>
      </c>
      <c r="G902" s="45" t="s">
        <v>928</v>
      </c>
      <c r="H902" s="47">
        <v>2498</v>
      </c>
      <c r="I902" s="261" t="s">
        <v>738</v>
      </c>
      <c r="J902" s="227" t="str">
        <f>IF(ISBLANK(INDEX('Policy Characteristics'!D:D,MATCH($C902,'Policy Characteristics'!$C:$C,0))),"",INDEX('Policy Characteristics'!D:D,MATCH($C902,'Policy Characteristics'!$C:$C,0)))</f>
        <v>Feedstock Shifting</v>
      </c>
      <c r="K902" s="22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226" t="str">
        <f>IF(ISBLANK(INDEX('Policy Characteristics'!I:I,MATCH($C902,'Policy Characteristics'!$C:$C,0))),"",INDEX('Policy Characteristics'!I:I,MATCH($C902,'Policy Characteristics'!$C:$C,0)))</f>
        <v>% of potential achieved</v>
      </c>
      <c r="P902" s="22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26" t="str">
        <f>IF(ISBLANK(INDEX('Policy Characteristics'!K:K,MATCH($C902,'Policy Characteristics'!$C:$C,0))),"",INDEX('Policy Characteristics'!K:K,MATCH($C902,'Policy Characteristics'!$C:$C,0)))</f>
        <v/>
      </c>
      <c r="R902" s="226" t="str">
        <f>IF(ISBLANK(INDEX('Policy Characteristics'!L:L,MATCH($C902,'Policy Characteristics'!$C:$C,0))),"",INDEX('Policy Characteristics'!L:L,MATCH($C902,'Policy Characteristics'!$C:$C,0)))</f>
        <v/>
      </c>
    </row>
    <row r="903" spans="1:18" s="2" customFormat="1">
      <c r="A903" s="22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226" t="str">
        <f t="shared" si="41"/>
        <v>Fraction of Feedstock Shifted</v>
      </c>
      <c r="D903" s="6" t="s">
        <v>848</v>
      </c>
      <c r="E903" s="45" t="s">
        <v>929</v>
      </c>
      <c r="F903" t="s">
        <v>849</v>
      </c>
      <c r="G903" s="45" t="s">
        <v>930</v>
      </c>
      <c r="H903" s="47">
        <v>2499</v>
      </c>
      <c r="I903" s="261" t="s">
        <v>738</v>
      </c>
      <c r="J903" s="227" t="str">
        <f>IF(ISBLANK(INDEX('Policy Characteristics'!D:D,MATCH($C903,'Policy Characteristics'!$C:$C,0))),"",INDEX('Policy Characteristics'!D:D,MATCH($C903,'Policy Characteristics'!$C:$C,0)))</f>
        <v>Feedstock Shifting</v>
      </c>
      <c r="K903" s="22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226" t="str">
        <f>IF(ISBLANK(INDEX('Policy Characteristics'!I:I,MATCH($C903,'Policy Characteristics'!$C:$C,0))),"",INDEX('Policy Characteristics'!I:I,MATCH($C903,'Policy Characteristics'!$C:$C,0)))</f>
        <v>% of potential achieved</v>
      </c>
      <c r="P903" s="22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26" t="str">
        <f>IF(ISBLANK(INDEX('Policy Characteristics'!K:K,MATCH($C903,'Policy Characteristics'!$C:$C,0))),"",INDEX('Policy Characteristics'!K:K,MATCH($C903,'Policy Characteristics'!$C:$C,0)))</f>
        <v/>
      </c>
      <c r="R903" s="226" t="str">
        <f>IF(ISBLANK(INDEX('Policy Characteristics'!L:L,MATCH($C903,'Policy Characteristics'!$C:$C,0))),"",INDEX('Policy Characteristics'!L:L,MATCH($C903,'Policy Characteristics'!$C:$C,0)))</f>
        <v/>
      </c>
    </row>
    <row r="904" spans="1:18" s="2" customFormat="1">
      <c r="A904" s="22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226" t="str">
        <f t="shared" si="41"/>
        <v>Fraction of Feedstock Shifted</v>
      </c>
      <c r="D904" s="6" t="s">
        <v>850</v>
      </c>
      <c r="E904" s="45" t="s">
        <v>911</v>
      </c>
      <c r="F904" t="s">
        <v>851</v>
      </c>
      <c r="G904" s="45" t="s">
        <v>912</v>
      </c>
      <c r="H904" s="47">
        <v>2500</v>
      </c>
      <c r="I904" s="261" t="s">
        <v>738</v>
      </c>
      <c r="J904" s="227" t="str">
        <f>IF(ISBLANK(INDEX('Policy Characteristics'!D:D,MATCH($C904,'Policy Characteristics'!$C:$C,0))),"",INDEX('Policy Characteristics'!D:D,MATCH($C904,'Policy Characteristics'!$C:$C,0)))</f>
        <v>Feedstock Shifting</v>
      </c>
      <c r="K904" s="22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226" t="str">
        <f>IF(ISBLANK(INDEX('Policy Characteristics'!I:I,MATCH($C904,'Policy Characteristics'!$C:$C,0))),"",INDEX('Policy Characteristics'!I:I,MATCH($C904,'Policy Characteristics'!$C:$C,0)))</f>
        <v>% of potential achieved</v>
      </c>
      <c r="P904" s="22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26" t="str">
        <f>IF(ISBLANK(INDEX('Policy Characteristics'!K:K,MATCH($C904,'Policy Characteristics'!$C:$C,0))),"",INDEX('Policy Characteristics'!K:K,MATCH($C904,'Policy Characteristics'!$C:$C,0)))</f>
        <v/>
      </c>
      <c r="R904" s="226" t="str">
        <f>IF(ISBLANK(INDEX('Policy Characteristics'!L:L,MATCH($C904,'Policy Characteristics'!$C:$C,0))),"",INDEX('Policy Characteristics'!L:L,MATCH($C904,'Policy Characteristics'!$C:$C,0)))</f>
        <v/>
      </c>
    </row>
    <row r="905" spans="1:18" s="2" customFormat="1">
      <c r="A905" s="22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226" t="str">
        <f t="shared" si="41"/>
        <v>Fraction of Feedstock Shifted</v>
      </c>
      <c r="D905" s="6" t="s">
        <v>850</v>
      </c>
      <c r="E905" s="45" t="s">
        <v>913</v>
      </c>
      <c r="F905" t="s">
        <v>851</v>
      </c>
      <c r="G905" s="45" t="s">
        <v>914</v>
      </c>
      <c r="H905" s="47">
        <v>2501</v>
      </c>
      <c r="I905" s="261" t="s">
        <v>738</v>
      </c>
      <c r="J905" s="227" t="str">
        <f>IF(ISBLANK(INDEX('Policy Characteristics'!D:D,MATCH($C905,'Policy Characteristics'!$C:$C,0))),"",INDEX('Policy Characteristics'!D:D,MATCH($C905,'Policy Characteristics'!$C:$C,0)))</f>
        <v>Feedstock Shifting</v>
      </c>
      <c r="K905" s="22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226" t="str">
        <f>IF(ISBLANK(INDEX('Policy Characteristics'!I:I,MATCH($C905,'Policy Characteristics'!$C:$C,0))),"",INDEX('Policy Characteristics'!I:I,MATCH($C905,'Policy Characteristics'!$C:$C,0)))</f>
        <v>% of potential achieved</v>
      </c>
      <c r="P905" s="22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26" t="str">
        <f>IF(ISBLANK(INDEX('Policy Characteristics'!K:K,MATCH($C905,'Policy Characteristics'!$C:$C,0))),"",INDEX('Policy Characteristics'!K:K,MATCH($C905,'Policy Characteristics'!$C:$C,0)))</f>
        <v/>
      </c>
      <c r="R905" s="226" t="str">
        <f>IF(ISBLANK(INDEX('Policy Characteristics'!L:L,MATCH($C905,'Policy Characteristics'!$C:$C,0))),"",INDEX('Policy Characteristics'!L:L,MATCH($C905,'Policy Characteristics'!$C:$C,0)))</f>
        <v/>
      </c>
    </row>
    <row r="906" spans="1:18" s="2" customFormat="1">
      <c r="A906" s="22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226" t="str">
        <f t="shared" si="41"/>
        <v>Fraction of Feedstock Shifted</v>
      </c>
      <c r="D906" s="6" t="s">
        <v>850</v>
      </c>
      <c r="E906" s="45" t="s">
        <v>915</v>
      </c>
      <c r="F906" t="s">
        <v>851</v>
      </c>
      <c r="G906" s="45" t="s">
        <v>916</v>
      </c>
      <c r="H906" s="47">
        <v>2502</v>
      </c>
      <c r="I906" s="261" t="s">
        <v>738</v>
      </c>
      <c r="J906" s="227" t="str">
        <f>IF(ISBLANK(INDEX('Policy Characteristics'!D:D,MATCH($C906,'Policy Characteristics'!$C:$C,0))),"",INDEX('Policy Characteristics'!D:D,MATCH($C906,'Policy Characteristics'!$C:$C,0)))</f>
        <v>Feedstock Shifting</v>
      </c>
      <c r="K906" s="22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226" t="str">
        <f>IF(ISBLANK(INDEX('Policy Characteristics'!I:I,MATCH($C906,'Policy Characteristics'!$C:$C,0))),"",INDEX('Policy Characteristics'!I:I,MATCH($C906,'Policy Characteristics'!$C:$C,0)))</f>
        <v>% of potential achieved</v>
      </c>
      <c r="P906" s="22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26" t="str">
        <f>IF(ISBLANK(INDEX('Policy Characteristics'!K:K,MATCH($C906,'Policy Characteristics'!$C:$C,0))),"",INDEX('Policy Characteristics'!K:K,MATCH($C906,'Policy Characteristics'!$C:$C,0)))</f>
        <v/>
      </c>
      <c r="R906" s="226" t="str">
        <f>IF(ISBLANK(INDEX('Policy Characteristics'!L:L,MATCH($C906,'Policy Characteristics'!$C:$C,0))),"",INDEX('Policy Characteristics'!L:L,MATCH($C906,'Policy Characteristics'!$C:$C,0)))</f>
        <v/>
      </c>
    </row>
    <row r="907" spans="1:18" s="2" customFormat="1">
      <c r="A907" s="22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226" t="str">
        <f t="shared" si="41"/>
        <v>Fraction of Feedstock Shifted</v>
      </c>
      <c r="D907" s="6" t="s">
        <v>850</v>
      </c>
      <c r="E907" s="45" t="s">
        <v>917</v>
      </c>
      <c r="F907" t="s">
        <v>851</v>
      </c>
      <c r="G907" s="45" t="s">
        <v>918</v>
      </c>
      <c r="H907" s="47">
        <v>2503</v>
      </c>
      <c r="I907" s="261" t="s">
        <v>738</v>
      </c>
      <c r="J907" s="227" t="str">
        <f>IF(ISBLANK(INDEX('Policy Characteristics'!D:D,MATCH($C907,'Policy Characteristics'!$C:$C,0))),"",INDEX('Policy Characteristics'!D:D,MATCH($C907,'Policy Characteristics'!$C:$C,0)))</f>
        <v>Feedstock Shifting</v>
      </c>
      <c r="K907" s="22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226" t="str">
        <f>IF(ISBLANK(INDEX('Policy Characteristics'!I:I,MATCH($C907,'Policy Characteristics'!$C:$C,0))),"",INDEX('Policy Characteristics'!I:I,MATCH($C907,'Policy Characteristics'!$C:$C,0)))</f>
        <v>% of potential achieved</v>
      </c>
      <c r="P907" s="22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26" t="str">
        <f>IF(ISBLANK(INDEX('Policy Characteristics'!K:K,MATCH($C907,'Policy Characteristics'!$C:$C,0))),"",INDEX('Policy Characteristics'!K:K,MATCH($C907,'Policy Characteristics'!$C:$C,0)))</f>
        <v/>
      </c>
      <c r="R907" s="226" t="str">
        <f>IF(ISBLANK(INDEX('Policy Characteristics'!L:L,MATCH($C907,'Policy Characteristics'!$C:$C,0))),"",INDEX('Policy Characteristics'!L:L,MATCH($C907,'Policy Characteristics'!$C:$C,0)))</f>
        <v/>
      </c>
    </row>
    <row r="908" spans="1:18" s="2" customFormat="1">
      <c r="A908" s="22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226" t="str">
        <f t="shared" si="41"/>
        <v>Fraction of Feedstock Shifted</v>
      </c>
      <c r="D908" s="6" t="s">
        <v>850</v>
      </c>
      <c r="E908" s="45" t="s">
        <v>919</v>
      </c>
      <c r="F908" t="s">
        <v>851</v>
      </c>
      <c r="G908" s="45" t="s">
        <v>920</v>
      </c>
      <c r="H908" s="47">
        <v>2504</v>
      </c>
      <c r="I908" s="261" t="s">
        <v>738</v>
      </c>
      <c r="J908" s="227" t="str">
        <f>IF(ISBLANK(INDEX('Policy Characteristics'!D:D,MATCH($C908,'Policy Characteristics'!$C:$C,0))),"",INDEX('Policy Characteristics'!D:D,MATCH($C908,'Policy Characteristics'!$C:$C,0)))</f>
        <v>Feedstock Shifting</v>
      </c>
      <c r="K908" s="22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226" t="str">
        <f>IF(ISBLANK(INDEX('Policy Characteristics'!I:I,MATCH($C908,'Policy Characteristics'!$C:$C,0))),"",INDEX('Policy Characteristics'!I:I,MATCH($C908,'Policy Characteristics'!$C:$C,0)))</f>
        <v>% of potential achieved</v>
      </c>
      <c r="P908" s="22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26" t="str">
        <f>IF(ISBLANK(INDEX('Policy Characteristics'!K:K,MATCH($C908,'Policy Characteristics'!$C:$C,0))),"",INDEX('Policy Characteristics'!K:K,MATCH($C908,'Policy Characteristics'!$C:$C,0)))</f>
        <v/>
      </c>
      <c r="R908" s="226" t="str">
        <f>IF(ISBLANK(INDEX('Policy Characteristics'!L:L,MATCH($C908,'Policy Characteristics'!$C:$C,0))),"",INDEX('Policy Characteristics'!L:L,MATCH($C908,'Policy Characteristics'!$C:$C,0)))</f>
        <v/>
      </c>
    </row>
    <row r="909" spans="1:18" s="2" customFormat="1">
      <c r="A909" s="22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226" t="str">
        <f t="shared" si="41"/>
        <v>Fraction of Feedstock Shifted</v>
      </c>
      <c r="D909" s="6" t="s">
        <v>850</v>
      </c>
      <c r="E909" s="45" t="s">
        <v>921</v>
      </c>
      <c r="F909" t="s">
        <v>851</v>
      </c>
      <c r="G909" s="45" t="s">
        <v>922</v>
      </c>
      <c r="H909" s="47">
        <v>2505</v>
      </c>
      <c r="I909" s="261" t="s">
        <v>738</v>
      </c>
      <c r="J909" s="227" t="str">
        <f>IF(ISBLANK(INDEX('Policy Characteristics'!D:D,MATCH($C909,'Policy Characteristics'!$C:$C,0))),"",INDEX('Policy Characteristics'!D:D,MATCH($C909,'Policy Characteristics'!$C:$C,0)))</f>
        <v>Feedstock Shifting</v>
      </c>
      <c r="K909" s="22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226" t="str">
        <f>IF(ISBLANK(INDEX('Policy Characteristics'!I:I,MATCH($C909,'Policy Characteristics'!$C:$C,0))),"",INDEX('Policy Characteristics'!I:I,MATCH($C909,'Policy Characteristics'!$C:$C,0)))</f>
        <v>% of potential achieved</v>
      </c>
      <c r="P909" s="22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26" t="str">
        <f>IF(ISBLANK(INDEX('Policy Characteristics'!K:K,MATCH($C909,'Policy Characteristics'!$C:$C,0))),"",INDEX('Policy Characteristics'!K:K,MATCH($C909,'Policy Characteristics'!$C:$C,0)))</f>
        <v/>
      </c>
      <c r="R909" s="226" t="str">
        <f>IF(ISBLANK(INDEX('Policy Characteristics'!L:L,MATCH($C909,'Policy Characteristics'!$C:$C,0))),"",INDEX('Policy Characteristics'!L:L,MATCH($C909,'Policy Characteristics'!$C:$C,0)))</f>
        <v/>
      </c>
    </row>
    <row r="910" spans="1:18" s="2" customFormat="1">
      <c r="A910" s="22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226" t="str">
        <f t="shared" si="41"/>
        <v>Fraction of Feedstock Shifted</v>
      </c>
      <c r="D910" s="6" t="s">
        <v>850</v>
      </c>
      <c r="E910" s="45" t="s">
        <v>923</v>
      </c>
      <c r="F910" t="s">
        <v>851</v>
      </c>
      <c r="G910" s="45" t="s">
        <v>924</v>
      </c>
      <c r="H910" s="47">
        <v>2506</v>
      </c>
      <c r="I910" s="261" t="s">
        <v>738</v>
      </c>
      <c r="J910" s="227" t="str">
        <f>IF(ISBLANK(INDEX('Policy Characteristics'!D:D,MATCH($C910,'Policy Characteristics'!$C:$C,0))),"",INDEX('Policy Characteristics'!D:D,MATCH($C910,'Policy Characteristics'!$C:$C,0)))</f>
        <v>Feedstock Shifting</v>
      </c>
      <c r="K910" s="22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226" t="str">
        <f>IF(ISBLANK(INDEX('Policy Characteristics'!I:I,MATCH($C910,'Policy Characteristics'!$C:$C,0))),"",INDEX('Policy Characteristics'!I:I,MATCH($C910,'Policy Characteristics'!$C:$C,0)))</f>
        <v>% of potential achieved</v>
      </c>
      <c r="P910" s="22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26" t="str">
        <f>IF(ISBLANK(INDEX('Policy Characteristics'!K:K,MATCH($C910,'Policy Characteristics'!$C:$C,0))),"",INDEX('Policy Characteristics'!K:K,MATCH($C910,'Policy Characteristics'!$C:$C,0)))</f>
        <v/>
      </c>
      <c r="R910" s="226" t="str">
        <f>IF(ISBLANK(INDEX('Policy Characteristics'!L:L,MATCH($C910,'Policy Characteristics'!$C:$C,0))),"",INDEX('Policy Characteristics'!L:L,MATCH($C910,'Policy Characteristics'!$C:$C,0)))</f>
        <v/>
      </c>
    </row>
    <row r="911" spans="1:18" s="2" customFormat="1">
      <c r="A911" s="22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226" t="str">
        <f t="shared" si="41"/>
        <v>Fraction of Feedstock Shifted</v>
      </c>
      <c r="D911" s="6" t="s">
        <v>850</v>
      </c>
      <c r="E911" s="45" t="s">
        <v>925</v>
      </c>
      <c r="F911" t="s">
        <v>851</v>
      </c>
      <c r="G911" s="45" t="s">
        <v>926</v>
      </c>
      <c r="H911" s="47">
        <v>2507</v>
      </c>
      <c r="I911" s="261" t="s">
        <v>738</v>
      </c>
      <c r="J911" s="227" t="str">
        <f>IF(ISBLANK(INDEX('Policy Characteristics'!D:D,MATCH($C911,'Policy Characteristics'!$C:$C,0))),"",INDEX('Policy Characteristics'!D:D,MATCH($C911,'Policy Characteristics'!$C:$C,0)))</f>
        <v>Feedstock Shifting</v>
      </c>
      <c r="K911" s="22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226" t="str">
        <f>IF(ISBLANK(INDEX('Policy Characteristics'!I:I,MATCH($C911,'Policy Characteristics'!$C:$C,0))),"",INDEX('Policy Characteristics'!I:I,MATCH($C911,'Policy Characteristics'!$C:$C,0)))</f>
        <v>% of potential achieved</v>
      </c>
      <c r="P911" s="22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26" t="str">
        <f>IF(ISBLANK(INDEX('Policy Characteristics'!K:K,MATCH($C911,'Policy Characteristics'!$C:$C,0))),"",INDEX('Policy Characteristics'!K:K,MATCH($C911,'Policy Characteristics'!$C:$C,0)))</f>
        <v/>
      </c>
      <c r="R911" s="226" t="str">
        <f>IF(ISBLANK(INDEX('Policy Characteristics'!L:L,MATCH($C911,'Policy Characteristics'!$C:$C,0))),"",INDEX('Policy Characteristics'!L:L,MATCH($C911,'Policy Characteristics'!$C:$C,0)))</f>
        <v/>
      </c>
    </row>
    <row r="912" spans="1:18" s="2" customFormat="1">
      <c r="A912" s="22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226" t="str">
        <f t="shared" si="41"/>
        <v>Fraction of Feedstock Shifted</v>
      </c>
      <c r="D912" s="6" t="s">
        <v>850</v>
      </c>
      <c r="E912" s="45" t="s">
        <v>927</v>
      </c>
      <c r="F912" t="s">
        <v>851</v>
      </c>
      <c r="G912" s="45" t="s">
        <v>928</v>
      </c>
      <c r="H912" s="47">
        <v>2508</v>
      </c>
      <c r="I912" s="261" t="s">
        <v>738</v>
      </c>
      <c r="J912" s="227" t="str">
        <f>IF(ISBLANK(INDEX('Policy Characteristics'!D:D,MATCH($C912,'Policy Characteristics'!$C:$C,0))),"",INDEX('Policy Characteristics'!D:D,MATCH($C912,'Policy Characteristics'!$C:$C,0)))</f>
        <v>Feedstock Shifting</v>
      </c>
      <c r="K912" s="22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226" t="str">
        <f>IF(ISBLANK(INDEX('Policy Characteristics'!I:I,MATCH($C912,'Policy Characteristics'!$C:$C,0))),"",INDEX('Policy Characteristics'!I:I,MATCH($C912,'Policy Characteristics'!$C:$C,0)))</f>
        <v>% of potential achieved</v>
      </c>
      <c r="P912" s="22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26" t="str">
        <f>IF(ISBLANK(INDEX('Policy Characteristics'!K:K,MATCH($C912,'Policy Characteristics'!$C:$C,0))),"",INDEX('Policy Characteristics'!K:K,MATCH($C912,'Policy Characteristics'!$C:$C,0)))</f>
        <v/>
      </c>
      <c r="R912" s="226" t="str">
        <f>IF(ISBLANK(INDEX('Policy Characteristics'!L:L,MATCH($C912,'Policy Characteristics'!$C:$C,0))),"",INDEX('Policy Characteristics'!L:L,MATCH($C912,'Policy Characteristics'!$C:$C,0)))</f>
        <v/>
      </c>
    </row>
    <row r="913" spans="1:18" s="2" customFormat="1">
      <c r="A913" s="22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226" t="str">
        <f t="shared" si="41"/>
        <v>Fraction of Feedstock Shifted</v>
      </c>
      <c r="D913" s="6" t="s">
        <v>850</v>
      </c>
      <c r="E913" s="45" t="s">
        <v>929</v>
      </c>
      <c r="F913" t="s">
        <v>851</v>
      </c>
      <c r="G913" s="45" t="s">
        <v>930</v>
      </c>
      <c r="H913" s="47">
        <v>2509</v>
      </c>
      <c r="I913" s="261" t="s">
        <v>738</v>
      </c>
      <c r="J913" s="227" t="str">
        <f>IF(ISBLANK(INDEX('Policy Characteristics'!D:D,MATCH($C913,'Policy Characteristics'!$C:$C,0))),"",INDEX('Policy Characteristics'!D:D,MATCH($C913,'Policy Characteristics'!$C:$C,0)))</f>
        <v>Feedstock Shifting</v>
      </c>
      <c r="K913" s="22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226" t="str">
        <f>IF(ISBLANK(INDEX('Policy Characteristics'!I:I,MATCH($C913,'Policy Characteristics'!$C:$C,0))),"",INDEX('Policy Characteristics'!I:I,MATCH($C913,'Policy Characteristics'!$C:$C,0)))</f>
        <v>% of potential achieved</v>
      </c>
      <c r="P913" s="22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26" t="str">
        <f>IF(ISBLANK(INDEX('Policy Characteristics'!K:K,MATCH($C913,'Policy Characteristics'!$C:$C,0))),"",INDEX('Policy Characteristics'!K:K,MATCH($C913,'Policy Characteristics'!$C:$C,0)))</f>
        <v/>
      </c>
      <c r="R913" s="226" t="str">
        <f>IF(ISBLANK(INDEX('Policy Characteristics'!L:L,MATCH($C913,'Policy Characteristics'!$C:$C,0))),"",INDEX('Policy Characteristics'!L:L,MATCH($C913,'Policy Characteristics'!$C:$C,0)))</f>
        <v/>
      </c>
    </row>
    <row r="914" spans="1:18" s="2" customFormat="1">
      <c r="A914" s="22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226" t="str">
        <f t="shared" si="41"/>
        <v>Fraction of Feedstock Shifted</v>
      </c>
      <c r="D914" s="6" t="s">
        <v>852</v>
      </c>
      <c r="E914" s="45" t="s">
        <v>911</v>
      </c>
      <c r="F914" t="s">
        <v>853</v>
      </c>
      <c r="G914" s="45" t="s">
        <v>912</v>
      </c>
      <c r="H914" s="47">
        <v>2510</v>
      </c>
      <c r="I914" s="261" t="s">
        <v>738</v>
      </c>
      <c r="J914" s="227" t="str">
        <f>IF(ISBLANK(INDEX('Policy Characteristics'!D:D,MATCH($C914,'Policy Characteristics'!$C:$C,0))),"",INDEX('Policy Characteristics'!D:D,MATCH($C914,'Policy Characteristics'!$C:$C,0)))</f>
        <v>Feedstock Shifting</v>
      </c>
      <c r="K914" s="22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226" t="str">
        <f>IF(ISBLANK(INDEX('Policy Characteristics'!I:I,MATCH($C914,'Policy Characteristics'!$C:$C,0))),"",INDEX('Policy Characteristics'!I:I,MATCH($C914,'Policy Characteristics'!$C:$C,0)))</f>
        <v>% of potential achieved</v>
      </c>
      <c r="P914" s="22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26" t="str">
        <f>IF(ISBLANK(INDEX('Policy Characteristics'!K:K,MATCH($C914,'Policy Characteristics'!$C:$C,0))),"",INDEX('Policy Characteristics'!K:K,MATCH($C914,'Policy Characteristics'!$C:$C,0)))</f>
        <v/>
      </c>
      <c r="R914" s="226" t="str">
        <f>IF(ISBLANK(INDEX('Policy Characteristics'!L:L,MATCH($C914,'Policy Characteristics'!$C:$C,0))),"",INDEX('Policy Characteristics'!L:L,MATCH($C914,'Policy Characteristics'!$C:$C,0)))</f>
        <v/>
      </c>
    </row>
    <row r="915" spans="1:18" s="2" customFormat="1">
      <c r="A915" s="22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226" t="str">
        <f t="shared" si="41"/>
        <v>Fraction of Feedstock Shifted</v>
      </c>
      <c r="D915" s="6" t="s">
        <v>852</v>
      </c>
      <c r="E915" s="45" t="s">
        <v>913</v>
      </c>
      <c r="F915" t="s">
        <v>853</v>
      </c>
      <c r="G915" s="45" t="s">
        <v>914</v>
      </c>
      <c r="H915" s="47">
        <v>2511</v>
      </c>
      <c r="I915" s="261" t="s">
        <v>738</v>
      </c>
      <c r="J915" s="227" t="str">
        <f>IF(ISBLANK(INDEX('Policy Characteristics'!D:D,MATCH($C915,'Policy Characteristics'!$C:$C,0))),"",INDEX('Policy Characteristics'!D:D,MATCH($C915,'Policy Characteristics'!$C:$C,0)))</f>
        <v>Feedstock Shifting</v>
      </c>
      <c r="K915" s="22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226" t="str">
        <f>IF(ISBLANK(INDEX('Policy Characteristics'!I:I,MATCH($C915,'Policy Characteristics'!$C:$C,0))),"",INDEX('Policy Characteristics'!I:I,MATCH($C915,'Policy Characteristics'!$C:$C,0)))</f>
        <v>% of potential achieved</v>
      </c>
      <c r="P915" s="22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26" t="str">
        <f>IF(ISBLANK(INDEX('Policy Characteristics'!K:K,MATCH($C915,'Policy Characteristics'!$C:$C,0))),"",INDEX('Policy Characteristics'!K:K,MATCH($C915,'Policy Characteristics'!$C:$C,0)))</f>
        <v/>
      </c>
      <c r="R915" s="226" t="str">
        <f>IF(ISBLANK(INDEX('Policy Characteristics'!L:L,MATCH($C915,'Policy Characteristics'!$C:$C,0))),"",INDEX('Policy Characteristics'!L:L,MATCH($C915,'Policy Characteristics'!$C:$C,0)))</f>
        <v/>
      </c>
    </row>
    <row r="916" spans="1:18" s="2" customFormat="1">
      <c r="A916" s="22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226" t="str">
        <f t="shared" si="41"/>
        <v>Fraction of Feedstock Shifted</v>
      </c>
      <c r="D916" s="6" t="s">
        <v>852</v>
      </c>
      <c r="E916" s="45" t="s">
        <v>915</v>
      </c>
      <c r="F916" t="s">
        <v>853</v>
      </c>
      <c r="G916" s="45" t="s">
        <v>916</v>
      </c>
      <c r="H916" s="47">
        <v>2512</v>
      </c>
      <c r="I916" s="261" t="s">
        <v>738</v>
      </c>
      <c r="J916" s="227" t="str">
        <f>IF(ISBLANK(INDEX('Policy Characteristics'!D:D,MATCH($C916,'Policy Characteristics'!$C:$C,0))),"",INDEX('Policy Characteristics'!D:D,MATCH($C916,'Policy Characteristics'!$C:$C,0)))</f>
        <v>Feedstock Shifting</v>
      </c>
      <c r="K916" s="22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226" t="str">
        <f>IF(ISBLANK(INDEX('Policy Characteristics'!I:I,MATCH($C916,'Policy Characteristics'!$C:$C,0))),"",INDEX('Policy Characteristics'!I:I,MATCH($C916,'Policy Characteristics'!$C:$C,0)))</f>
        <v>% of potential achieved</v>
      </c>
      <c r="P916" s="22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26" t="str">
        <f>IF(ISBLANK(INDEX('Policy Characteristics'!K:K,MATCH($C916,'Policy Characteristics'!$C:$C,0))),"",INDEX('Policy Characteristics'!K:K,MATCH($C916,'Policy Characteristics'!$C:$C,0)))</f>
        <v/>
      </c>
      <c r="R916" s="226" t="str">
        <f>IF(ISBLANK(INDEX('Policy Characteristics'!L:L,MATCH($C916,'Policy Characteristics'!$C:$C,0))),"",INDEX('Policy Characteristics'!L:L,MATCH($C916,'Policy Characteristics'!$C:$C,0)))</f>
        <v/>
      </c>
    </row>
    <row r="917" spans="1:18" s="2" customFormat="1">
      <c r="A917" s="22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226" t="str">
        <f t="shared" si="41"/>
        <v>Fraction of Feedstock Shifted</v>
      </c>
      <c r="D917" s="6" t="s">
        <v>852</v>
      </c>
      <c r="E917" s="45" t="s">
        <v>917</v>
      </c>
      <c r="F917" t="s">
        <v>853</v>
      </c>
      <c r="G917" s="45" t="s">
        <v>918</v>
      </c>
      <c r="H917" s="47">
        <v>2513</v>
      </c>
      <c r="I917" s="261" t="s">
        <v>738</v>
      </c>
      <c r="J917" s="227" t="str">
        <f>IF(ISBLANK(INDEX('Policy Characteristics'!D:D,MATCH($C917,'Policy Characteristics'!$C:$C,0))),"",INDEX('Policy Characteristics'!D:D,MATCH($C917,'Policy Characteristics'!$C:$C,0)))</f>
        <v>Feedstock Shifting</v>
      </c>
      <c r="K917" s="22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226" t="str">
        <f>IF(ISBLANK(INDEX('Policy Characteristics'!I:I,MATCH($C917,'Policy Characteristics'!$C:$C,0))),"",INDEX('Policy Characteristics'!I:I,MATCH($C917,'Policy Characteristics'!$C:$C,0)))</f>
        <v>% of potential achieved</v>
      </c>
      <c r="P917" s="22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26" t="str">
        <f>IF(ISBLANK(INDEX('Policy Characteristics'!K:K,MATCH($C917,'Policy Characteristics'!$C:$C,0))),"",INDEX('Policy Characteristics'!K:K,MATCH($C917,'Policy Characteristics'!$C:$C,0)))</f>
        <v/>
      </c>
      <c r="R917" s="226" t="str">
        <f>IF(ISBLANK(INDEX('Policy Characteristics'!L:L,MATCH($C917,'Policy Characteristics'!$C:$C,0))),"",INDEX('Policy Characteristics'!L:L,MATCH($C917,'Policy Characteristics'!$C:$C,0)))</f>
        <v/>
      </c>
    </row>
    <row r="918" spans="1:18" s="2" customFormat="1">
      <c r="A918" s="22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226" t="str">
        <f t="shared" si="41"/>
        <v>Fraction of Feedstock Shifted</v>
      </c>
      <c r="D918" s="6" t="s">
        <v>852</v>
      </c>
      <c r="E918" s="45" t="s">
        <v>919</v>
      </c>
      <c r="F918" t="s">
        <v>853</v>
      </c>
      <c r="G918" s="45" t="s">
        <v>920</v>
      </c>
      <c r="H918" s="47">
        <v>2514</v>
      </c>
      <c r="I918" s="261" t="s">
        <v>738</v>
      </c>
      <c r="J918" s="227" t="str">
        <f>IF(ISBLANK(INDEX('Policy Characteristics'!D:D,MATCH($C918,'Policy Characteristics'!$C:$C,0))),"",INDEX('Policy Characteristics'!D:D,MATCH($C918,'Policy Characteristics'!$C:$C,0)))</f>
        <v>Feedstock Shifting</v>
      </c>
      <c r="K918" s="22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226" t="str">
        <f>IF(ISBLANK(INDEX('Policy Characteristics'!I:I,MATCH($C918,'Policy Characteristics'!$C:$C,0))),"",INDEX('Policy Characteristics'!I:I,MATCH($C918,'Policy Characteristics'!$C:$C,0)))</f>
        <v>% of potential achieved</v>
      </c>
      <c r="P918" s="22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26" t="str">
        <f>IF(ISBLANK(INDEX('Policy Characteristics'!K:K,MATCH($C918,'Policy Characteristics'!$C:$C,0))),"",INDEX('Policy Characteristics'!K:K,MATCH($C918,'Policy Characteristics'!$C:$C,0)))</f>
        <v/>
      </c>
      <c r="R918" s="226" t="str">
        <f>IF(ISBLANK(INDEX('Policy Characteristics'!L:L,MATCH($C918,'Policy Characteristics'!$C:$C,0))),"",INDEX('Policy Characteristics'!L:L,MATCH($C918,'Policy Characteristics'!$C:$C,0)))</f>
        <v/>
      </c>
    </row>
    <row r="919" spans="1:18" s="2" customFormat="1">
      <c r="A919" s="22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226" t="str">
        <f t="shared" si="41"/>
        <v>Fraction of Feedstock Shifted</v>
      </c>
      <c r="D919" s="6" t="s">
        <v>852</v>
      </c>
      <c r="E919" s="45" t="s">
        <v>921</v>
      </c>
      <c r="F919" t="s">
        <v>853</v>
      </c>
      <c r="G919" s="45" t="s">
        <v>922</v>
      </c>
      <c r="H919" s="47">
        <v>2515</v>
      </c>
      <c r="I919" s="261" t="s">
        <v>738</v>
      </c>
      <c r="J919" s="227" t="str">
        <f>IF(ISBLANK(INDEX('Policy Characteristics'!D:D,MATCH($C919,'Policy Characteristics'!$C:$C,0))),"",INDEX('Policy Characteristics'!D:D,MATCH($C919,'Policy Characteristics'!$C:$C,0)))</f>
        <v>Feedstock Shifting</v>
      </c>
      <c r="K919" s="22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226" t="str">
        <f>IF(ISBLANK(INDEX('Policy Characteristics'!I:I,MATCH($C919,'Policy Characteristics'!$C:$C,0))),"",INDEX('Policy Characteristics'!I:I,MATCH($C919,'Policy Characteristics'!$C:$C,0)))</f>
        <v>% of potential achieved</v>
      </c>
      <c r="P919" s="22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26" t="str">
        <f>IF(ISBLANK(INDEX('Policy Characteristics'!K:K,MATCH($C919,'Policy Characteristics'!$C:$C,0))),"",INDEX('Policy Characteristics'!K:K,MATCH($C919,'Policy Characteristics'!$C:$C,0)))</f>
        <v/>
      </c>
      <c r="R919" s="226" t="str">
        <f>IF(ISBLANK(INDEX('Policy Characteristics'!L:L,MATCH($C919,'Policy Characteristics'!$C:$C,0))),"",INDEX('Policy Characteristics'!L:L,MATCH($C919,'Policy Characteristics'!$C:$C,0)))</f>
        <v/>
      </c>
    </row>
    <row r="920" spans="1:18" s="2" customFormat="1">
      <c r="A920" s="22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226" t="str">
        <f t="shared" si="41"/>
        <v>Fraction of Feedstock Shifted</v>
      </c>
      <c r="D920" s="6" t="s">
        <v>852</v>
      </c>
      <c r="E920" s="45" t="s">
        <v>923</v>
      </c>
      <c r="F920" t="s">
        <v>853</v>
      </c>
      <c r="G920" s="45" t="s">
        <v>924</v>
      </c>
      <c r="H920" s="47">
        <v>2516</v>
      </c>
      <c r="I920" s="261" t="s">
        <v>738</v>
      </c>
      <c r="J920" s="227" t="str">
        <f>IF(ISBLANK(INDEX('Policy Characteristics'!D:D,MATCH($C920,'Policy Characteristics'!$C:$C,0))),"",INDEX('Policy Characteristics'!D:D,MATCH($C920,'Policy Characteristics'!$C:$C,0)))</f>
        <v>Feedstock Shifting</v>
      </c>
      <c r="K920" s="22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226" t="str">
        <f>IF(ISBLANK(INDEX('Policy Characteristics'!I:I,MATCH($C920,'Policy Characteristics'!$C:$C,0))),"",INDEX('Policy Characteristics'!I:I,MATCH($C920,'Policy Characteristics'!$C:$C,0)))</f>
        <v>% of potential achieved</v>
      </c>
      <c r="P920" s="22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26" t="str">
        <f>IF(ISBLANK(INDEX('Policy Characteristics'!K:K,MATCH($C920,'Policy Characteristics'!$C:$C,0))),"",INDEX('Policy Characteristics'!K:K,MATCH($C920,'Policy Characteristics'!$C:$C,0)))</f>
        <v/>
      </c>
      <c r="R920" s="226" t="str">
        <f>IF(ISBLANK(INDEX('Policy Characteristics'!L:L,MATCH($C920,'Policy Characteristics'!$C:$C,0))),"",INDEX('Policy Characteristics'!L:L,MATCH($C920,'Policy Characteristics'!$C:$C,0)))</f>
        <v/>
      </c>
    </row>
    <row r="921" spans="1:18" s="2" customFormat="1">
      <c r="A921" s="22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226" t="str">
        <f t="shared" si="41"/>
        <v>Fraction of Feedstock Shifted</v>
      </c>
      <c r="D921" s="6" t="s">
        <v>852</v>
      </c>
      <c r="E921" s="45" t="s">
        <v>925</v>
      </c>
      <c r="F921" t="s">
        <v>853</v>
      </c>
      <c r="G921" s="45" t="s">
        <v>926</v>
      </c>
      <c r="H921" s="47">
        <v>2517</v>
      </c>
      <c r="I921" s="261" t="s">
        <v>738</v>
      </c>
      <c r="J921" s="227" t="str">
        <f>IF(ISBLANK(INDEX('Policy Characteristics'!D:D,MATCH($C921,'Policy Characteristics'!$C:$C,0))),"",INDEX('Policy Characteristics'!D:D,MATCH($C921,'Policy Characteristics'!$C:$C,0)))</f>
        <v>Feedstock Shifting</v>
      </c>
      <c r="K921" s="22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226" t="str">
        <f>IF(ISBLANK(INDEX('Policy Characteristics'!I:I,MATCH($C921,'Policy Characteristics'!$C:$C,0))),"",INDEX('Policy Characteristics'!I:I,MATCH($C921,'Policy Characteristics'!$C:$C,0)))</f>
        <v>% of potential achieved</v>
      </c>
      <c r="P921" s="22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26" t="str">
        <f>IF(ISBLANK(INDEX('Policy Characteristics'!K:K,MATCH($C921,'Policy Characteristics'!$C:$C,0))),"",INDEX('Policy Characteristics'!K:K,MATCH($C921,'Policy Characteristics'!$C:$C,0)))</f>
        <v/>
      </c>
      <c r="R921" s="226" t="str">
        <f>IF(ISBLANK(INDEX('Policy Characteristics'!L:L,MATCH($C921,'Policy Characteristics'!$C:$C,0))),"",INDEX('Policy Characteristics'!L:L,MATCH($C921,'Policy Characteristics'!$C:$C,0)))</f>
        <v/>
      </c>
    </row>
    <row r="922" spans="1:18" s="2" customFormat="1">
      <c r="A922" s="22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226" t="str">
        <f t="shared" si="41"/>
        <v>Fraction of Feedstock Shifted</v>
      </c>
      <c r="D922" s="6" t="s">
        <v>852</v>
      </c>
      <c r="E922" s="45" t="s">
        <v>927</v>
      </c>
      <c r="F922" t="s">
        <v>853</v>
      </c>
      <c r="G922" s="45" t="s">
        <v>928</v>
      </c>
      <c r="H922" s="47">
        <v>2518</v>
      </c>
      <c r="I922" s="261" t="s">
        <v>738</v>
      </c>
      <c r="J922" s="227" t="str">
        <f>IF(ISBLANK(INDEX('Policy Characteristics'!D:D,MATCH($C922,'Policy Characteristics'!$C:$C,0))),"",INDEX('Policy Characteristics'!D:D,MATCH($C922,'Policy Characteristics'!$C:$C,0)))</f>
        <v>Feedstock Shifting</v>
      </c>
      <c r="K922" s="22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226" t="str">
        <f>IF(ISBLANK(INDEX('Policy Characteristics'!I:I,MATCH($C922,'Policy Characteristics'!$C:$C,0))),"",INDEX('Policy Characteristics'!I:I,MATCH($C922,'Policy Characteristics'!$C:$C,0)))</f>
        <v>% of potential achieved</v>
      </c>
      <c r="P922" s="22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26" t="str">
        <f>IF(ISBLANK(INDEX('Policy Characteristics'!K:K,MATCH($C922,'Policy Characteristics'!$C:$C,0))),"",INDEX('Policy Characteristics'!K:K,MATCH($C922,'Policy Characteristics'!$C:$C,0)))</f>
        <v/>
      </c>
      <c r="R922" s="226" t="str">
        <f>IF(ISBLANK(INDEX('Policy Characteristics'!L:L,MATCH($C922,'Policy Characteristics'!$C:$C,0))),"",INDEX('Policy Characteristics'!L:L,MATCH($C922,'Policy Characteristics'!$C:$C,0)))</f>
        <v/>
      </c>
    </row>
    <row r="923" spans="1:18" s="2" customFormat="1">
      <c r="A923" s="22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226" t="str">
        <f t="shared" si="41"/>
        <v>Fraction of Feedstock Shifted</v>
      </c>
      <c r="D923" s="6" t="s">
        <v>852</v>
      </c>
      <c r="E923" s="45" t="s">
        <v>929</v>
      </c>
      <c r="F923" t="s">
        <v>853</v>
      </c>
      <c r="G923" s="45" t="s">
        <v>930</v>
      </c>
      <c r="H923" s="47">
        <v>2519</v>
      </c>
      <c r="I923" s="261" t="s">
        <v>738</v>
      </c>
      <c r="J923" s="227" t="str">
        <f>IF(ISBLANK(INDEX('Policy Characteristics'!D:D,MATCH($C923,'Policy Characteristics'!$C:$C,0))),"",INDEX('Policy Characteristics'!D:D,MATCH($C923,'Policy Characteristics'!$C:$C,0)))</f>
        <v>Feedstock Shifting</v>
      </c>
      <c r="K923" s="22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226" t="str">
        <f>IF(ISBLANK(INDEX('Policy Characteristics'!I:I,MATCH($C923,'Policy Characteristics'!$C:$C,0))),"",INDEX('Policy Characteristics'!I:I,MATCH($C923,'Policy Characteristics'!$C:$C,0)))</f>
        <v>% of potential achieved</v>
      </c>
      <c r="P923" s="22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26" t="str">
        <f>IF(ISBLANK(INDEX('Policy Characteristics'!K:K,MATCH($C923,'Policy Characteristics'!$C:$C,0))),"",INDEX('Policy Characteristics'!K:K,MATCH($C923,'Policy Characteristics'!$C:$C,0)))</f>
        <v/>
      </c>
      <c r="R923" s="226" t="str">
        <f>IF(ISBLANK(INDEX('Policy Characteristics'!L:L,MATCH($C923,'Policy Characteristics'!$C:$C,0))),"",INDEX('Policy Characteristics'!L:L,MATCH($C923,'Policy Characteristics'!$C:$C,0)))</f>
        <v/>
      </c>
    </row>
    <row r="924" spans="1:18" s="2" customFormat="1">
      <c r="A924" s="22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226" t="str">
        <f t="shared" si="41"/>
        <v>Fraction of Feedstock Shifted</v>
      </c>
      <c r="D924" s="6" t="s">
        <v>854</v>
      </c>
      <c r="E924" s="45" t="s">
        <v>911</v>
      </c>
      <c r="F924" t="s">
        <v>855</v>
      </c>
      <c r="G924" s="45" t="s">
        <v>912</v>
      </c>
      <c r="H924" s="47">
        <v>2520</v>
      </c>
      <c r="I924" s="261" t="s">
        <v>738</v>
      </c>
      <c r="J924" s="227" t="str">
        <f>IF(ISBLANK(INDEX('Policy Characteristics'!D:D,MATCH($C924,'Policy Characteristics'!$C:$C,0))),"",INDEX('Policy Characteristics'!D:D,MATCH($C924,'Policy Characteristics'!$C:$C,0)))</f>
        <v>Feedstock Shifting</v>
      </c>
      <c r="K924" s="22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226" t="str">
        <f>IF(ISBLANK(INDEX('Policy Characteristics'!I:I,MATCH($C924,'Policy Characteristics'!$C:$C,0))),"",INDEX('Policy Characteristics'!I:I,MATCH($C924,'Policy Characteristics'!$C:$C,0)))</f>
        <v>% of potential achieved</v>
      </c>
      <c r="P924" s="22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26" t="str">
        <f>IF(ISBLANK(INDEX('Policy Characteristics'!K:K,MATCH($C924,'Policy Characteristics'!$C:$C,0))),"",INDEX('Policy Characteristics'!K:K,MATCH($C924,'Policy Characteristics'!$C:$C,0)))</f>
        <v/>
      </c>
      <c r="R924" s="226" t="str">
        <f>IF(ISBLANK(INDEX('Policy Characteristics'!L:L,MATCH($C924,'Policy Characteristics'!$C:$C,0))),"",INDEX('Policy Characteristics'!L:L,MATCH($C924,'Policy Characteristics'!$C:$C,0)))</f>
        <v/>
      </c>
    </row>
    <row r="925" spans="1:18" s="2" customFormat="1">
      <c r="A925" s="22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226" t="str">
        <f t="shared" si="41"/>
        <v>Fraction of Feedstock Shifted</v>
      </c>
      <c r="D925" s="6" t="s">
        <v>854</v>
      </c>
      <c r="E925" s="45" t="s">
        <v>913</v>
      </c>
      <c r="F925" t="s">
        <v>855</v>
      </c>
      <c r="G925" s="45" t="s">
        <v>914</v>
      </c>
      <c r="H925" s="47">
        <v>2521</v>
      </c>
      <c r="I925" s="261" t="s">
        <v>738</v>
      </c>
      <c r="J925" s="227" t="str">
        <f>IF(ISBLANK(INDEX('Policy Characteristics'!D:D,MATCH($C925,'Policy Characteristics'!$C:$C,0))),"",INDEX('Policy Characteristics'!D:D,MATCH($C925,'Policy Characteristics'!$C:$C,0)))</f>
        <v>Feedstock Shifting</v>
      </c>
      <c r="K925" s="22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226" t="str">
        <f>IF(ISBLANK(INDEX('Policy Characteristics'!I:I,MATCH($C925,'Policy Characteristics'!$C:$C,0))),"",INDEX('Policy Characteristics'!I:I,MATCH($C925,'Policy Characteristics'!$C:$C,0)))</f>
        <v>% of potential achieved</v>
      </c>
      <c r="P925" s="22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26" t="str">
        <f>IF(ISBLANK(INDEX('Policy Characteristics'!K:K,MATCH($C925,'Policy Characteristics'!$C:$C,0))),"",INDEX('Policy Characteristics'!K:K,MATCH($C925,'Policy Characteristics'!$C:$C,0)))</f>
        <v/>
      </c>
      <c r="R925" s="226" t="str">
        <f>IF(ISBLANK(INDEX('Policy Characteristics'!L:L,MATCH($C925,'Policy Characteristics'!$C:$C,0))),"",INDEX('Policy Characteristics'!L:L,MATCH($C925,'Policy Characteristics'!$C:$C,0)))</f>
        <v/>
      </c>
    </row>
    <row r="926" spans="1:18" s="2" customFormat="1">
      <c r="A926" s="22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226" t="str">
        <f t="shared" si="41"/>
        <v>Fraction of Feedstock Shifted</v>
      </c>
      <c r="D926" s="6" t="s">
        <v>854</v>
      </c>
      <c r="E926" s="45" t="s">
        <v>915</v>
      </c>
      <c r="F926" t="s">
        <v>855</v>
      </c>
      <c r="G926" s="45" t="s">
        <v>916</v>
      </c>
      <c r="H926" s="47">
        <v>2522</v>
      </c>
      <c r="I926" s="261" t="s">
        <v>738</v>
      </c>
      <c r="J926" s="227" t="str">
        <f>IF(ISBLANK(INDEX('Policy Characteristics'!D:D,MATCH($C926,'Policy Characteristics'!$C:$C,0))),"",INDEX('Policy Characteristics'!D:D,MATCH($C926,'Policy Characteristics'!$C:$C,0)))</f>
        <v>Feedstock Shifting</v>
      </c>
      <c r="K926" s="22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226" t="str">
        <f>IF(ISBLANK(INDEX('Policy Characteristics'!I:I,MATCH($C926,'Policy Characteristics'!$C:$C,0))),"",INDEX('Policy Characteristics'!I:I,MATCH($C926,'Policy Characteristics'!$C:$C,0)))</f>
        <v>% of potential achieved</v>
      </c>
      <c r="P926" s="22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26" t="str">
        <f>IF(ISBLANK(INDEX('Policy Characteristics'!K:K,MATCH($C926,'Policy Characteristics'!$C:$C,0))),"",INDEX('Policy Characteristics'!K:K,MATCH($C926,'Policy Characteristics'!$C:$C,0)))</f>
        <v/>
      </c>
      <c r="R926" s="226" t="str">
        <f>IF(ISBLANK(INDEX('Policy Characteristics'!L:L,MATCH($C926,'Policy Characteristics'!$C:$C,0))),"",INDEX('Policy Characteristics'!L:L,MATCH($C926,'Policy Characteristics'!$C:$C,0)))</f>
        <v/>
      </c>
    </row>
    <row r="927" spans="1:18" s="2" customFormat="1">
      <c r="A927" s="22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226" t="str">
        <f t="shared" si="41"/>
        <v>Fraction of Feedstock Shifted</v>
      </c>
      <c r="D927" s="6" t="s">
        <v>854</v>
      </c>
      <c r="E927" s="45" t="s">
        <v>917</v>
      </c>
      <c r="F927" t="s">
        <v>855</v>
      </c>
      <c r="G927" s="45" t="s">
        <v>918</v>
      </c>
      <c r="H927" s="47">
        <v>2523</v>
      </c>
      <c r="I927" s="261" t="s">
        <v>738</v>
      </c>
      <c r="J927" s="227" t="str">
        <f>IF(ISBLANK(INDEX('Policy Characteristics'!D:D,MATCH($C927,'Policy Characteristics'!$C:$C,0))),"",INDEX('Policy Characteristics'!D:D,MATCH($C927,'Policy Characteristics'!$C:$C,0)))</f>
        <v>Feedstock Shifting</v>
      </c>
      <c r="K927" s="22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226" t="str">
        <f>IF(ISBLANK(INDEX('Policy Characteristics'!I:I,MATCH($C927,'Policy Characteristics'!$C:$C,0))),"",INDEX('Policy Characteristics'!I:I,MATCH($C927,'Policy Characteristics'!$C:$C,0)))</f>
        <v>% of potential achieved</v>
      </c>
      <c r="P927" s="22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26" t="str">
        <f>IF(ISBLANK(INDEX('Policy Characteristics'!K:K,MATCH($C927,'Policy Characteristics'!$C:$C,0))),"",INDEX('Policy Characteristics'!K:K,MATCH($C927,'Policy Characteristics'!$C:$C,0)))</f>
        <v/>
      </c>
      <c r="R927" s="226" t="str">
        <f>IF(ISBLANK(INDEX('Policy Characteristics'!L:L,MATCH($C927,'Policy Characteristics'!$C:$C,0))),"",INDEX('Policy Characteristics'!L:L,MATCH($C927,'Policy Characteristics'!$C:$C,0)))</f>
        <v/>
      </c>
    </row>
    <row r="928" spans="1:18" s="2" customFormat="1">
      <c r="A928" s="22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226" t="str">
        <f t="shared" si="41"/>
        <v>Fraction of Feedstock Shifted</v>
      </c>
      <c r="D928" s="6" t="s">
        <v>854</v>
      </c>
      <c r="E928" s="45" t="s">
        <v>919</v>
      </c>
      <c r="F928" t="s">
        <v>855</v>
      </c>
      <c r="G928" s="45" t="s">
        <v>920</v>
      </c>
      <c r="H928" s="47">
        <v>2524</v>
      </c>
      <c r="I928" s="261" t="s">
        <v>738</v>
      </c>
      <c r="J928" s="227" t="str">
        <f>IF(ISBLANK(INDEX('Policy Characteristics'!D:D,MATCH($C928,'Policy Characteristics'!$C:$C,0))),"",INDEX('Policy Characteristics'!D:D,MATCH($C928,'Policy Characteristics'!$C:$C,0)))</f>
        <v>Feedstock Shifting</v>
      </c>
      <c r="K928" s="22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226" t="str">
        <f>IF(ISBLANK(INDEX('Policy Characteristics'!I:I,MATCH($C928,'Policy Characteristics'!$C:$C,0))),"",INDEX('Policy Characteristics'!I:I,MATCH($C928,'Policy Characteristics'!$C:$C,0)))</f>
        <v>% of potential achieved</v>
      </c>
      <c r="P928" s="22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26" t="str">
        <f>IF(ISBLANK(INDEX('Policy Characteristics'!K:K,MATCH($C928,'Policy Characteristics'!$C:$C,0))),"",INDEX('Policy Characteristics'!K:K,MATCH($C928,'Policy Characteristics'!$C:$C,0)))</f>
        <v/>
      </c>
      <c r="R928" s="226" t="str">
        <f>IF(ISBLANK(INDEX('Policy Characteristics'!L:L,MATCH($C928,'Policy Characteristics'!$C:$C,0))),"",INDEX('Policy Characteristics'!L:L,MATCH($C928,'Policy Characteristics'!$C:$C,0)))</f>
        <v/>
      </c>
    </row>
    <row r="929" spans="1:18" s="2" customFormat="1">
      <c r="A929" s="22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226" t="str">
        <f t="shared" si="41"/>
        <v>Fraction of Feedstock Shifted</v>
      </c>
      <c r="D929" s="6" t="s">
        <v>854</v>
      </c>
      <c r="E929" s="45" t="s">
        <v>921</v>
      </c>
      <c r="F929" t="s">
        <v>855</v>
      </c>
      <c r="G929" s="45" t="s">
        <v>922</v>
      </c>
      <c r="H929" s="47">
        <v>2525</v>
      </c>
      <c r="I929" s="261" t="s">
        <v>738</v>
      </c>
      <c r="J929" s="227" t="str">
        <f>IF(ISBLANK(INDEX('Policy Characteristics'!D:D,MATCH($C929,'Policy Characteristics'!$C:$C,0))),"",INDEX('Policy Characteristics'!D:D,MATCH($C929,'Policy Characteristics'!$C:$C,0)))</f>
        <v>Feedstock Shifting</v>
      </c>
      <c r="K929" s="22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226" t="str">
        <f>IF(ISBLANK(INDEX('Policy Characteristics'!I:I,MATCH($C929,'Policy Characteristics'!$C:$C,0))),"",INDEX('Policy Characteristics'!I:I,MATCH($C929,'Policy Characteristics'!$C:$C,0)))</f>
        <v>% of potential achieved</v>
      </c>
      <c r="P929" s="22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26" t="str">
        <f>IF(ISBLANK(INDEX('Policy Characteristics'!K:K,MATCH($C929,'Policy Characteristics'!$C:$C,0))),"",INDEX('Policy Characteristics'!K:K,MATCH($C929,'Policy Characteristics'!$C:$C,0)))</f>
        <v/>
      </c>
      <c r="R929" s="226" t="str">
        <f>IF(ISBLANK(INDEX('Policy Characteristics'!L:L,MATCH($C929,'Policy Characteristics'!$C:$C,0))),"",INDEX('Policy Characteristics'!L:L,MATCH($C929,'Policy Characteristics'!$C:$C,0)))</f>
        <v/>
      </c>
    </row>
    <row r="930" spans="1:18" s="2" customFormat="1">
      <c r="A930" s="22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226" t="str">
        <f t="shared" ref="C930:C993" si="42">C$864</f>
        <v>Fraction of Feedstock Shifted</v>
      </c>
      <c r="D930" s="6" t="s">
        <v>854</v>
      </c>
      <c r="E930" s="45" t="s">
        <v>923</v>
      </c>
      <c r="F930" t="s">
        <v>855</v>
      </c>
      <c r="G930" s="45" t="s">
        <v>924</v>
      </c>
      <c r="H930" s="47">
        <v>2526</v>
      </c>
      <c r="I930" s="261" t="s">
        <v>738</v>
      </c>
      <c r="J930" s="227" t="str">
        <f>IF(ISBLANK(INDEX('Policy Characteristics'!D:D,MATCH($C930,'Policy Characteristics'!$C:$C,0))),"",INDEX('Policy Characteristics'!D:D,MATCH($C930,'Policy Characteristics'!$C:$C,0)))</f>
        <v>Feedstock Shifting</v>
      </c>
      <c r="K930" s="22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226" t="str">
        <f>IF(ISBLANK(INDEX('Policy Characteristics'!I:I,MATCH($C930,'Policy Characteristics'!$C:$C,0))),"",INDEX('Policy Characteristics'!I:I,MATCH($C930,'Policy Characteristics'!$C:$C,0)))</f>
        <v>% of potential achieved</v>
      </c>
      <c r="P930" s="22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26" t="str">
        <f>IF(ISBLANK(INDEX('Policy Characteristics'!K:K,MATCH($C930,'Policy Characteristics'!$C:$C,0))),"",INDEX('Policy Characteristics'!K:K,MATCH($C930,'Policy Characteristics'!$C:$C,0)))</f>
        <v/>
      </c>
      <c r="R930" s="226" t="str">
        <f>IF(ISBLANK(INDEX('Policy Characteristics'!L:L,MATCH($C930,'Policy Characteristics'!$C:$C,0))),"",INDEX('Policy Characteristics'!L:L,MATCH($C930,'Policy Characteristics'!$C:$C,0)))</f>
        <v/>
      </c>
    </row>
    <row r="931" spans="1:18" s="2" customFormat="1">
      <c r="A931" s="22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226" t="str">
        <f t="shared" si="42"/>
        <v>Fraction of Feedstock Shifted</v>
      </c>
      <c r="D931" s="6" t="s">
        <v>854</v>
      </c>
      <c r="E931" s="45" t="s">
        <v>925</v>
      </c>
      <c r="F931" t="s">
        <v>855</v>
      </c>
      <c r="G931" s="45" t="s">
        <v>926</v>
      </c>
      <c r="H931" s="47">
        <v>2527</v>
      </c>
      <c r="I931" s="261" t="s">
        <v>738</v>
      </c>
      <c r="J931" s="227" t="str">
        <f>IF(ISBLANK(INDEX('Policy Characteristics'!D:D,MATCH($C931,'Policy Characteristics'!$C:$C,0))),"",INDEX('Policy Characteristics'!D:D,MATCH($C931,'Policy Characteristics'!$C:$C,0)))</f>
        <v>Feedstock Shifting</v>
      </c>
      <c r="K931" s="22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226" t="str">
        <f>IF(ISBLANK(INDEX('Policy Characteristics'!I:I,MATCH($C931,'Policy Characteristics'!$C:$C,0))),"",INDEX('Policy Characteristics'!I:I,MATCH($C931,'Policy Characteristics'!$C:$C,0)))</f>
        <v>% of potential achieved</v>
      </c>
      <c r="P931" s="22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26" t="str">
        <f>IF(ISBLANK(INDEX('Policy Characteristics'!K:K,MATCH($C931,'Policy Characteristics'!$C:$C,0))),"",INDEX('Policy Characteristics'!K:K,MATCH($C931,'Policy Characteristics'!$C:$C,0)))</f>
        <v/>
      </c>
      <c r="R931" s="226" t="str">
        <f>IF(ISBLANK(INDEX('Policy Characteristics'!L:L,MATCH($C931,'Policy Characteristics'!$C:$C,0))),"",INDEX('Policy Characteristics'!L:L,MATCH($C931,'Policy Characteristics'!$C:$C,0)))</f>
        <v/>
      </c>
    </row>
    <row r="932" spans="1:18" s="2" customFormat="1">
      <c r="A932" s="22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226" t="str">
        <f t="shared" si="42"/>
        <v>Fraction of Feedstock Shifted</v>
      </c>
      <c r="D932" s="6" t="s">
        <v>854</v>
      </c>
      <c r="E932" s="45" t="s">
        <v>927</v>
      </c>
      <c r="F932" t="s">
        <v>855</v>
      </c>
      <c r="G932" s="45" t="s">
        <v>928</v>
      </c>
      <c r="H932" s="47">
        <v>2528</v>
      </c>
      <c r="I932" s="261" t="s">
        <v>738</v>
      </c>
      <c r="J932" s="227" t="str">
        <f>IF(ISBLANK(INDEX('Policy Characteristics'!D:D,MATCH($C932,'Policy Characteristics'!$C:$C,0))),"",INDEX('Policy Characteristics'!D:D,MATCH($C932,'Policy Characteristics'!$C:$C,0)))</f>
        <v>Feedstock Shifting</v>
      </c>
      <c r="K932" s="22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226" t="str">
        <f>IF(ISBLANK(INDEX('Policy Characteristics'!I:I,MATCH($C932,'Policy Characteristics'!$C:$C,0))),"",INDEX('Policy Characteristics'!I:I,MATCH($C932,'Policy Characteristics'!$C:$C,0)))</f>
        <v>% of potential achieved</v>
      </c>
      <c r="P932" s="22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26" t="str">
        <f>IF(ISBLANK(INDEX('Policy Characteristics'!K:K,MATCH($C932,'Policy Characteristics'!$C:$C,0))),"",INDEX('Policy Characteristics'!K:K,MATCH($C932,'Policy Characteristics'!$C:$C,0)))</f>
        <v/>
      </c>
      <c r="R932" s="226" t="str">
        <f>IF(ISBLANK(INDEX('Policy Characteristics'!L:L,MATCH($C932,'Policy Characteristics'!$C:$C,0))),"",INDEX('Policy Characteristics'!L:L,MATCH($C932,'Policy Characteristics'!$C:$C,0)))</f>
        <v/>
      </c>
    </row>
    <row r="933" spans="1:18" s="2" customFormat="1">
      <c r="A933" s="22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226" t="str">
        <f t="shared" si="42"/>
        <v>Fraction of Feedstock Shifted</v>
      </c>
      <c r="D933" s="6" t="s">
        <v>854</v>
      </c>
      <c r="E933" s="45" t="s">
        <v>929</v>
      </c>
      <c r="F933" t="s">
        <v>855</v>
      </c>
      <c r="G933" s="45" t="s">
        <v>930</v>
      </c>
      <c r="H933" s="47">
        <v>2529</v>
      </c>
      <c r="I933" s="261" t="s">
        <v>738</v>
      </c>
      <c r="J933" s="227" t="str">
        <f>IF(ISBLANK(INDEX('Policy Characteristics'!D:D,MATCH($C933,'Policy Characteristics'!$C:$C,0))),"",INDEX('Policy Characteristics'!D:D,MATCH($C933,'Policy Characteristics'!$C:$C,0)))</f>
        <v>Feedstock Shifting</v>
      </c>
      <c r="K933" s="22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226" t="str">
        <f>IF(ISBLANK(INDEX('Policy Characteristics'!I:I,MATCH($C933,'Policy Characteristics'!$C:$C,0))),"",INDEX('Policy Characteristics'!I:I,MATCH($C933,'Policy Characteristics'!$C:$C,0)))</f>
        <v>% of potential achieved</v>
      </c>
      <c r="P933" s="22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26" t="str">
        <f>IF(ISBLANK(INDEX('Policy Characteristics'!K:K,MATCH($C933,'Policy Characteristics'!$C:$C,0))),"",INDEX('Policy Characteristics'!K:K,MATCH($C933,'Policy Characteristics'!$C:$C,0)))</f>
        <v/>
      </c>
      <c r="R933" s="226" t="str">
        <f>IF(ISBLANK(INDEX('Policy Characteristics'!L:L,MATCH($C933,'Policy Characteristics'!$C:$C,0))),"",INDEX('Policy Characteristics'!L:L,MATCH($C933,'Policy Characteristics'!$C:$C,0)))</f>
        <v/>
      </c>
    </row>
    <row r="934" spans="1:18" s="2" customFormat="1">
      <c r="A934" s="22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226" t="str">
        <f t="shared" si="42"/>
        <v>Fraction of Feedstock Shifted</v>
      </c>
      <c r="D934" s="6" t="s">
        <v>856</v>
      </c>
      <c r="E934" s="45" t="s">
        <v>911</v>
      </c>
      <c r="F934" t="s">
        <v>857</v>
      </c>
      <c r="G934" s="45" t="s">
        <v>912</v>
      </c>
      <c r="H934" s="47">
        <v>2530</v>
      </c>
      <c r="I934" s="261" t="s">
        <v>738</v>
      </c>
      <c r="J934" s="227" t="str">
        <f>IF(ISBLANK(INDEX('Policy Characteristics'!D:D,MATCH($C934,'Policy Characteristics'!$C:$C,0))),"",INDEX('Policy Characteristics'!D:D,MATCH($C934,'Policy Characteristics'!$C:$C,0)))</f>
        <v>Feedstock Shifting</v>
      </c>
      <c r="K934" s="22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226" t="str">
        <f>IF(ISBLANK(INDEX('Policy Characteristics'!I:I,MATCH($C934,'Policy Characteristics'!$C:$C,0))),"",INDEX('Policy Characteristics'!I:I,MATCH($C934,'Policy Characteristics'!$C:$C,0)))</f>
        <v>% of potential achieved</v>
      </c>
      <c r="P934" s="22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26" t="str">
        <f>IF(ISBLANK(INDEX('Policy Characteristics'!K:K,MATCH($C934,'Policy Characteristics'!$C:$C,0))),"",INDEX('Policy Characteristics'!K:K,MATCH($C934,'Policy Characteristics'!$C:$C,0)))</f>
        <v/>
      </c>
      <c r="R934" s="226" t="str">
        <f>IF(ISBLANK(INDEX('Policy Characteristics'!L:L,MATCH($C934,'Policy Characteristics'!$C:$C,0))),"",INDEX('Policy Characteristics'!L:L,MATCH($C934,'Policy Characteristics'!$C:$C,0)))</f>
        <v/>
      </c>
    </row>
    <row r="935" spans="1:18" s="2" customFormat="1">
      <c r="A935" s="22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226" t="str">
        <f t="shared" si="42"/>
        <v>Fraction of Feedstock Shifted</v>
      </c>
      <c r="D935" s="6" t="s">
        <v>856</v>
      </c>
      <c r="E935" s="45" t="s">
        <v>913</v>
      </c>
      <c r="F935" t="s">
        <v>857</v>
      </c>
      <c r="G935" s="45" t="s">
        <v>914</v>
      </c>
      <c r="H935" s="47">
        <v>2531</v>
      </c>
      <c r="I935" s="261" t="s">
        <v>738</v>
      </c>
      <c r="J935" s="227" t="str">
        <f>IF(ISBLANK(INDEX('Policy Characteristics'!D:D,MATCH($C935,'Policy Characteristics'!$C:$C,0))),"",INDEX('Policy Characteristics'!D:D,MATCH($C935,'Policy Characteristics'!$C:$C,0)))</f>
        <v>Feedstock Shifting</v>
      </c>
      <c r="K935" s="22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226" t="str">
        <f>IF(ISBLANK(INDEX('Policy Characteristics'!I:I,MATCH($C935,'Policy Characteristics'!$C:$C,0))),"",INDEX('Policy Characteristics'!I:I,MATCH($C935,'Policy Characteristics'!$C:$C,0)))</f>
        <v>% of potential achieved</v>
      </c>
      <c r="P935" s="22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26" t="str">
        <f>IF(ISBLANK(INDEX('Policy Characteristics'!K:K,MATCH($C935,'Policy Characteristics'!$C:$C,0))),"",INDEX('Policy Characteristics'!K:K,MATCH($C935,'Policy Characteristics'!$C:$C,0)))</f>
        <v/>
      </c>
      <c r="R935" s="226" t="str">
        <f>IF(ISBLANK(INDEX('Policy Characteristics'!L:L,MATCH($C935,'Policy Characteristics'!$C:$C,0))),"",INDEX('Policy Characteristics'!L:L,MATCH($C935,'Policy Characteristics'!$C:$C,0)))</f>
        <v/>
      </c>
    </row>
    <row r="936" spans="1:18" s="2" customFormat="1">
      <c r="A936" s="22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226" t="str">
        <f t="shared" si="42"/>
        <v>Fraction of Feedstock Shifted</v>
      </c>
      <c r="D936" s="6" t="s">
        <v>856</v>
      </c>
      <c r="E936" s="45" t="s">
        <v>915</v>
      </c>
      <c r="F936" t="s">
        <v>857</v>
      </c>
      <c r="G936" s="45" t="s">
        <v>916</v>
      </c>
      <c r="H936" s="47">
        <v>2532</v>
      </c>
      <c r="I936" s="261" t="s">
        <v>738</v>
      </c>
      <c r="J936" s="227" t="str">
        <f>IF(ISBLANK(INDEX('Policy Characteristics'!D:D,MATCH($C936,'Policy Characteristics'!$C:$C,0))),"",INDEX('Policy Characteristics'!D:D,MATCH($C936,'Policy Characteristics'!$C:$C,0)))</f>
        <v>Feedstock Shifting</v>
      </c>
      <c r="K936" s="22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226" t="str">
        <f>IF(ISBLANK(INDEX('Policy Characteristics'!I:I,MATCH($C936,'Policy Characteristics'!$C:$C,0))),"",INDEX('Policy Characteristics'!I:I,MATCH($C936,'Policy Characteristics'!$C:$C,0)))</f>
        <v>% of potential achieved</v>
      </c>
      <c r="P936" s="22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26" t="str">
        <f>IF(ISBLANK(INDEX('Policy Characteristics'!K:K,MATCH($C936,'Policy Characteristics'!$C:$C,0))),"",INDEX('Policy Characteristics'!K:K,MATCH($C936,'Policy Characteristics'!$C:$C,0)))</f>
        <v/>
      </c>
      <c r="R936" s="226" t="str">
        <f>IF(ISBLANK(INDEX('Policy Characteristics'!L:L,MATCH($C936,'Policy Characteristics'!$C:$C,0))),"",INDEX('Policy Characteristics'!L:L,MATCH($C936,'Policy Characteristics'!$C:$C,0)))</f>
        <v/>
      </c>
    </row>
    <row r="937" spans="1:18" s="2" customFormat="1">
      <c r="A937" s="22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226" t="str">
        <f t="shared" si="42"/>
        <v>Fraction of Feedstock Shifted</v>
      </c>
      <c r="D937" s="6" t="s">
        <v>856</v>
      </c>
      <c r="E937" s="45" t="s">
        <v>917</v>
      </c>
      <c r="F937" t="s">
        <v>857</v>
      </c>
      <c r="G937" s="45" t="s">
        <v>918</v>
      </c>
      <c r="H937" s="47">
        <v>2533</v>
      </c>
      <c r="I937" s="261" t="s">
        <v>738</v>
      </c>
      <c r="J937" s="227" t="str">
        <f>IF(ISBLANK(INDEX('Policy Characteristics'!D:D,MATCH($C937,'Policy Characteristics'!$C:$C,0))),"",INDEX('Policy Characteristics'!D:D,MATCH($C937,'Policy Characteristics'!$C:$C,0)))</f>
        <v>Feedstock Shifting</v>
      </c>
      <c r="K937" s="22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226" t="str">
        <f>IF(ISBLANK(INDEX('Policy Characteristics'!I:I,MATCH($C937,'Policy Characteristics'!$C:$C,0))),"",INDEX('Policy Characteristics'!I:I,MATCH($C937,'Policy Characteristics'!$C:$C,0)))</f>
        <v>% of potential achieved</v>
      </c>
      <c r="P937" s="22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26" t="str">
        <f>IF(ISBLANK(INDEX('Policy Characteristics'!K:K,MATCH($C937,'Policy Characteristics'!$C:$C,0))),"",INDEX('Policy Characteristics'!K:K,MATCH($C937,'Policy Characteristics'!$C:$C,0)))</f>
        <v/>
      </c>
      <c r="R937" s="226" t="str">
        <f>IF(ISBLANK(INDEX('Policy Characteristics'!L:L,MATCH($C937,'Policy Characteristics'!$C:$C,0))),"",INDEX('Policy Characteristics'!L:L,MATCH($C937,'Policy Characteristics'!$C:$C,0)))</f>
        <v/>
      </c>
    </row>
    <row r="938" spans="1:18" s="2" customFormat="1">
      <c r="A938" s="22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226" t="str">
        <f t="shared" si="42"/>
        <v>Fraction of Feedstock Shifted</v>
      </c>
      <c r="D938" s="6" t="s">
        <v>856</v>
      </c>
      <c r="E938" s="45" t="s">
        <v>919</v>
      </c>
      <c r="F938" t="s">
        <v>857</v>
      </c>
      <c r="G938" s="45" t="s">
        <v>920</v>
      </c>
      <c r="H938" s="47">
        <v>2534</v>
      </c>
      <c r="I938" s="261" t="s">
        <v>738</v>
      </c>
      <c r="J938" s="227" t="str">
        <f>IF(ISBLANK(INDEX('Policy Characteristics'!D:D,MATCH($C938,'Policy Characteristics'!$C:$C,0))),"",INDEX('Policy Characteristics'!D:D,MATCH($C938,'Policy Characteristics'!$C:$C,0)))</f>
        <v>Feedstock Shifting</v>
      </c>
      <c r="K938" s="22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226" t="str">
        <f>IF(ISBLANK(INDEX('Policy Characteristics'!I:I,MATCH($C938,'Policy Characteristics'!$C:$C,0))),"",INDEX('Policy Characteristics'!I:I,MATCH($C938,'Policy Characteristics'!$C:$C,0)))</f>
        <v>% of potential achieved</v>
      </c>
      <c r="P938" s="22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26" t="str">
        <f>IF(ISBLANK(INDEX('Policy Characteristics'!K:K,MATCH($C938,'Policy Characteristics'!$C:$C,0))),"",INDEX('Policy Characteristics'!K:K,MATCH($C938,'Policy Characteristics'!$C:$C,0)))</f>
        <v/>
      </c>
      <c r="R938" s="226" t="str">
        <f>IF(ISBLANK(INDEX('Policy Characteristics'!L:L,MATCH($C938,'Policy Characteristics'!$C:$C,0))),"",INDEX('Policy Characteristics'!L:L,MATCH($C938,'Policy Characteristics'!$C:$C,0)))</f>
        <v/>
      </c>
    </row>
    <row r="939" spans="1:18" s="2" customFormat="1">
      <c r="A939" s="22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226" t="str">
        <f t="shared" si="42"/>
        <v>Fraction of Feedstock Shifted</v>
      </c>
      <c r="D939" s="6" t="s">
        <v>856</v>
      </c>
      <c r="E939" s="45" t="s">
        <v>921</v>
      </c>
      <c r="F939" t="s">
        <v>857</v>
      </c>
      <c r="G939" s="45" t="s">
        <v>922</v>
      </c>
      <c r="H939" s="47">
        <v>2535</v>
      </c>
      <c r="I939" s="261" t="s">
        <v>738</v>
      </c>
      <c r="J939" s="227" t="str">
        <f>IF(ISBLANK(INDEX('Policy Characteristics'!D:D,MATCH($C939,'Policy Characteristics'!$C:$C,0))),"",INDEX('Policy Characteristics'!D:D,MATCH($C939,'Policy Characteristics'!$C:$C,0)))</f>
        <v>Feedstock Shifting</v>
      </c>
      <c r="K939" s="22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226" t="str">
        <f>IF(ISBLANK(INDEX('Policy Characteristics'!I:I,MATCH($C939,'Policy Characteristics'!$C:$C,0))),"",INDEX('Policy Characteristics'!I:I,MATCH($C939,'Policy Characteristics'!$C:$C,0)))</f>
        <v>% of potential achieved</v>
      </c>
      <c r="P939" s="22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26" t="str">
        <f>IF(ISBLANK(INDEX('Policy Characteristics'!K:K,MATCH($C939,'Policy Characteristics'!$C:$C,0))),"",INDEX('Policy Characteristics'!K:K,MATCH($C939,'Policy Characteristics'!$C:$C,0)))</f>
        <v/>
      </c>
      <c r="R939" s="226" t="str">
        <f>IF(ISBLANK(INDEX('Policy Characteristics'!L:L,MATCH($C939,'Policy Characteristics'!$C:$C,0))),"",INDEX('Policy Characteristics'!L:L,MATCH($C939,'Policy Characteristics'!$C:$C,0)))</f>
        <v/>
      </c>
    </row>
    <row r="940" spans="1:18" s="2" customFormat="1">
      <c r="A940" s="22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226" t="str">
        <f t="shared" si="42"/>
        <v>Fraction of Feedstock Shifted</v>
      </c>
      <c r="D940" s="6" t="s">
        <v>856</v>
      </c>
      <c r="E940" s="45" t="s">
        <v>923</v>
      </c>
      <c r="F940" t="s">
        <v>857</v>
      </c>
      <c r="G940" s="45" t="s">
        <v>924</v>
      </c>
      <c r="H940" s="47">
        <v>2536</v>
      </c>
      <c r="I940" s="261" t="s">
        <v>738</v>
      </c>
      <c r="J940" s="227" t="str">
        <f>IF(ISBLANK(INDEX('Policy Characteristics'!D:D,MATCH($C940,'Policy Characteristics'!$C:$C,0))),"",INDEX('Policy Characteristics'!D:D,MATCH($C940,'Policy Characteristics'!$C:$C,0)))</f>
        <v>Feedstock Shifting</v>
      </c>
      <c r="K940" s="22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226" t="str">
        <f>IF(ISBLANK(INDEX('Policy Characteristics'!I:I,MATCH($C940,'Policy Characteristics'!$C:$C,0))),"",INDEX('Policy Characteristics'!I:I,MATCH($C940,'Policy Characteristics'!$C:$C,0)))</f>
        <v>% of potential achieved</v>
      </c>
      <c r="P940" s="22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26" t="str">
        <f>IF(ISBLANK(INDEX('Policy Characteristics'!K:K,MATCH($C940,'Policy Characteristics'!$C:$C,0))),"",INDEX('Policy Characteristics'!K:K,MATCH($C940,'Policy Characteristics'!$C:$C,0)))</f>
        <v/>
      </c>
      <c r="R940" s="226" t="str">
        <f>IF(ISBLANK(INDEX('Policy Characteristics'!L:L,MATCH($C940,'Policy Characteristics'!$C:$C,0))),"",INDEX('Policy Characteristics'!L:L,MATCH($C940,'Policy Characteristics'!$C:$C,0)))</f>
        <v/>
      </c>
    </row>
    <row r="941" spans="1:18" s="2" customFormat="1">
      <c r="A941" s="22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226" t="str">
        <f t="shared" si="42"/>
        <v>Fraction of Feedstock Shifted</v>
      </c>
      <c r="D941" s="6" t="s">
        <v>856</v>
      </c>
      <c r="E941" s="45" t="s">
        <v>925</v>
      </c>
      <c r="F941" t="s">
        <v>857</v>
      </c>
      <c r="G941" s="45" t="s">
        <v>926</v>
      </c>
      <c r="H941" s="47">
        <v>2537</v>
      </c>
      <c r="I941" s="261" t="s">
        <v>738</v>
      </c>
      <c r="J941" s="227" t="str">
        <f>IF(ISBLANK(INDEX('Policy Characteristics'!D:D,MATCH($C941,'Policy Characteristics'!$C:$C,0))),"",INDEX('Policy Characteristics'!D:D,MATCH($C941,'Policy Characteristics'!$C:$C,0)))</f>
        <v>Feedstock Shifting</v>
      </c>
      <c r="K941" s="22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226" t="str">
        <f>IF(ISBLANK(INDEX('Policy Characteristics'!I:I,MATCH($C941,'Policy Characteristics'!$C:$C,0))),"",INDEX('Policy Characteristics'!I:I,MATCH($C941,'Policy Characteristics'!$C:$C,0)))</f>
        <v>% of potential achieved</v>
      </c>
      <c r="P941" s="22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26" t="str">
        <f>IF(ISBLANK(INDEX('Policy Characteristics'!K:K,MATCH($C941,'Policy Characteristics'!$C:$C,0))),"",INDEX('Policy Characteristics'!K:K,MATCH($C941,'Policy Characteristics'!$C:$C,0)))</f>
        <v/>
      </c>
      <c r="R941" s="226" t="str">
        <f>IF(ISBLANK(INDEX('Policy Characteristics'!L:L,MATCH($C941,'Policy Characteristics'!$C:$C,0))),"",INDEX('Policy Characteristics'!L:L,MATCH($C941,'Policy Characteristics'!$C:$C,0)))</f>
        <v/>
      </c>
    </row>
    <row r="942" spans="1:18" s="2" customFormat="1">
      <c r="A942" s="22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226" t="str">
        <f t="shared" si="42"/>
        <v>Fraction of Feedstock Shifted</v>
      </c>
      <c r="D942" s="6" t="s">
        <v>856</v>
      </c>
      <c r="E942" s="45" t="s">
        <v>927</v>
      </c>
      <c r="F942" t="s">
        <v>857</v>
      </c>
      <c r="G942" s="45" t="s">
        <v>928</v>
      </c>
      <c r="H942" s="47">
        <v>2538</v>
      </c>
      <c r="I942" s="261" t="s">
        <v>738</v>
      </c>
      <c r="J942" s="227" t="str">
        <f>IF(ISBLANK(INDEX('Policy Characteristics'!D:D,MATCH($C942,'Policy Characteristics'!$C:$C,0))),"",INDEX('Policy Characteristics'!D:D,MATCH($C942,'Policy Characteristics'!$C:$C,0)))</f>
        <v>Feedstock Shifting</v>
      </c>
      <c r="K942" s="22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226" t="str">
        <f>IF(ISBLANK(INDEX('Policy Characteristics'!I:I,MATCH($C942,'Policy Characteristics'!$C:$C,0))),"",INDEX('Policy Characteristics'!I:I,MATCH($C942,'Policy Characteristics'!$C:$C,0)))</f>
        <v>% of potential achieved</v>
      </c>
      <c r="P942" s="22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26" t="str">
        <f>IF(ISBLANK(INDEX('Policy Characteristics'!K:K,MATCH($C942,'Policy Characteristics'!$C:$C,0))),"",INDEX('Policy Characteristics'!K:K,MATCH($C942,'Policy Characteristics'!$C:$C,0)))</f>
        <v/>
      </c>
      <c r="R942" s="226" t="str">
        <f>IF(ISBLANK(INDEX('Policy Characteristics'!L:L,MATCH($C942,'Policy Characteristics'!$C:$C,0))),"",INDEX('Policy Characteristics'!L:L,MATCH($C942,'Policy Characteristics'!$C:$C,0)))</f>
        <v/>
      </c>
    </row>
    <row r="943" spans="1:18" s="2" customFormat="1">
      <c r="A943" s="22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226" t="str">
        <f t="shared" si="42"/>
        <v>Fraction of Feedstock Shifted</v>
      </c>
      <c r="D943" s="6" t="s">
        <v>856</v>
      </c>
      <c r="E943" s="45" t="s">
        <v>929</v>
      </c>
      <c r="F943" t="s">
        <v>857</v>
      </c>
      <c r="G943" s="45" t="s">
        <v>930</v>
      </c>
      <c r="H943" s="47">
        <v>2539</v>
      </c>
      <c r="I943" s="261" t="s">
        <v>738</v>
      </c>
      <c r="J943" s="227" t="str">
        <f>IF(ISBLANK(INDEX('Policy Characteristics'!D:D,MATCH($C943,'Policy Characteristics'!$C:$C,0))),"",INDEX('Policy Characteristics'!D:D,MATCH($C943,'Policy Characteristics'!$C:$C,0)))</f>
        <v>Feedstock Shifting</v>
      </c>
      <c r="K943" s="22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226" t="str">
        <f>IF(ISBLANK(INDEX('Policy Characteristics'!I:I,MATCH($C943,'Policy Characteristics'!$C:$C,0))),"",INDEX('Policy Characteristics'!I:I,MATCH($C943,'Policy Characteristics'!$C:$C,0)))</f>
        <v>% of potential achieved</v>
      </c>
      <c r="P943" s="22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26" t="str">
        <f>IF(ISBLANK(INDEX('Policy Characteristics'!K:K,MATCH($C943,'Policy Characteristics'!$C:$C,0))),"",INDEX('Policy Characteristics'!K:K,MATCH($C943,'Policy Characteristics'!$C:$C,0)))</f>
        <v/>
      </c>
      <c r="R943" s="226" t="str">
        <f>IF(ISBLANK(INDEX('Policy Characteristics'!L:L,MATCH($C943,'Policy Characteristics'!$C:$C,0))),"",INDEX('Policy Characteristics'!L:L,MATCH($C943,'Policy Characteristics'!$C:$C,0)))</f>
        <v/>
      </c>
    </row>
    <row r="944" spans="1:18" s="2" customFormat="1">
      <c r="A944" s="22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226" t="str">
        <f t="shared" si="42"/>
        <v>Fraction of Feedstock Shifted</v>
      </c>
      <c r="D944" s="6" t="s">
        <v>858</v>
      </c>
      <c r="E944" s="45" t="s">
        <v>911</v>
      </c>
      <c r="F944" t="s">
        <v>859</v>
      </c>
      <c r="G944" s="45" t="s">
        <v>912</v>
      </c>
      <c r="H944" s="47">
        <v>2540</v>
      </c>
      <c r="I944" s="261" t="s">
        <v>738</v>
      </c>
      <c r="J944" s="227" t="str">
        <f>IF(ISBLANK(INDEX('Policy Characteristics'!D:D,MATCH($C944,'Policy Characteristics'!$C:$C,0))),"",INDEX('Policy Characteristics'!D:D,MATCH($C944,'Policy Characteristics'!$C:$C,0)))</f>
        <v>Feedstock Shifting</v>
      </c>
      <c r="K944" s="22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226" t="str">
        <f>IF(ISBLANK(INDEX('Policy Characteristics'!I:I,MATCH($C944,'Policy Characteristics'!$C:$C,0))),"",INDEX('Policy Characteristics'!I:I,MATCH($C944,'Policy Characteristics'!$C:$C,0)))</f>
        <v>% of potential achieved</v>
      </c>
      <c r="P944" s="22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26" t="str">
        <f>IF(ISBLANK(INDEX('Policy Characteristics'!K:K,MATCH($C944,'Policy Characteristics'!$C:$C,0))),"",INDEX('Policy Characteristics'!K:K,MATCH($C944,'Policy Characteristics'!$C:$C,0)))</f>
        <v/>
      </c>
      <c r="R944" s="226" t="str">
        <f>IF(ISBLANK(INDEX('Policy Characteristics'!L:L,MATCH($C944,'Policy Characteristics'!$C:$C,0))),"",INDEX('Policy Characteristics'!L:L,MATCH($C944,'Policy Characteristics'!$C:$C,0)))</f>
        <v/>
      </c>
    </row>
    <row r="945" spans="1:18" s="2" customFormat="1">
      <c r="A945" s="22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226" t="str">
        <f t="shared" si="42"/>
        <v>Fraction of Feedstock Shifted</v>
      </c>
      <c r="D945" s="6" t="s">
        <v>858</v>
      </c>
      <c r="E945" s="45" t="s">
        <v>913</v>
      </c>
      <c r="F945" t="s">
        <v>859</v>
      </c>
      <c r="G945" s="45" t="s">
        <v>914</v>
      </c>
      <c r="H945" s="47">
        <v>2541</v>
      </c>
      <c r="I945" s="261" t="s">
        <v>738</v>
      </c>
      <c r="J945" s="227" t="str">
        <f>IF(ISBLANK(INDEX('Policy Characteristics'!D:D,MATCH($C945,'Policy Characteristics'!$C:$C,0))),"",INDEX('Policy Characteristics'!D:D,MATCH($C945,'Policy Characteristics'!$C:$C,0)))</f>
        <v>Feedstock Shifting</v>
      </c>
      <c r="K945" s="22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226" t="str">
        <f>IF(ISBLANK(INDEX('Policy Characteristics'!I:I,MATCH($C945,'Policy Characteristics'!$C:$C,0))),"",INDEX('Policy Characteristics'!I:I,MATCH($C945,'Policy Characteristics'!$C:$C,0)))</f>
        <v>% of potential achieved</v>
      </c>
      <c r="P945" s="22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26" t="str">
        <f>IF(ISBLANK(INDEX('Policy Characteristics'!K:K,MATCH($C945,'Policy Characteristics'!$C:$C,0))),"",INDEX('Policy Characteristics'!K:K,MATCH($C945,'Policy Characteristics'!$C:$C,0)))</f>
        <v/>
      </c>
      <c r="R945" s="226" t="str">
        <f>IF(ISBLANK(INDEX('Policy Characteristics'!L:L,MATCH($C945,'Policy Characteristics'!$C:$C,0))),"",INDEX('Policy Characteristics'!L:L,MATCH($C945,'Policy Characteristics'!$C:$C,0)))</f>
        <v/>
      </c>
    </row>
    <row r="946" spans="1:18" s="2" customFormat="1">
      <c r="A946" s="22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226" t="str">
        <f t="shared" si="42"/>
        <v>Fraction of Feedstock Shifted</v>
      </c>
      <c r="D946" s="6" t="s">
        <v>858</v>
      </c>
      <c r="E946" s="45" t="s">
        <v>915</v>
      </c>
      <c r="F946" t="s">
        <v>859</v>
      </c>
      <c r="G946" s="45" t="s">
        <v>916</v>
      </c>
      <c r="H946" s="47">
        <v>2542</v>
      </c>
      <c r="I946" s="261" t="s">
        <v>728</v>
      </c>
      <c r="J946" s="227" t="str">
        <f>IF(ISBLANK(INDEX('Policy Characteristics'!D:D,MATCH($C946,'Policy Characteristics'!$C:$C,0))),"",INDEX('Policy Characteristics'!D:D,MATCH($C946,'Policy Characteristics'!$C:$C,0)))</f>
        <v>Feedstock Shifting</v>
      </c>
      <c r="K946" s="22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226" t="str">
        <f>IF(ISBLANK(INDEX('Policy Characteristics'!I:I,MATCH($C946,'Policy Characteristics'!$C:$C,0))),"",INDEX('Policy Characteristics'!I:I,MATCH($C946,'Policy Characteristics'!$C:$C,0)))</f>
        <v>% of potential achieved</v>
      </c>
      <c r="P946" s="22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26" t="str">
        <f>IF(ISBLANK(INDEX('Policy Characteristics'!K:K,MATCH($C946,'Policy Characteristics'!$C:$C,0))),"",INDEX('Policy Characteristics'!K:K,MATCH($C946,'Policy Characteristics'!$C:$C,0)))</f>
        <v/>
      </c>
      <c r="R946" s="226" t="str">
        <f>IF(ISBLANK(INDEX('Policy Characteristics'!L:L,MATCH($C946,'Policy Characteristics'!$C:$C,0))),"",INDEX('Policy Characteristics'!L:L,MATCH($C946,'Policy Characteristics'!$C:$C,0)))</f>
        <v/>
      </c>
    </row>
    <row r="947" spans="1:18" s="2" customFormat="1">
      <c r="A947" s="22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226" t="str">
        <f t="shared" si="42"/>
        <v>Fraction of Feedstock Shifted</v>
      </c>
      <c r="D947" s="6" t="s">
        <v>858</v>
      </c>
      <c r="E947" s="45" t="s">
        <v>917</v>
      </c>
      <c r="F947" t="s">
        <v>859</v>
      </c>
      <c r="G947" s="45" t="s">
        <v>918</v>
      </c>
      <c r="H947" s="47">
        <v>2543</v>
      </c>
      <c r="I947" s="261" t="s">
        <v>738</v>
      </c>
      <c r="J947" s="227" t="str">
        <f>IF(ISBLANK(INDEX('Policy Characteristics'!D:D,MATCH($C947,'Policy Characteristics'!$C:$C,0))),"",INDEX('Policy Characteristics'!D:D,MATCH($C947,'Policy Characteristics'!$C:$C,0)))</f>
        <v>Feedstock Shifting</v>
      </c>
      <c r="K947" s="22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226" t="str">
        <f>IF(ISBLANK(INDEX('Policy Characteristics'!I:I,MATCH($C947,'Policy Characteristics'!$C:$C,0))),"",INDEX('Policy Characteristics'!I:I,MATCH($C947,'Policy Characteristics'!$C:$C,0)))</f>
        <v>% of potential achieved</v>
      </c>
      <c r="P947" s="22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26" t="str">
        <f>IF(ISBLANK(INDEX('Policy Characteristics'!K:K,MATCH($C947,'Policy Characteristics'!$C:$C,0))),"",INDEX('Policy Characteristics'!K:K,MATCH($C947,'Policy Characteristics'!$C:$C,0)))</f>
        <v/>
      </c>
      <c r="R947" s="226" t="str">
        <f>IF(ISBLANK(INDEX('Policy Characteristics'!L:L,MATCH($C947,'Policy Characteristics'!$C:$C,0))),"",INDEX('Policy Characteristics'!L:L,MATCH($C947,'Policy Characteristics'!$C:$C,0)))</f>
        <v/>
      </c>
    </row>
    <row r="948" spans="1:18" s="2" customFormat="1">
      <c r="A948" s="22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226" t="str">
        <f t="shared" si="42"/>
        <v>Fraction of Feedstock Shifted</v>
      </c>
      <c r="D948" s="6" t="s">
        <v>858</v>
      </c>
      <c r="E948" s="45" t="s">
        <v>919</v>
      </c>
      <c r="F948" t="s">
        <v>859</v>
      </c>
      <c r="G948" s="45" t="s">
        <v>920</v>
      </c>
      <c r="H948" s="47">
        <v>2544</v>
      </c>
      <c r="I948" s="261" t="s">
        <v>738</v>
      </c>
      <c r="J948" s="227" t="str">
        <f>IF(ISBLANK(INDEX('Policy Characteristics'!D:D,MATCH($C948,'Policy Characteristics'!$C:$C,0))),"",INDEX('Policy Characteristics'!D:D,MATCH($C948,'Policy Characteristics'!$C:$C,0)))</f>
        <v>Feedstock Shifting</v>
      </c>
      <c r="K948" s="22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226" t="str">
        <f>IF(ISBLANK(INDEX('Policy Characteristics'!I:I,MATCH($C948,'Policy Characteristics'!$C:$C,0))),"",INDEX('Policy Characteristics'!I:I,MATCH($C948,'Policy Characteristics'!$C:$C,0)))</f>
        <v>% of potential achieved</v>
      </c>
      <c r="P948" s="22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26" t="str">
        <f>IF(ISBLANK(INDEX('Policy Characteristics'!K:K,MATCH($C948,'Policy Characteristics'!$C:$C,0))),"",INDEX('Policy Characteristics'!K:K,MATCH($C948,'Policy Characteristics'!$C:$C,0)))</f>
        <v/>
      </c>
      <c r="R948" s="226" t="str">
        <f>IF(ISBLANK(INDEX('Policy Characteristics'!L:L,MATCH($C948,'Policy Characteristics'!$C:$C,0))),"",INDEX('Policy Characteristics'!L:L,MATCH($C948,'Policy Characteristics'!$C:$C,0)))</f>
        <v/>
      </c>
    </row>
    <row r="949" spans="1:18" s="2" customFormat="1">
      <c r="A949" s="22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226" t="str">
        <f t="shared" si="42"/>
        <v>Fraction of Feedstock Shifted</v>
      </c>
      <c r="D949" s="6" t="s">
        <v>858</v>
      </c>
      <c r="E949" s="45" t="s">
        <v>921</v>
      </c>
      <c r="F949" t="s">
        <v>859</v>
      </c>
      <c r="G949" s="45" t="s">
        <v>922</v>
      </c>
      <c r="H949" s="47">
        <v>2545</v>
      </c>
      <c r="I949" s="261" t="s">
        <v>738</v>
      </c>
      <c r="J949" s="227" t="str">
        <f>IF(ISBLANK(INDEX('Policy Characteristics'!D:D,MATCH($C949,'Policy Characteristics'!$C:$C,0))),"",INDEX('Policy Characteristics'!D:D,MATCH($C949,'Policy Characteristics'!$C:$C,0)))</f>
        <v>Feedstock Shifting</v>
      </c>
      <c r="K949" s="22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226" t="str">
        <f>IF(ISBLANK(INDEX('Policy Characteristics'!I:I,MATCH($C949,'Policy Characteristics'!$C:$C,0))),"",INDEX('Policy Characteristics'!I:I,MATCH($C949,'Policy Characteristics'!$C:$C,0)))</f>
        <v>% of potential achieved</v>
      </c>
      <c r="P949" s="22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26" t="str">
        <f>IF(ISBLANK(INDEX('Policy Characteristics'!K:K,MATCH($C949,'Policy Characteristics'!$C:$C,0))),"",INDEX('Policy Characteristics'!K:K,MATCH($C949,'Policy Characteristics'!$C:$C,0)))</f>
        <v/>
      </c>
      <c r="R949" s="226" t="str">
        <f>IF(ISBLANK(INDEX('Policy Characteristics'!L:L,MATCH($C949,'Policy Characteristics'!$C:$C,0))),"",INDEX('Policy Characteristics'!L:L,MATCH($C949,'Policy Characteristics'!$C:$C,0)))</f>
        <v/>
      </c>
    </row>
    <row r="950" spans="1:18" s="2" customFormat="1">
      <c r="A950" s="22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226" t="str">
        <f t="shared" si="42"/>
        <v>Fraction of Feedstock Shifted</v>
      </c>
      <c r="D950" s="6" t="s">
        <v>858</v>
      </c>
      <c r="E950" s="45" t="s">
        <v>923</v>
      </c>
      <c r="F950" t="s">
        <v>859</v>
      </c>
      <c r="G950" s="45" t="s">
        <v>924</v>
      </c>
      <c r="H950" s="47">
        <v>2546</v>
      </c>
      <c r="I950" s="261" t="s">
        <v>738</v>
      </c>
      <c r="J950" s="227" t="str">
        <f>IF(ISBLANK(INDEX('Policy Characteristics'!D:D,MATCH($C950,'Policy Characteristics'!$C:$C,0))),"",INDEX('Policy Characteristics'!D:D,MATCH($C950,'Policy Characteristics'!$C:$C,0)))</f>
        <v>Feedstock Shifting</v>
      </c>
      <c r="K950" s="22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226" t="str">
        <f>IF(ISBLANK(INDEX('Policy Characteristics'!I:I,MATCH($C950,'Policy Characteristics'!$C:$C,0))),"",INDEX('Policy Characteristics'!I:I,MATCH($C950,'Policy Characteristics'!$C:$C,0)))</f>
        <v>% of potential achieved</v>
      </c>
      <c r="P950" s="22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26" t="str">
        <f>IF(ISBLANK(INDEX('Policy Characteristics'!K:K,MATCH($C950,'Policy Characteristics'!$C:$C,0))),"",INDEX('Policy Characteristics'!K:K,MATCH($C950,'Policy Characteristics'!$C:$C,0)))</f>
        <v/>
      </c>
      <c r="R950" s="226" t="str">
        <f>IF(ISBLANK(INDEX('Policy Characteristics'!L:L,MATCH($C950,'Policy Characteristics'!$C:$C,0))),"",INDEX('Policy Characteristics'!L:L,MATCH($C950,'Policy Characteristics'!$C:$C,0)))</f>
        <v/>
      </c>
    </row>
    <row r="951" spans="1:18" s="2" customFormat="1">
      <c r="A951" s="22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226" t="str">
        <f t="shared" si="42"/>
        <v>Fraction of Feedstock Shifted</v>
      </c>
      <c r="D951" s="6" t="s">
        <v>858</v>
      </c>
      <c r="E951" s="45" t="s">
        <v>925</v>
      </c>
      <c r="F951" t="s">
        <v>859</v>
      </c>
      <c r="G951" s="45" t="s">
        <v>926</v>
      </c>
      <c r="H951" s="47">
        <v>2547</v>
      </c>
      <c r="I951" s="261" t="s">
        <v>738</v>
      </c>
      <c r="J951" s="227" t="str">
        <f>IF(ISBLANK(INDEX('Policy Characteristics'!D:D,MATCH($C951,'Policy Characteristics'!$C:$C,0))),"",INDEX('Policy Characteristics'!D:D,MATCH($C951,'Policy Characteristics'!$C:$C,0)))</f>
        <v>Feedstock Shifting</v>
      </c>
      <c r="K951" s="22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226" t="str">
        <f>IF(ISBLANK(INDEX('Policy Characteristics'!I:I,MATCH($C951,'Policy Characteristics'!$C:$C,0))),"",INDEX('Policy Characteristics'!I:I,MATCH($C951,'Policy Characteristics'!$C:$C,0)))</f>
        <v>% of potential achieved</v>
      </c>
      <c r="P951" s="22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26" t="str">
        <f>IF(ISBLANK(INDEX('Policy Characteristics'!K:K,MATCH($C951,'Policy Characteristics'!$C:$C,0))),"",INDEX('Policy Characteristics'!K:K,MATCH($C951,'Policy Characteristics'!$C:$C,0)))</f>
        <v/>
      </c>
      <c r="R951" s="226" t="str">
        <f>IF(ISBLANK(INDEX('Policy Characteristics'!L:L,MATCH($C951,'Policy Characteristics'!$C:$C,0))),"",INDEX('Policy Characteristics'!L:L,MATCH($C951,'Policy Characteristics'!$C:$C,0)))</f>
        <v/>
      </c>
    </row>
    <row r="952" spans="1:18" s="2" customFormat="1">
      <c r="A952" s="22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226" t="str">
        <f t="shared" si="42"/>
        <v>Fraction of Feedstock Shifted</v>
      </c>
      <c r="D952" s="6" t="s">
        <v>858</v>
      </c>
      <c r="E952" s="45" t="s">
        <v>927</v>
      </c>
      <c r="F952" t="s">
        <v>859</v>
      </c>
      <c r="G952" s="45" t="s">
        <v>928</v>
      </c>
      <c r="H952" s="47">
        <v>2548</v>
      </c>
      <c r="I952" s="261" t="s">
        <v>738</v>
      </c>
      <c r="J952" s="227" t="str">
        <f>IF(ISBLANK(INDEX('Policy Characteristics'!D:D,MATCH($C952,'Policy Characteristics'!$C:$C,0))),"",INDEX('Policy Characteristics'!D:D,MATCH($C952,'Policy Characteristics'!$C:$C,0)))</f>
        <v>Feedstock Shifting</v>
      </c>
      <c r="K952" s="22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226" t="str">
        <f>IF(ISBLANK(INDEX('Policy Characteristics'!I:I,MATCH($C952,'Policy Characteristics'!$C:$C,0))),"",INDEX('Policy Characteristics'!I:I,MATCH($C952,'Policy Characteristics'!$C:$C,0)))</f>
        <v>% of potential achieved</v>
      </c>
      <c r="P952" s="22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26" t="str">
        <f>IF(ISBLANK(INDEX('Policy Characteristics'!K:K,MATCH($C952,'Policy Characteristics'!$C:$C,0))),"",INDEX('Policy Characteristics'!K:K,MATCH($C952,'Policy Characteristics'!$C:$C,0)))</f>
        <v/>
      </c>
      <c r="R952" s="226" t="str">
        <f>IF(ISBLANK(INDEX('Policy Characteristics'!L:L,MATCH($C952,'Policy Characteristics'!$C:$C,0))),"",INDEX('Policy Characteristics'!L:L,MATCH($C952,'Policy Characteristics'!$C:$C,0)))</f>
        <v/>
      </c>
    </row>
    <row r="953" spans="1:18" s="2" customFormat="1">
      <c r="A953" s="22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226" t="str">
        <f t="shared" si="42"/>
        <v>Fraction of Feedstock Shifted</v>
      </c>
      <c r="D953" s="6" t="s">
        <v>858</v>
      </c>
      <c r="E953" s="45" t="s">
        <v>929</v>
      </c>
      <c r="F953" t="s">
        <v>859</v>
      </c>
      <c r="G953" s="45" t="s">
        <v>930</v>
      </c>
      <c r="H953" s="47">
        <v>2549</v>
      </c>
      <c r="I953" s="261" t="s">
        <v>738</v>
      </c>
      <c r="J953" s="227" t="str">
        <f>IF(ISBLANK(INDEX('Policy Characteristics'!D:D,MATCH($C953,'Policy Characteristics'!$C:$C,0))),"",INDEX('Policy Characteristics'!D:D,MATCH($C953,'Policy Characteristics'!$C:$C,0)))</f>
        <v>Feedstock Shifting</v>
      </c>
      <c r="K953" s="22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226" t="str">
        <f>IF(ISBLANK(INDEX('Policy Characteristics'!I:I,MATCH($C953,'Policy Characteristics'!$C:$C,0))),"",INDEX('Policy Characteristics'!I:I,MATCH($C953,'Policy Characteristics'!$C:$C,0)))</f>
        <v>% of potential achieved</v>
      </c>
      <c r="P953" s="22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26" t="str">
        <f>IF(ISBLANK(INDEX('Policy Characteristics'!K:K,MATCH($C953,'Policy Characteristics'!$C:$C,0))),"",INDEX('Policy Characteristics'!K:K,MATCH($C953,'Policy Characteristics'!$C:$C,0)))</f>
        <v/>
      </c>
      <c r="R953" s="226" t="str">
        <f>IF(ISBLANK(INDEX('Policy Characteristics'!L:L,MATCH($C953,'Policy Characteristics'!$C:$C,0))),"",INDEX('Policy Characteristics'!L:L,MATCH($C953,'Policy Characteristics'!$C:$C,0)))</f>
        <v/>
      </c>
    </row>
    <row r="954" spans="1:18" s="2" customFormat="1">
      <c r="A954" s="22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226" t="str">
        <f t="shared" si="42"/>
        <v>Fraction of Feedstock Shifted</v>
      </c>
      <c r="D954" s="6" t="s">
        <v>860</v>
      </c>
      <c r="E954" s="45" t="s">
        <v>911</v>
      </c>
      <c r="F954" t="s">
        <v>861</v>
      </c>
      <c r="G954" s="45" t="s">
        <v>912</v>
      </c>
      <c r="H954" s="47">
        <v>2550</v>
      </c>
      <c r="I954" s="261" t="s">
        <v>738</v>
      </c>
      <c r="J954" s="227" t="str">
        <f>IF(ISBLANK(INDEX('Policy Characteristics'!D:D,MATCH($C954,'Policy Characteristics'!$C:$C,0))),"",INDEX('Policy Characteristics'!D:D,MATCH($C954,'Policy Characteristics'!$C:$C,0)))</f>
        <v>Feedstock Shifting</v>
      </c>
      <c r="K954" s="22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226" t="str">
        <f>IF(ISBLANK(INDEX('Policy Characteristics'!I:I,MATCH($C954,'Policy Characteristics'!$C:$C,0))),"",INDEX('Policy Characteristics'!I:I,MATCH($C954,'Policy Characteristics'!$C:$C,0)))</f>
        <v>% of potential achieved</v>
      </c>
      <c r="P954" s="22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26" t="str">
        <f>IF(ISBLANK(INDEX('Policy Characteristics'!K:K,MATCH($C954,'Policy Characteristics'!$C:$C,0))),"",INDEX('Policy Characteristics'!K:K,MATCH($C954,'Policy Characteristics'!$C:$C,0)))</f>
        <v/>
      </c>
      <c r="R954" s="226" t="str">
        <f>IF(ISBLANK(INDEX('Policy Characteristics'!L:L,MATCH($C954,'Policy Characteristics'!$C:$C,0))),"",INDEX('Policy Characteristics'!L:L,MATCH($C954,'Policy Characteristics'!$C:$C,0)))</f>
        <v/>
      </c>
    </row>
    <row r="955" spans="1:18" s="2" customFormat="1">
      <c r="A955" s="22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226" t="str">
        <f t="shared" si="42"/>
        <v>Fraction of Feedstock Shifted</v>
      </c>
      <c r="D955" s="6" t="s">
        <v>860</v>
      </c>
      <c r="E955" s="45" t="s">
        <v>913</v>
      </c>
      <c r="F955" t="s">
        <v>861</v>
      </c>
      <c r="G955" s="45" t="s">
        <v>914</v>
      </c>
      <c r="H955" s="47">
        <v>2551</v>
      </c>
      <c r="I955" s="261" t="s">
        <v>738</v>
      </c>
      <c r="J955" s="227" t="str">
        <f>IF(ISBLANK(INDEX('Policy Characteristics'!D:D,MATCH($C955,'Policy Characteristics'!$C:$C,0))),"",INDEX('Policy Characteristics'!D:D,MATCH($C955,'Policy Characteristics'!$C:$C,0)))</f>
        <v>Feedstock Shifting</v>
      </c>
      <c r="K955" s="22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226" t="str">
        <f>IF(ISBLANK(INDEX('Policy Characteristics'!I:I,MATCH($C955,'Policy Characteristics'!$C:$C,0))),"",INDEX('Policy Characteristics'!I:I,MATCH($C955,'Policy Characteristics'!$C:$C,0)))</f>
        <v>% of potential achieved</v>
      </c>
      <c r="P955" s="22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26" t="str">
        <f>IF(ISBLANK(INDEX('Policy Characteristics'!K:K,MATCH($C955,'Policy Characteristics'!$C:$C,0))),"",INDEX('Policy Characteristics'!K:K,MATCH($C955,'Policy Characteristics'!$C:$C,0)))</f>
        <v/>
      </c>
      <c r="R955" s="226" t="str">
        <f>IF(ISBLANK(INDEX('Policy Characteristics'!L:L,MATCH($C955,'Policy Characteristics'!$C:$C,0))),"",INDEX('Policy Characteristics'!L:L,MATCH($C955,'Policy Characteristics'!$C:$C,0)))</f>
        <v/>
      </c>
    </row>
    <row r="956" spans="1:18" s="2" customFormat="1">
      <c r="A956" s="22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226" t="str">
        <f t="shared" si="42"/>
        <v>Fraction of Feedstock Shifted</v>
      </c>
      <c r="D956" s="6" t="s">
        <v>860</v>
      </c>
      <c r="E956" s="45" t="s">
        <v>915</v>
      </c>
      <c r="F956" t="s">
        <v>861</v>
      </c>
      <c r="G956" s="45" t="s">
        <v>916</v>
      </c>
      <c r="H956" s="47">
        <v>2552</v>
      </c>
      <c r="I956" s="261" t="s">
        <v>728</v>
      </c>
      <c r="J956" s="227" t="str">
        <f>IF(ISBLANK(INDEX('Policy Characteristics'!D:D,MATCH($C956,'Policy Characteristics'!$C:$C,0))),"",INDEX('Policy Characteristics'!D:D,MATCH($C956,'Policy Characteristics'!$C:$C,0)))</f>
        <v>Feedstock Shifting</v>
      </c>
      <c r="K956" s="22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226" t="str">
        <f>IF(ISBLANK(INDEX('Policy Characteristics'!I:I,MATCH($C956,'Policy Characteristics'!$C:$C,0))),"",INDEX('Policy Characteristics'!I:I,MATCH($C956,'Policy Characteristics'!$C:$C,0)))</f>
        <v>% of potential achieved</v>
      </c>
      <c r="P956" s="22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26" t="str">
        <f>IF(ISBLANK(INDEX('Policy Characteristics'!K:K,MATCH($C956,'Policy Characteristics'!$C:$C,0))),"",INDEX('Policy Characteristics'!K:K,MATCH($C956,'Policy Characteristics'!$C:$C,0)))</f>
        <v/>
      </c>
      <c r="R956" s="226" t="str">
        <f>IF(ISBLANK(INDEX('Policy Characteristics'!L:L,MATCH($C956,'Policy Characteristics'!$C:$C,0))),"",INDEX('Policy Characteristics'!L:L,MATCH($C956,'Policy Characteristics'!$C:$C,0)))</f>
        <v/>
      </c>
    </row>
    <row r="957" spans="1:18" s="2" customFormat="1">
      <c r="A957" s="22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226" t="str">
        <f t="shared" si="42"/>
        <v>Fraction of Feedstock Shifted</v>
      </c>
      <c r="D957" s="6" t="s">
        <v>860</v>
      </c>
      <c r="E957" s="45" t="s">
        <v>917</v>
      </c>
      <c r="F957" t="s">
        <v>861</v>
      </c>
      <c r="G957" s="45" t="s">
        <v>918</v>
      </c>
      <c r="H957" s="47">
        <v>2553</v>
      </c>
      <c r="I957" s="261" t="s">
        <v>738</v>
      </c>
      <c r="J957" s="227" t="str">
        <f>IF(ISBLANK(INDEX('Policy Characteristics'!D:D,MATCH($C957,'Policy Characteristics'!$C:$C,0))),"",INDEX('Policy Characteristics'!D:D,MATCH($C957,'Policy Characteristics'!$C:$C,0)))</f>
        <v>Feedstock Shifting</v>
      </c>
      <c r="K957" s="22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226" t="str">
        <f>IF(ISBLANK(INDEX('Policy Characteristics'!I:I,MATCH($C957,'Policy Characteristics'!$C:$C,0))),"",INDEX('Policy Characteristics'!I:I,MATCH($C957,'Policy Characteristics'!$C:$C,0)))</f>
        <v>% of potential achieved</v>
      </c>
      <c r="P957" s="22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26" t="str">
        <f>IF(ISBLANK(INDEX('Policy Characteristics'!K:K,MATCH($C957,'Policy Characteristics'!$C:$C,0))),"",INDEX('Policy Characteristics'!K:K,MATCH($C957,'Policy Characteristics'!$C:$C,0)))</f>
        <v/>
      </c>
      <c r="R957" s="226" t="str">
        <f>IF(ISBLANK(INDEX('Policy Characteristics'!L:L,MATCH($C957,'Policy Characteristics'!$C:$C,0))),"",INDEX('Policy Characteristics'!L:L,MATCH($C957,'Policy Characteristics'!$C:$C,0)))</f>
        <v/>
      </c>
    </row>
    <row r="958" spans="1:18" s="2" customFormat="1">
      <c r="A958" s="22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226" t="str">
        <f t="shared" si="42"/>
        <v>Fraction of Feedstock Shifted</v>
      </c>
      <c r="D958" s="6" t="s">
        <v>860</v>
      </c>
      <c r="E958" s="45" t="s">
        <v>919</v>
      </c>
      <c r="F958" t="s">
        <v>861</v>
      </c>
      <c r="G958" s="45" t="s">
        <v>920</v>
      </c>
      <c r="H958" s="47">
        <v>2554</v>
      </c>
      <c r="I958" s="261" t="s">
        <v>738</v>
      </c>
      <c r="J958" s="227" t="str">
        <f>IF(ISBLANK(INDEX('Policy Characteristics'!D:D,MATCH($C958,'Policy Characteristics'!$C:$C,0))),"",INDEX('Policy Characteristics'!D:D,MATCH($C958,'Policy Characteristics'!$C:$C,0)))</f>
        <v>Feedstock Shifting</v>
      </c>
      <c r="K958" s="22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226" t="str">
        <f>IF(ISBLANK(INDEX('Policy Characteristics'!I:I,MATCH($C958,'Policy Characteristics'!$C:$C,0))),"",INDEX('Policy Characteristics'!I:I,MATCH($C958,'Policy Characteristics'!$C:$C,0)))</f>
        <v>% of potential achieved</v>
      </c>
      <c r="P958" s="22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26" t="str">
        <f>IF(ISBLANK(INDEX('Policy Characteristics'!K:K,MATCH($C958,'Policy Characteristics'!$C:$C,0))),"",INDEX('Policy Characteristics'!K:K,MATCH($C958,'Policy Characteristics'!$C:$C,0)))</f>
        <v/>
      </c>
      <c r="R958" s="226" t="str">
        <f>IF(ISBLANK(INDEX('Policy Characteristics'!L:L,MATCH($C958,'Policy Characteristics'!$C:$C,0))),"",INDEX('Policy Characteristics'!L:L,MATCH($C958,'Policy Characteristics'!$C:$C,0)))</f>
        <v/>
      </c>
    </row>
    <row r="959" spans="1:18" s="2" customFormat="1">
      <c r="A959" s="22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226" t="str">
        <f t="shared" si="42"/>
        <v>Fraction of Feedstock Shifted</v>
      </c>
      <c r="D959" s="6" t="s">
        <v>860</v>
      </c>
      <c r="E959" s="45" t="s">
        <v>921</v>
      </c>
      <c r="F959" t="s">
        <v>861</v>
      </c>
      <c r="G959" s="45" t="s">
        <v>922</v>
      </c>
      <c r="H959" s="47">
        <v>2555</v>
      </c>
      <c r="I959" s="261" t="s">
        <v>738</v>
      </c>
      <c r="J959" s="227" t="str">
        <f>IF(ISBLANK(INDEX('Policy Characteristics'!D:D,MATCH($C959,'Policy Characteristics'!$C:$C,0))),"",INDEX('Policy Characteristics'!D:D,MATCH($C959,'Policy Characteristics'!$C:$C,0)))</f>
        <v>Feedstock Shifting</v>
      </c>
      <c r="K959" s="22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226" t="str">
        <f>IF(ISBLANK(INDEX('Policy Characteristics'!I:I,MATCH($C959,'Policy Characteristics'!$C:$C,0))),"",INDEX('Policy Characteristics'!I:I,MATCH($C959,'Policy Characteristics'!$C:$C,0)))</f>
        <v>% of potential achieved</v>
      </c>
      <c r="P959" s="22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26" t="str">
        <f>IF(ISBLANK(INDEX('Policy Characteristics'!K:K,MATCH($C959,'Policy Characteristics'!$C:$C,0))),"",INDEX('Policy Characteristics'!K:K,MATCH($C959,'Policy Characteristics'!$C:$C,0)))</f>
        <v/>
      </c>
      <c r="R959" s="226" t="str">
        <f>IF(ISBLANK(INDEX('Policy Characteristics'!L:L,MATCH($C959,'Policy Characteristics'!$C:$C,0))),"",INDEX('Policy Characteristics'!L:L,MATCH($C959,'Policy Characteristics'!$C:$C,0)))</f>
        <v/>
      </c>
    </row>
    <row r="960" spans="1:18" s="2" customFormat="1">
      <c r="A960" s="22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226" t="str">
        <f t="shared" si="42"/>
        <v>Fraction of Feedstock Shifted</v>
      </c>
      <c r="D960" s="6" t="s">
        <v>860</v>
      </c>
      <c r="E960" s="45" t="s">
        <v>923</v>
      </c>
      <c r="F960" t="s">
        <v>861</v>
      </c>
      <c r="G960" s="45" t="s">
        <v>924</v>
      </c>
      <c r="H960" s="47">
        <v>2556</v>
      </c>
      <c r="I960" s="261" t="s">
        <v>738</v>
      </c>
      <c r="J960" s="227" t="str">
        <f>IF(ISBLANK(INDEX('Policy Characteristics'!D:D,MATCH($C960,'Policy Characteristics'!$C:$C,0))),"",INDEX('Policy Characteristics'!D:D,MATCH($C960,'Policy Characteristics'!$C:$C,0)))</f>
        <v>Feedstock Shifting</v>
      </c>
      <c r="K960" s="22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226" t="str">
        <f>IF(ISBLANK(INDEX('Policy Characteristics'!I:I,MATCH($C960,'Policy Characteristics'!$C:$C,0))),"",INDEX('Policy Characteristics'!I:I,MATCH($C960,'Policy Characteristics'!$C:$C,0)))</f>
        <v>% of potential achieved</v>
      </c>
      <c r="P960" s="22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26" t="str">
        <f>IF(ISBLANK(INDEX('Policy Characteristics'!K:K,MATCH($C960,'Policy Characteristics'!$C:$C,0))),"",INDEX('Policy Characteristics'!K:K,MATCH($C960,'Policy Characteristics'!$C:$C,0)))</f>
        <v/>
      </c>
      <c r="R960" s="226" t="str">
        <f>IF(ISBLANK(INDEX('Policy Characteristics'!L:L,MATCH($C960,'Policy Characteristics'!$C:$C,0))),"",INDEX('Policy Characteristics'!L:L,MATCH($C960,'Policy Characteristics'!$C:$C,0)))</f>
        <v/>
      </c>
    </row>
    <row r="961" spans="1:18" s="2" customFormat="1">
      <c r="A961" s="22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226" t="str">
        <f t="shared" si="42"/>
        <v>Fraction of Feedstock Shifted</v>
      </c>
      <c r="D961" s="6" t="s">
        <v>860</v>
      </c>
      <c r="E961" s="45" t="s">
        <v>925</v>
      </c>
      <c r="F961" t="s">
        <v>861</v>
      </c>
      <c r="G961" s="45" t="s">
        <v>926</v>
      </c>
      <c r="H961" s="47">
        <v>2557</v>
      </c>
      <c r="I961" s="261" t="s">
        <v>738</v>
      </c>
      <c r="J961" s="227" t="str">
        <f>IF(ISBLANK(INDEX('Policy Characteristics'!D:D,MATCH($C961,'Policy Characteristics'!$C:$C,0))),"",INDEX('Policy Characteristics'!D:D,MATCH($C961,'Policy Characteristics'!$C:$C,0)))</f>
        <v>Feedstock Shifting</v>
      </c>
      <c r="K961" s="22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226" t="str">
        <f>IF(ISBLANK(INDEX('Policy Characteristics'!I:I,MATCH($C961,'Policy Characteristics'!$C:$C,0))),"",INDEX('Policy Characteristics'!I:I,MATCH($C961,'Policy Characteristics'!$C:$C,0)))</f>
        <v>% of potential achieved</v>
      </c>
      <c r="P961" s="22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26" t="str">
        <f>IF(ISBLANK(INDEX('Policy Characteristics'!K:K,MATCH($C961,'Policy Characteristics'!$C:$C,0))),"",INDEX('Policy Characteristics'!K:K,MATCH($C961,'Policy Characteristics'!$C:$C,0)))</f>
        <v/>
      </c>
      <c r="R961" s="226" t="str">
        <f>IF(ISBLANK(INDEX('Policy Characteristics'!L:L,MATCH($C961,'Policy Characteristics'!$C:$C,0))),"",INDEX('Policy Characteristics'!L:L,MATCH($C961,'Policy Characteristics'!$C:$C,0)))</f>
        <v/>
      </c>
    </row>
    <row r="962" spans="1:18" s="2" customFormat="1">
      <c r="A962" s="22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226" t="str">
        <f t="shared" si="42"/>
        <v>Fraction of Feedstock Shifted</v>
      </c>
      <c r="D962" s="6" t="s">
        <v>860</v>
      </c>
      <c r="E962" s="45" t="s">
        <v>927</v>
      </c>
      <c r="F962" t="s">
        <v>861</v>
      </c>
      <c r="G962" s="45" t="s">
        <v>928</v>
      </c>
      <c r="H962" s="47">
        <v>2558</v>
      </c>
      <c r="I962" s="261" t="s">
        <v>738</v>
      </c>
      <c r="J962" s="227" t="str">
        <f>IF(ISBLANK(INDEX('Policy Characteristics'!D:D,MATCH($C962,'Policy Characteristics'!$C:$C,0))),"",INDEX('Policy Characteristics'!D:D,MATCH($C962,'Policy Characteristics'!$C:$C,0)))</f>
        <v>Feedstock Shifting</v>
      </c>
      <c r="K962" s="22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226" t="str">
        <f>IF(ISBLANK(INDEX('Policy Characteristics'!I:I,MATCH($C962,'Policy Characteristics'!$C:$C,0))),"",INDEX('Policy Characteristics'!I:I,MATCH($C962,'Policy Characteristics'!$C:$C,0)))</f>
        <v>% of potential achieved</v>
      </c>
      <c r="P962" s="22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26" t="str">
        <f>IF(ISBLANK(INDEX('Policy Characteristics'!K:K,MATCH($C962,'Policy Characteristics'!$C:$C,0))),"",INDEX('Policy Characteristics'!K:K,MATCH($C962,'Policy Characteristics'!$C:$C,0)))</f>
        <v/>
      </c>
      <c r="R962" s="226" t="str">
        <f>IF(ISBLANK(INDEX('Policy Characteristics'!L:L,MATCH($C962,'Policy Characteristics'!$C:$C,0))),"",INDEX('Policy Characteristics'!L:L,MATCH($C962,'Policy Characteristics'!$C:$C,0)))</f>
        <v/>
      </c>
    </row>
    <row r="963" spans="1:18" s="2" customFormat="1">
      <c r="A963" s="22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226" t="str">
        <f t="shared" si="42"/>
        <v>Fraction of Feedstock Shifted</v>
      </c>
      <c r="D963" s="6" t="s">
        <v>860</v>
      </c>
      <c r="E963" s="45" t="s">
        <v>929</v>
      </c>
      <c r="F963" t="s">
        <v>861</v>
      </c>
      <c r="G963" s="45" t="s">
        <v>930</v>
      </c>
      <c r="H963" s="47">
        <v>2559</v>
      </c>
      <c r="I963" s="261" t="s">
        <v>738</v>
      </c>
      <c r="J963" s="227" t="str">
        <f>IF(ISBLANK(INDEX('Policy Characteristics'!D:D,MATCH($C963,'Policy Characteristics'!$C:$C,0))),"",INDEX('Policy Characteristics'!D:D,MATCH($C963,'Policy Characteristics'!$C:$C,0)))</f>
        <v>Feedstock Shifting</v>
      </c>
      <c r="K963" s="22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226" t="str">
        <f>IF(ISBLANK(INDEX('Policy Characteristics'!I:I,MATCH($C963,'Policy Characteristics'!$C:$C,0))),"",INDEX('Policy Characteristics'!I:I,MATCH($C963,'Policy Characteristics'!$C:$C,0)))</f>
        <v>% of potential achieved</v>
      </c>
      <c r="P963" s="22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26" t="str">
        <f>IF(ISBLANK(INDEX('Policy Characteristics'!K:K,MATCH($C963,'Policy Characteristics'!$C:$C,0))),"",INDEX('Policy Characteristics'!K:K,MATCH($C963,'Policy Characteristics'!$C:$C,0)))</f>
        <v/>
      </c>
      <c r="R963" s="226" t="str">
        <f>IF(ISBLANK(INDEX('Policy Characteristics'!L:L,MATCH($C963,'Policy Characteristics'!$C:$C,0))),"",INDEX('Policy Characteristics'!L:L,MATCH($C963,'Policy Characteristics'!$C:$C,0)))</f>
        <v/>
      </c>
    </row>
    <row r="964" spans="1:18" s="2" customFormat="1">
      <c r="A964" s="22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226" t="str">
        <f t="shared" si="42"/>
        <v>Fraction of Feedstock Shifted</v>
      </c>
      <c r="D964" s="6" t="s">
        <v>862</v>
      </c>
      <c r="E964" s="45" t="s">
        <v>911</v>
      </c>
      <c r="F964" t="s">
        <v>863</v>
      </c>
      <c r="G964" s="45" t="s">
        <v>912</v>
      </c>
      <c r="H964" s="47">
        <v>2560</v>
      </c>
      <c r="I964" s="261" t="s">
        <v>738</v>
      </c>
      <c r="J964" s="227" t="str">
        <f>IF(ISBLANK(INDEX('Policy Characteristics'!D:D,MATCH($C964,'Policy Characteristics'!$C:$C,0))),"",INDEX('Policy Characteristics'!D:D,MATCH($C964,'Policy Characteristics'!$C:$C,0)))</f>
        <v>Feedstock Shifting</v>
      </c>
      <c r="K964" s="22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226" t="str">
        <f>IF(ISBLANK(INDEX('Policy Characteristics'!I:I,MATCH($C964,'Policy Characteristics'!$C:$C,0))),"",INDEX('Policy Characteristics'!I:I,MATCH($C964,'Policy Characteristics'!$C:$C,0)))</f>
        <v>% of potential achieved</v>
      </c>
      <c r="P964" s="22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26" t="str">
        <f>IF(ISBLANK(INDEX('Policy Characteristics'!K:K,MATCH($C964,'Policy Characteristics'!$C:$C,0))),"",INDEX('Policy Characteristics'!K:K,MATCH($C964,'Policy Characteristics'!$C:$C,0)))</f>
        <v/>
      </c>
      <c r="R964" s="226" t="str">
        <f>IF(ISBLANK(INDEX('Policy Characteristics'!L:L,MATCH($C964,'Policy Characteristics'!$C:$C,0))),"",INDEX('Policy Characteristics'!L:L,MATCH($C964,'Policy Characteristics'!$C:$C,0)))</f>
        <v/>
      </c>
    </row>
    <row r="965" spans="1:18" s="2" customFormat="1">
      <c r="A965" s="22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226" t="str">
        <f t="shared" si="42"/>
        <v>Fraction of Feedstock Shifted</v>
      </c>
      <c r="D965" s="6" t="s">
        <v>862</v>
      </c>
      <c r="E965" s="45" t="s">
        <v>913</v>
      </c>
      <c r="F965" t="s">
        <v>863</v>
      </c>
      <c r="G965" s="45" t="s">
        <v>914</v>
      </c>
      <c r="H965" s="47">
        <v>2561</v>
      </c>
      <c r="I965" s="261" t="s">
        <v>738</v>
      </c>
      <c r="J965" s="227" t="str">
        <f>IF(ISBLANK(INDEX('Policy Characteristics'!D:D,MATCH($C965,'Policy Characteristics'!$C:$C,0))),"",INDEX('Policy Characteristics'!D:D,MATCH($C965,'Policy Characteristics'!$C:$C,0)))</f>
        <v>Feedstock Shifting</v>
      </c>
      <c r="K965" s="22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226" t="str">
        <f>IF(ISBLANK(INDEX('Policy Characteristics'!I:I,MATCH($C965,'Policy Characteristics'!$C:$C,0))),"",INDEX('Policy Characteristics'!I:I,MATCH($C965,'Policy Characteristics'!$C:$C,0)))</f>
        <v>% of potential achieved</v>
      </c>
      <c r="P965" s="22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26" t="str">
        <f>IF(ISBLANK(INDEX('Policy Characteristics'!K:K,MATCH($C965,'Policy Characteristics'!$C:$C,0))),"",INDEX('Policy Characteristics'!K:K,MATCH($C965,'Policy Characteristics'!$C:$C,0)))</f>
        <v/>
      </c>
      <c r="R965" s="226" t="str">
        <f>IF(ISBLANK(INDEX('Policy Characteristics'!L:L,MATCH($C965,'Policy Characteristics'!$C:$C,0))),"",INDEX('Policy Characteristics'!L:L,MATCH($C965,'Policy Characteristics'!$C:$C,0)))</f>
        <v/>
      </c>
    </row>
    <row r="966" spans="1:18" s="2" customFormat="1">
      <c r="A966" s="22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226" t="str">
        <f t="shared" si="42"/>
        <v>Fraction of Feedstock Shifted</v>
      </c>
      <c r="D966" s="6" t="s">
        <v>862</v>
      </c>
      <c r="E966" s="45" t="s">
        <v>915</v>
      </c>
      <c r="F966" t="s">
        <v>863</v>
      </c>
      <c r="G966" s="45" t="s">
        <v>916</v>
      </c>
      <c r="H966" s="47">
        <v>2562</v>
      </c>
      <c r="I966" s="261" t="s">
        <v>738</v>
      </c>
      <c r="J966" s="227" t="str">
        <f>IF(ISBLANK(INDEX('Policy Characteristics'!D:D,MATCH($C966,'Policy Characteristics'!$C:$C,0))),"",INDEX('Policy Characteristics'!D:D,MATCH($C966,'Policy Characteristics'!$C:$C,0)))</f>
        <v>Feedstock Shifting</v>
      </c>
      <c r="K966" s="22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226" t="str">
        <f>IF(ISBLANK(INDEX('Policy Characteristics'!I:I,MATCH($C966,'Policy Characteristics'!$C:$C,0))),"",INDEX('Policy Characteristics'!I:I,MATCH($C966,'Policy Characteristics'!$C:$C,0)))</f>
        <v>% of potential achieved</v>
      </c>
      <c r="P966" s="22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26" t="str">
        <f>IF(ISBLANK(INDEX('Policy Characteristics'!K:K,MATCH($C966,'Policy Characteristics'!$C:$C,0))),"",INDEX('Policy Characteristics'!K:K,MATCH($C966,'Policy Characteristics'!$C:$C,0)))</f>
        <v/>
      </c>
      <c r="R966" s="226" t="str">
        <f>IF(ISBLANK(INDEX('Policy Characteristics'!L:L,MATCH($C966,'Policy Characteristics'!$C:$C,0))),"",INDEX('Policy Characteristics'!L:L,MATCH($C966,'Policy Characteristics'!$C:$C,0)))</f>
        <v/>
      </c>
    </row>
    <row r="967" spans="1:18" s="2" customFormat="1">
      <c r="A967" s="22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226" t="str">
        <f t="shared" si="42"/>
        <v>Fraction of Feedstock Shifted</v>
      </c>
      <c r="D967" s="6" t="s">
        <v>862</v>
      </c>
      <c r="E967" s="45" t="s">
        <v>917</v>
      </c>
      <c r="F967" t="s">
        <v>863</v>
      </c>
      <c r="G967" s="45" t="s">
        <v>918</v>
      </c>
      <c r="H967" s="47">
        <v>2563</v>
      </c>
      <c r="I967" s="261" t="s">
        <v>738</v>
      </c>
      <c r="J967" s="227" t="str">
        <f>IF(ISBLANK(INDEX('Policy Characteristics'!D:D,MATCH($C967,'Policy Characteristics'!$C:$C,0))),"",INDEX('Policy Characteristics'!D:D,MATCH($C967,'Policy Characteristics'!$C:$C,0)))</f>
        <v>Feedstock Shifting</v>
      </c>
      <c r="K967" s="22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226" t="str">
        <f>IF(ISBLANK(INDEX('Policy Characteristics'!I:I,MATCH($C967,'Policy Characteristics'!$C:$C,0))),"",INDEX('Policy Characteristics'!I:I,MATCH($C967,'Policy Characteristics'!$C:$C,0)))</f>
        <v>% of potential achieved</v>
      </c>
      <c r="P967" s="22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26" t="str">
        <f>IF(ISBLANK(INDEX('Policy Characteristics'!K:K,MATCH($C967,'Policy Characteristics'!$C:$C,0))),"",INDEX('Policy Characteristics'!K:K,MATCH($C967,'Policy Characteristics'!$C:$C,0)))</f>
        <v/>
      </c>
      <c r="R967" s="226" t="str">
        <f>IF(ISBLANK(INDEX('Policy Characteristics'!L:L,MATCH($C967,'Policy Characteristics'!$C:$C,0))),"",INDEX('Policy Characteristics'!L:L,MATCH($C967,'Policy Characteristics'!$C:$C,0)))</f>
        <v/>
      </c>
    </row>
    <row r="968" spans="1:18" s="2" customFormat="1">
      <c r="A968" s="22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226" t="str">
        <f t="shared" si="42"/>
        <v>Fraction of Feedstock Shifted</v>
      </c>
      <c r="D968" s="6" t="s">
        <v>862</v>
      </c>
      <c r="E968" s="45" t="s">
        <v>919</v>
      </c>
      <c r="F968" t="s">
        <v>863</v>
      </c>
      <c r="G968" s="45" t="s">
        <v>920</v>
      </c>
      <c r="H968" s="47">
        <v>2564</v>
      </c>
      <c r="I968" s="261" t="s">
        <v>738</v>
      </c>
      <c r="J968" s="227" t="str">
        <f>IF(ISBLANK(INDEX('Policy Characteristics'!D:D,MATCH($C968,'Policy Characteristics'!$C:$C,0))),"",INDEX('Policy Characteristics'!D:D,MATCH($C968,'Policy Characteristics'!$C:$C,0)))</f>
        <v>Feedstock Shifting</v>
      </c>
      <c r="K968" s="22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226" t="str">
        <f>IF(ISBLANK(INDEX('Policy Characteristics'!I:I,MATCH($C968,'Policy Characteristics'!$C:$C,0))),"",INDEX('Policy Characteristics'!I:I,MATCH($C968,'Policy Characteristics'!$C:$C,0)))</f>
        <v>% of potential achieved</v>
      </c>
      <c r="P968" s="22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26" t="str">
        <f>IF(ISBLANK(INDEX('Policy Characteristics'!K:K,MATCH($C968,'Policy Characteristics'!$C:$C,0))),"",INDEX('Policy Characteristics'!K:K,MATCH($C968,'Policy Characteristics'!$C:$C,0)))</f>
        <v/>
      </c>
      <c r="R968" s="226" t="str">
        <f>IF(ISBLANK(INDEX('Policy Characteristics'!L:L,MATCH($C968,'Policy Characteristics'!$C:$C,0))),"",INDEX('Policy Characteristics'!L:L,MATCH($C968,'Policy Characteristics'!$C:$C,0)))</f>
        <v/>
      </c>
    </row>
    <row r="969" spans="1:18" s="2" customFormat="1">
      <c r="A969" s="22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226" t="str">
        <f t="shared" si="42"/>
        <v>Fraction of Feedstock Shifted</v>
      </c>
      <c r="D969" s="6" t="s">
        <v>862</v>
      </c>
      <c r="E969" s="45" t="s">
        <v>921</v>
      </c>
      <c r="F969" t="s">
        <v>863</v>
      </c>
      <c r="G969" s="45" t="s">
        <v>922</v>
      </c>
      <c r="H969" s="47">
        <v>2565</v>
      </c>
      <c r="I969" s="261" t="s">
        <v>738</v>
      </c>
      <c r="J969" s="227" t="str">
        <f>IF(ISBLANK(INDEX('Policy Characteristics'!D:D,MATCH($C969,'Policy Characteristics'!$C:$C,0))),"",INDEX('Policy Characteristics'!D:D,MATCH($C969,'Policy Characteristics'!$C:$C,0)))</f>
        <v>Feedstock Shifting</v>
      </c>
      <c r="K969" s="22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226" t="str">
        <f>IF(ISBLANK(INDEX('Policy Characteristics'!I:I,MATCH($C969,'Policy Characteristics'!$C:$C,0))),"",INDEX('Policy Characteristics'!I:I,MATCH($C969,'Policy Characteristics'!$C:$C,0)))</f>
        <v>% of potential achieved</v>
      </c>
      <c r="P969" s="22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26" t="str">
        <f>IF(ISBLANK(INDEX('Policy Characteristics'!K:K,MATCH($C969,'Policy Characteristics'!$C:$C,0))),"",INDEX('Policy Characteristics'!K:K,MATCH($C969,'Policy Characteristics'!$C:$C,0)))</f>
        <v/>
      </c>
      <c r="R969" s="226" t="str">
        <f>IF(ISBLANK(INDEX('Policy Characteristics'!L:L,MATCH($C969,'Policy Characteristics'!$C:$C,0))),"",INDEX('Policy Characteristics'!L:L,MATCH($C969,'Policy Characteristics'!$C:$C,0)))</f>
        <v/>
      </c>
    </row>
    <row r="970" spans="1:18" s="2" customFormat="1">
      <c r="A970" s="22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226" t="str">
        <f t="shared" si="42"/>
        <v>Fraction of Feedstock Shifted</v>
      </c>
      <c r="D970" s="6" t="s">
        <v>862</v>
      </c>
      <c r="E970" s="45" t="s">
        <v>923</v>
      </c>
      <c r="F970" t="s">
        <v>863</v>
      </c>
      <c r="G970" s="45" t="s">
        <v>924</v>
      </c>
      <c r="H970" s="47">
        <v>2566</v>
      </c>
      <c r="I970" s="261" t="s">
        <v>738</v>
      </c>
      <c r="J970" s="227" t="str">
        <f>IF(ISBLANK(INDEX('Policy Characteristics'!D:D,MATCH($C970,'Policy Characteristics'!$C:$C,0))),"",INDEX('Policy Characteristics'!D:D,MATCH($C970,'Policy Characteristics'!$C:$C,0)))</f>
        <v>Feedstock Shifting</v>
      </c>
      <c r="K970" s="22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226" t="str">
        <f>IF(ISBLANK(INDEX('Policy Characteristics'!I:I,MATCH($C970,'Policy Characteristics'!$C:$C,0))),"",INDEX('Policy Characteristics'!I:I,MATCH($C970,'Policy Characteristics'!$C:$C,0)))</f>
        <v>% of potential achieved</v>
      </c>
      <c r="P970" s="22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26" t="str">
        <f>IF(ISBLANK(INDEX('Policy Characteristics'!K:K,MATCH($C970,'Policy Characteristics'!$C:$C,0))),"",INDEX('Policy Characteristics'!K:K,MATCH($C970,'Policy Characteristics'!$C:$C,0)))</f>
        <v/>
      </c>
      <c r="R970" s="226" t="str">
        <f>IF(ISBLANK(INDEX('Policy Characteristics'!L:L,MATCH($C970,'Policy Characteristics'!$C:$C,0))),"",INDEX('Policy Characteristics'!L:L,MATCH($C970,'Policy Characteristics'!$C:$C,0)))</f>
        <v/>
      </c>
    </row>
    <row r="971" spans="1:18" s="2" customFormat="1">
      <c r="A971" s="22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226" t="str">
        <f t="shared" si="42"/>
        <v>Fraction of Feedstock Shifted</v>
      </c>
      <c r="D971" s="6" t="s">
        <v>862</v>
      </c>
      <c r="E971" s="45" t="s">
        <v>925</v>
      </c>
      <c r="F971" t="s">
        <v>863</v>
      </c>
      <c r="G971" s="45" t="s">
        <v>926</v>
      </c>
      <c r="H971" s="47">
        <v>2567</v>
      </c>
      <c r="I971" s="261" t="s">
        <v>738</v>
      </c>
      <c r="J971" s="227" t="str">
        <f>IF(ISBLANK(INDEX('Policy Characteristics'!D:D,MATCH($C971,'Policy Characteristics'!$C:$C,0))),"",INDEX('Policy Characteristics'!D:D,MATCH($C971,'Policy Characteristics'!$C:$C,0)))</f>
        <v>Feedstock Shifting</v>
      </c>
      <c r="K971" s="22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226" t="str">
        <f>IF(ISBLANK(INDEX('Policy Characteristics'!I:I,MATCH($C971,'Policy Characteristics'!$C:$C,0))),"",INDEX('Policy Characteristics'!I:I,MATCH($C971,'Policy Characteristics'!$C:$C,0)))</f>
        <v>% of potential achieved</v>
      </c>
      <c r="P971" s="22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26" t="str">
        <f>IF(ISBLANK(INDEX('Policy Characteristics'!K:K,MATCH($C971,'Policy Characteristics'!$C:$C,0))),"",INDEX('Policy Characteristics'!K:K,MATCH($C971,'Policy Characteristics'!$C:$C,0)))</f>
        <v/>
      </c>
      <c r="R971" s="226" t="str">
        <f>IF(ISBLANK(INDEX('Policy Characteristics'!L:L,MATCH($C971,'Policy Characteristics'!$C:$C,0))),"",INDEX('Policy Characteristics'!L:L,MATCH($C971,'Policy Characteristics'!$C:$C,0)))</f>
        <v/>
      </c>
    </row>
    <row r="972" spans="1:18" s="2" customFormat="1">
      <c r="A972" s="22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226" t="str">
        <f t="shared" si="42"/>
        <v>Fraction of Feedstock Shifted</v>
      </c>
      <c r="D972" s="6" t="s">
        <v>862</v>
      </c>
      <c r="E972" s="45" t="s">
        <v>927</v>
      </c>
      <c r="F972" t="s">
        <v>863</v>
      </c>
      <c r="G972" s="45" t="s">
        <v>928</v>
      </c>
      <c r="H972" s="47">
        <v>2568</v>
      </c>
      <c r="I972" s="261" t="s">
        <v>738</v>
      </c>
      <c r="J972" s="227" t="str">
        <f>IF(ISBLANK(INDEX('Policy Characteristics'!D:D,MATCH($C972,'Policy Characteristics'!$C:$C,0))),"",INDEX('Policy Characteristics'!D:D,MATCH($C972,'Policy Characteristics'!$C:$C,0)))</f>
        <v>Feedstock Shifting</v>
      </c>
      <c r="K972" s="22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226" t="str">
        <f>IF(ISBLANK(INDEX('Policy Characteristics'!I:I,MATCH($C972,'Policy Characteristics'!$C:$C,0))),"",INDEX('Policy Characteristics'!I:I,MATCH($C972,'Policy Characteristics'!$C:$C,0)))</f>
        <v>% of potential achieved</v>
      </c>
      <c r="P972" s="22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26" t="str">
        <f>IF(ISBLANK(INDEX('Policy Characteristics'!K:K,MATCH($C972,'Policy Characteristics'!$C:$C,0))),"",INDEX('Policy Characteristics'!K:K,MATCH($C972,'Policy Characteristics'!$C:$C,0)))</f>
        <v/>
      </c>
      <c r="R972" s="226" t="str">
        <f>IF(ISBLANK(INDEX('Policy Characteristics'!L:L,MATCH($C972,'Policy Characteristics'!$C:$C,0))),"",INDEX('Policy Characteristics'!L:L,MATCH($C972,'Policy Characteristics'!$C:$C,0)))</f>
        <v/>
      </c>
    </row>
    <row r="973" spans="1:18" s="2" customFormat="1">
      <c r="A973" s="22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226" t="str">
        <f t="shared" si="42"/>
        <v>Fraction of Feedstock Shifted</v>
      </c>
      <c r="D973" s="6" t="s">
        <v>862</v>
      </c>
      <c r="E973" s="45" t="s">
        <v>929</v>
      </c>
      <c r="F973" t="s">
        <v>863</v>
      </c>
      <c r="G973" s="45" t="s">
        <v>930</v>
      </c>
      <c r="H973" s="47">
        <v>2569</v>
      </c>
      <c r="I973" s="261" t="s">
        <v>738</v>
      </c>
      <c r="J973" s="227" t="str">
        <f>IF(ISBLANK(INDEX('Policy Characteristics'!D:D,MATCH($C973,'Policy Characteristics'!$C:$C,0))),"",INDEX('Policy Characteristics'!D:D,MATCH($C973,'Policy Characteristics'!$C:$C,0)))</f>
        <v>Feedstock Shifting</v>
      </c>
      <c r="K973" s="22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226" t="str">
        <f>IF(ISBLANK(INDEX('Policy Characteristics'!I:I,MATCH($C973,'Policy Characteristics'!$C:$C,0))),"",INDEX('Policy Characteristics'!I:I,MATCH($C973,'Policy Characteristics'!$C:$C,0)))</f>
        <v>% of potential achieved</v>
      </c>
      <c r="P973" s="22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26" t="str">
        <f>IF(ISBLANK(INDEX('Policy Characteristics'!K:K,MATCH($C973,'Policy Characteristics'!$C:$C,0))),"",INDEX('Policy Characteristics'!K:K,MATCH($C973,'Policy Characteristics'!$C:$C,0)))</f>
        <v/>
      </c>
      <c r="R973" s="226" t="str">
        <f>IF(ISBLANK(INDEX('Policy Characteristics'!L:L,MATCH($C973,'Policy Characteristics'!$C:$C,0))),"",INDEX('Policy Characteristics'!L:L,MATCH($C973,'Policy Characteristics'!$C:$C,0)))</f>
        <v/>
      </c>
    </row>
    <row r="974" spans="1:18" s="2" customFormat="1">
      <c r="A974" s="22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226" t="str">
        <f t="shared" si="42"/>
        <v>Fraction of Feedstock Shifted</v>
      </c>
      <c r="D974" s="6" t="s">
        <v>864</v>
      </c>
      <c r="E974" s="45" t="s">
        <v>911</v>
      </c>
      <c r="F974" t="s">
        <v>865</v>
      </c>
      <c r="G974" s="45" t="s">
        <v>912</v>
      </c>
      <c r="H974" s="47">
        <v>2570</v>
      </c>
      <c r="I974" s="261" t="s">
        <v>738</v>
      </c>
      <c r="J974" s="227" t="str">
        <f>IF(ISBLANK(INDEX('Policy Characteristics'!D:D,MATCH($C974,'Policy Characteristics'!$C:$C,0))),"",INDEX('Policy Characteristics'!D:D,MATCH($C974,'Policy Characteristics'!$C:$C,0)))</f>
        <v>Feedstock Shifting</v>
      </c>
      <c r="K974" s="22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226" t="str">
        <f>IF(ISBLANK(INDEX('Policy Characteristics'!I:I,MATCH($C974,'Policy Characteristics'!$C:$C,0))),"",INDEX('Policy Characteristics'!I:I,MATCH($C974,'Policy Characteristics'!$C:$C,0)))</f>
        <v>% of potential achieved</v>
      </c>
      <c r="P974" s="22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26" t="str">
        <f>IF(ISBLANK(INDEX('Policy Characteristics'!K:K,MATCH($C974,'Policy Characteristics'!$C:$C,0))),"",INDEX('Policy Characteristics'!K:K,MATCH($C974,'Policy Characteristics'!$C:$C,0)))</f>
        <v/>
      </c>
      <c r="R974" s="226" t="str">
        <f>IF(ISBLANK(INDEX('Policy Characteristics'!L:L,MATCH($C974,'Policy Characteristics'!$C:$C,0))),"",INDEX('Policy Characteristics'!L:L,MATCH($C974,'Policy Characteristics'!$C:$C,0)))</f>
        <v/>
      </c>
    </row>
    <row r="975" spans="1:18" s="2" customFormat="1">
      <c r="A975" s="22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226" t="str">
        <f t="shared" si="42"/>
        <v>Fraction of Feedstock Shifted</v>
      </c>
      <c r="D975" s="6" t="s">
        <v>864</v>
      </c>
      <c r="E975" s="45" t="s">
        <v>913</v>
      </c>
      <c r="F975" t="s">
        <v>865</v>
      </c>
      <c r="G975" s="45" t="s">
        <v>914</v>
      </c>
      <c r="H975" s="47">
        <v>2571</v>
      </c>
      <c r="I975" s="261" t="s">
        <v>738</v>
      </c>
      <c r="J975" s="227" t="str">
        <f>IF(ISBLANK(INDEX('Policy Characteristics'!D:D,MATCH($C975,'Policy Characteristics'!$C:$C,0))),"",INDEX('Policy Characteristics'!D:D,MATCH($C975,'Policy Characteristics'!$C:$C,0)))</f>
        <v>Feedstock Shifting</v>
      </c>
      <c r="K975" s="22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226" t="str">
        <f>IF(ISBLANK(INDEX('Policy Characteristics'!I:I,MATCH($C975,'Policy Characteristics'!$C:$C,0))),"",INDEX('Policy Characteristics'!I:I,MATCH($C975,'Policy Characteristics'!$C:$C,0)))</f>
        <v>% of potential achieved</v>
      </c>
      <c r="P975" s="22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26" t="str">
        <f>IF(ISBLANK(INDEX('Policy Characteristics'!K:K,MATCH($C975,'Policy Characteristics'!$C:$C,0))),"",INDEX('Policy Characteristics'!K:K,MATCH($C975,'Policy Characteristics'!$C:$C,0)))</f>
        <v/>
      </c>
      <c r="R975" s="226" t="str">
        <f>IF(ISBLANK(INDEX('Policy Characteristics'!L:L,MATCH($C975,'Policy Characteristics'!$C:$C,0))),"",INDEX('Policy Characteristics'!L:L,MATCH($C975,'Policy Characteristics'!$C:$C,0)))</f>
        <v/>
      </c>
    </row>
    <row r="976" spans="1:18" s="2" customFormat="1">
      <c r="A976" s="22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226" t="str">
        <f t="shared" si="42"/>
        <v>Fraction of Feedstock Shifted</v>
      </c>
      <c r="D976" s="6" t="s">
        <v>864</v>
      </c>
      <c r="E976" s="45" t="s">
        <v>915</v>
      </c>
      <c r="F976" t="s">
        <v>865</v>
      </c>
      <c r="G976" s="45" t="s">
        <v>916</v>
      </c>
      <c r="H976" s="47">
        <v>2572</v>
      </c>
      <c r="I976" s="261" t="s">
        <v>738</v>
      </c>
      <c r="J976" s="227" t="str">
        <f>IF(ISBLANK(INDEX('Policy Characteristics'!D:D,MATCH($C976,'Policy Characteristics'!$C:$C,0))),"",INDEX('Policy Characteristics'!D:D,MATCH($C976,'Policy Characteristics'!$C:$C,0)))</f>
        <v>Feedstock Shifting</v>
      </c>
      <c r="K976" s="22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226" t="str">
        <f>IF(ISBLANK(INDEX('Policy Characteristics'!I:I,MATCH($C976,'Policy Characteristics'!$C:$C,0))),"",INDEX('Policy Characteristics'!I:I,MATCH($C976,'Policy Characteristics'!$C:$C,0)))</f>
        <v>% of potential achieved</v>
      </c>
      <c r="P976" s="22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26" t="str">
        <f>IF(ISBLANK(INDEX('Policy Characteristics'!K:K,MATCH($C976,'Policy Characteristics'!$C:$C,0))),"",INDEX('Policy Characteristics'!K:K,MATCH($C976,'Policy Characteristics'!$C:$C,0)))</f>
        <v/>
      </c>
      <c r="R976" s="226" t="str">
        <f>IF(ISBLANK(INDEX('Policy Characteristics'!L:L,MATCH($C976,'Policy Characteristics'!$C:$C,0))),"",INDEX('Policy Characteristics'!L:L,MATCH($C976,'Policy Characteristics'!$C:$C,0)))</f>
        <v/>
      </c>
    </row>
    <row r="977" spans="1:18" s="2" customFormat="1">
      <c r="A977" s="22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226" t="str">
        <f t="shared" si="42"/>
        <v>Fraction of Feedstock Shifted</v>
      </c>
      <c r="D977" s="6" t="s">
        <v>864</v>
      </c>
      <c r="E977" s="45" t="s">
        <v>917</v>
      </c>
      <c r="F977" t="s">
        <v>865</v>
      </c>
      <c r="G977" s="45" t="s">
        <v>918</v>
      </c>
      <c r="H977" s="47">
        <v>2573</v>
      </c>
      <c r="I977" s="261" t="s">
        <v>738</v>
      </c>
      <c r="J977" s="227" t="str">
        <f>IF(ISBLANK(INDEX('Policy Characteristics'!D:D,MATCH($C977,'Policy Characteristics'!$C:$C,0))),"",INDEX('Policy Characteristics'!D:D,MATCH($C977,'Policy Characteristics'!$C:$C,0)))</f>
        <v>Feedstock Shifting</v>
      </c>
      <c r="K977" s="22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226" t="str">
        <f>IF(ISBLANK(INDEX('Policy Characteristics'!I:I,MATCH($C977,'Policy Characteristics'!$C:$C,0))),"",INDEX('Policy Characteristics'!I:I,MATCH($C977,'Policy Characteristics'!$C:$C,0)))</f>
        <v>% of potential achieved</v>
      </c>
      <c r="P977" s="22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26" t="str">
        <f>IF(ISBLANK(INDEX('Policy Characteristics'!K:K,MATCH($C977,'Policy Characteristics'!$C:$C,0))),"",INDEX('Policy Characteristics'!K:K,MATCH($C977,'Policy Characteristics'!$C:$C,0)))</f>
        <v/>
      </c>
      <c r="R977" s="226" t="str">
        <f>IF(ISBLANK(INDEX('Policy Characteristics'!L:L,MATCH($C977,'Policy Characteristics'!$C:$C,0))),"",INDEX('Policy Characteristics'!L:L,MATCH($C977,'Policy Characteristics'!$C:$C,0)))</f>
        <v/>
      </c>
    </row>
    <row r="978" spans="1:18" s="2" customFormat="1">
      <c r="A978" s="22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226" t="str">
        <f t="shared" si="42"/>
        <v>Fraction of Feedstock Shifted</v>
      </c>
      <c r="D978" s="6" t="s">
        <v>864</v>
      </c>
      <c r="E978" s="45" t="s">
        <v>919</v>
      </c>
      <c r="F978" t="s">
        <v>865</v>
      </c>
      <c r="G978" s="45" t="s">
        <v>920</v>
      </c>
      <c r="H978" s="47">
        <v>2574</v>
      </c>
      <c r="I978" s="261" t="s">
        <v>738</v>
      </c>
      <c r="J978" s="227" t="str">
        <f>IF(ISBLANK(INDEX('Policy Characteristics'!D:D,MATCH($C978,'Policy Characteristics'!$C:$C,0))),"",INDEX('Policy Characteristics'!D:D,MATCH($C978,'Policy Characteristics'!$C:$C,0)))</f>
        <v>Feedstock Shifting</v>
      </c>
      <c r="K978" s="22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226" t="str">
        <f>IF(ISBLANK(INDEX('Policy Characteristics'!I:I,MATCH($C978,'Policy Characteristics'!$C:$C,0))),"",INDEX('Policy Characteristics'!I:I,MATCH($C978,'Policy Characteristics'!$C:$C,0)))</f>
        <v>% of potential achieved</v>
      </c>
      <c r="P978" s="22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26" t="str">
        <f>IF(ISBLANK(INDEX('Policy Characteristics'!K:K,MATCH($C978,'Policy Characteristics'!$C:$C,0))),"",INDEX('Policy Characteristics'!K:K,MATCH($C978,'Policy Characteristics'!$C:$C,0)))</f>
        <v/>
      </c>
      <c r="R978" s="226" t="str">
        <f>IF(ISBLANK(INDEX('Policy Characteristics'!L:L,MATCH($C978,'Policy Characteristics'!$C:$C,0))),"",INDEX('Policy Characteristics'!L:L,MATCH($C978,'Policy Characteristics'!$C:$C,0)))</f>
        <v/>
      </c>
    </row>
    <row r="979" spans="1:18" s="2" customFormat="1">
      <c r="A979" s="22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226" t="str">
        <f t="shared" si="42"/>
        <v>Fraction of Feedstock Shifted</v>
      </c>
      <c r="D979" s="6" t="s">
        <v>864</v>
      </c>
      <c r="E979" s="45" t="s">
        <v>921</v>
      </c>
      <c r="F979" t="s">
        <v>865</v>
      </c>
      <c r="G979" s="45" t="s">
        <v>922</v>
      </c>
      <c r="H979" s="47">
        <v>2575</v>
      </c>
      <c r="I979" s="261" t="s">
        <v>738</v>
      </c>
      <c r="J979" s="227" t="str">
        <f>IF(ISBLANK(INDEX('Policy Characteristics'!D:D,MATCH($C979,'Policy Characteristics'!$C:$C,0))),"",INDEX('Policy Characteristics'!D:D,MATCH($C979,'Policy Characteristics'!$C:$C,0)))</f>
        <v>Feedstock Shifting</v>
      </c>
      <c r="K979" s="22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226" t="str">
        <f>IF(ISBLANK(INDEX('Policy Characteristics'!I:I,MATCH($C979,'Policy Characteristics'!$C:$C,0))),"",INDEX('Policy Characteristics'!I:I,MATCH($C979,'Policy Characteristics'!$C:$C,0)))</f>
        <v>% of potential achieved</v>
      </c>
      <c r="P979" s="22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26" t="str">
        <f>IF(ISBLANK(INDEX('Policy Characteristics'!K:K,MATCH($C979,'Policy Characteristics'!$C:$C,0))),"",INDEX('Policy Characteristics'!K:K,MATCH($C979,'Policy Characteristics'!$C:$C,0)))</f>
        <v/>
      </c>
      <c r="R979" s="226" t="str">
        <f>IF(ISBLANK(INDEX('Policy Characteristics'!L:L,MATCH($C979,'Policy Characteristics'!$C:$C,0))),"",INDEX('Policy Characteristics'!L:L,MATCH($C979,'Policy Characteristics'!$C:$C,0)))</f>
        <v/>
      </c>
    </row>
    <row r="980" spans="1:18" s="2" customFormat="1">
      <c r="A980" s="22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226" t="str">
        <f t="shared" si="42"/>
        <v>Fraction of Feedstock Shifted</v>
      </c>
      <c r="D980" s="6" t="s">
        <v>864</v>
      </c>
      <c r="E980" s="45" t="s">
        <v>923</v>
      </c>
      <c r="F980" t="s">
        <v>865</v>
      </c>
      <c r="G980" s="45" t="s">
        <v>924</v>
      </c>
      <c r="H980" s="47">
        <v>2576</v>
      </c>
      <c r="I980" s="261" t="s">
        <v>738</v>
      </c>
      <c r="J980" s="227" t="str">
        <f>IF(ISBLANK(INDEX('Policy Characteristics'!D:D,MATCH($C980,'Policy Characteristics'!$C:$C,0))),"",INDEX('Policy Characteristics'!D:D,MATCH($C980,'Policy Characteristics'!$C:$C,0)))</f>
        <v>Feedstock Shifting</v>
      </c>
      <c r="K980" s="22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226" t="str">
        <f>IF(ISBLANK(INDEX('Policy Characteristics'!I:I,MATCH($C980,'Policy Characteristics'!$C:$C,0))),"",INDEX('Policy Characteristics'!I:I,MATCH($C980,'Policy Characteristics'!$C:$C,0)))</f>
        <v>% of potential achieved</v>
      </c>
      <c r="P980" s="22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26" t="str">
        <f>IF(ISBLANK(INDEX('Policy Characteristics'!K:K,MATCH($C980,'Policy Characteristics'!$C:$C,0))),"",INDEX('Policy Characteristics'!K:K,MATCH($C980,'Policy Characteristics'!$C:$C,0)))</f>
        <v/>
      </c>
      <c r="R980" s="226" t="str">
        <f>IF(ISBLANK(INDEX('Policy Characteristics'!L:L,MATCH($C980,'Policy Characteristics'!$C:$C,0))),"",INDEX('Policy Characteristics'!L:L,MATCH($C980,'Policy Characteristics'!$C:$C,0)))</f>
        <v/>
      </c>
    </row>
    <row r="981" spans="1:18" s="2" customFormat="1">
      <c r="A981" s="22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226" t="str">
        <f t="shared" si="42"/>
        <v>Fraction of Feedstock Shifted</v>
      </c>
      <c r="D981" s="6" t="s">
        <v>864</v>
      </c>
      <c r="E981" s="45" t="s">
        <v>925</v>
      </c>
      <c r="F981" t="s">
        <v>865</v>
      </c>
      <c r="G981" s="45" t="s">
        <v>926</v>
      </c>
      <c r="H981" s="47">
        <v>2577</v>
      </c>
      <c r="I981" s="261" t="s">
        <v>738</v>
      </c>
      <c r="J981" s="227" t="str">
        <f>IF(ISBLANK(INDEX('Policy Characteristics'!D:D,MATCH($C981,'Policy Characteristics'!$C:$C,0))),"",INDEX('Policy Characteristics'!D:D,MATCH($C981,'Policy Characteristics'!$C:$C,0)))</f>
        <v>Feedstock Shifting</v>
      </c>
      <c r="K981" s="22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226" t="str">
        <f>IF(ISBLANK(INDEX('Policy Characteristics'!I:I,MATCH($C981,'Policy Characteristics'!$C:$C,0))),"",INDEX('Policy Characteristics'!I:I,MATCH($C981,'Policy Characteristics'!$C:$C,0)))</f>
        <v>% of potential achieved</v>
      </c>
      <c r="P981" s="22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26" t="str">
        <f>IF(ISBLANK(INDEX('Policy Characteristics'!K:K,MATCH($C981,'Policy Characteristics'!$C:$C,0))),"",INDEX('Policy Characteristics'!K:K,MATCH($C981,'Policy Characteristics'!$C:$C,0)))</f>
        <v/>
      </c>
      <c r="R981" s="226" t="str">
        <f>IF(ISBLANK(INDEX('Policy Characteristics'!L:L,MATCH($C981,'Policy Characteristics'!$C:$C,0))),"",INDEX('Policy Characteristics'!L:L,MATCH($C981,'Policy Characteristics'!$C:$C,0)))</f>
        <v/>
      </c>
    </row>
    <row r="982" spans="1:18" s="2" customFormat="1">
      <c r="A982" s="22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226" t="str">
        <f t="shared" si="42"/>
        <v>Fraction of Feedstock Shifted</v>
      </c>
      <c r="D982" s="6" t="s">
        <v>864</v>
      </c>
      <c r="E982" s="45" t="s">
        <v>927</v>
      </c>
      <c r="F982" t="s">
        <v>865</v>
      </c>
      <c r="G982" s="45" t="s">
        <v>928</v>
      </c>
      <c r="H982" s="47">
        <v>2578</v>
      </c>
      <c r="I982" s="261" t="s">
        <v>738</v>
      </c>
      <c r="J982" s="227" t="str">
        <f>IF(ISBLANK(INDEX('Policy Characteristics'!D:D,MATCH($C982,'Policy Characteristics'!$C:$C,0))),"",INDEX('Policy Characteristics'!D:D,MATCH($C982,'Policy Characteristics'!$C:$C,0)))</f>
        <v>Feedstock Shifting</v>
      </c>
      <c r="K982" s="22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226" t="str">
        <f>IF(ISBLANK(INDEX('Policy Characteristics'!I:I,MATCH($C982,'Policy Characteristics'!$C:$C,0))),"",INDEX('Policy Characteristics'!I:I,MATCH($C982,'Policy Characteristics'!$C:$C,0)))</f>
        <v>% of potential achieved</v>
      </c>
      <c r="P982" s="22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26" t="str">
        <f>IF(ISBLANK(INDEX('Policy Characteristics'!K:K,MATCH($C982,'Policy Characteristics'!$C:$C,0))),"",INDEX('Policy Characteristics'!K:K,MATCH($C982,'Policy Characteristics'!$C:$C,0)))</f>
        <v/>
      </c>
      <c r="R982" s="226" t="str">
        <f>IF(ISBLANK(INDEX('Policy Characteristics'!L:L,MATCH($C982,'Policy Characteristics'!$C:$C,0))),"",INDEX('Policy Characteristics'!L:L,MATCH($C982,'Policy Characteristics'!$C:$C,0)))</f>
        <v/>
      </c>
    </row>
    <row r="983" spans="1:18" s="2" customFormat="1">
      <c r="A983" s="22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226" t="str">
        <f t="shared" si="42"/>
        <v>Fraction of Feedstock Shifted</v>
      </c>
      <c r="D983" s="6" t="s">
        <v>864</v>
      </c>
      <c r="E983" s="45" t="s">
        <v>929</v>
      </c>
      <c r="F983" t="s">
        <v>865</v>
      </c>
      <c r="G983" s="45" t="s">
        <v>930</v>
      </c>
      <c r="H983" s="47">
        <v>2579</v>
      </c>
      <c r="I983" s="261" t="s">
        <v>738</v>
      </c>
      <c r="J983" s="227" t="str">
        <f>IF(ISBLANK(INDEX('Policy Characteristics'!D:D,MATCH($C983,'Policy Characteristics'!$C:$C,0))),"",INDEX('Policy Characteristics'!D:D,MATCH($C983,'Policy Characteristics'!$C:$C,0)))</f>
        <v>Feedstock Shifting</v>
      </c>
      <c r="K983" s="22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226" t="str">
        <f>IF(ISBLANK(INDEX('Policy Characteristics'!I:I,MATCH($C983,'Policy Characteristics'!$C:$C,0))),"",INDEX('Policy Characteristics'!I:I,MATCH($C983,'Policy Characteristics'!$C:$C,0)))</f>
        <v>% of potential achieved</v>
      </c>
      <c r="P983" s="22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26" t="str">
        <f>IF(ISBLANK(INDEX('Policy Characteristics'!K:K,MATCH($C983,'Policy Characteristics'!$C:$C,0))),"",INDEX('Policy Characteristics'!K:K,MATCH($C983,'Policy Characteristics'!$C:$C,0)))</f>
        <v/>
      </c>
      <c r="R983" s="226" t="str">
        <f>IF(ISBLANK(INDEX('Policy Characteristics'!L:L,MATCH($C983,'Policy Characteristics'!$C:$C,0))),"",INDEX('Policy Characteristics'!L:L,MATCH($C983,'Policy Characteristics'!$C:$C,0)))</f>
        <v/>
      </c>
    </row>
    <row r="984" spans="1:18" s="2" customFormat="1">
      <c r="A984" s="22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226" t="str">
        <f t="shared" si="42"/>
        <v>Fraction of Feedstock Shifted</v>
      </c>
      <c r="D984" s="6" t="s">
        <v>866</v>
      </c>
      <c r="E984" s="45" t="s">
        <v>911</v>
      </c>
      <c r="F984" t="s">
        <v>867</v>
      </c>
      <c r="G984" s="45" t="s">
        <v>912</v>
      </c>
      <c r="H984" s="47">
        <v>2580</v>
      </c>
      <c r="I984" s="261" t="s">
        <v>738</v>
      </c>
      <c r="J984" s="227" t="str">
        <f>IF(ISBLANK(INDEX('Policy Characteristics'!D:D,MATCH($C984,'Policy Characteristics'!$C:$C,0))),"",INDEX('Policy Characteristics'!D:D,MATCH($C984,'Policy Characteristics'!$C:$C,0)))</f>
        <v>Feedstock Shifting</v>
      </c>
      <c r="K984" s="22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226" t="str">
        <f>IF(ISBLANK(INDEX('Policy Characteristics'!I:I,MATCH($C984,'Policy Characteristics'!$C:$C,0))),"",INDEX('Policy Characteristics'!I:I,MATCH($C984,'Policy Characteristics'!$C:$C,0)))</f>
        <v>% of potential achieved</v>
      </c>
      <c r="P984" s="22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26" t="str">
        <f>IF(ISBLANK(INDEX('Policy Characteristics'!K:K,MATCH($C984,'Policy Characteristics'!$C:$C,0))),"",INDEX('Policy Characteristics'!K:K,MATCH($C984,'Policy Characteristics'!$C:$C,0)))</f>
        <v/>
      </c>
      <c r="R984" s="226" t="str">
        <f>IF(ISBLANK(INDEX('Policy Characteristics'!L:L,MATCH($C984,'Policy Characteristics'!$C:$C,0))),"",INDEX('Policy Characteristics'!L:L,MATCH($C984,'Policy Characteristics'!$C:$C,0)))</f>
        <v/>
      </c>
    </row>
    <row r="985" spans="1:18" s="2" customFormat="1">
      <c r="A985" s="22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226" t="str">
        <f t="shared" si="42"/>
        <v>Fraction of Feedstock Shifted</v>
      </c>
      <c r="D985" s="6" t="s">
        <v>866</v>
      </c>
      <c r="E985" s="45" t="s">
        <v>913</v>
      </c>
      <c r="F985" t="s">
        <v>867</v>
      </c>
      <c r="G985" s="45" t="s">
        <v>914</v>
      </c>
      <c r="H985" s="47">
        <v>2581</v>
      </c>
      <c r="I985" s="261" t="s">
        <v>738</v>
      </c>
      <c r="J985" s="227" t="str">
        <f>IF(ISBLANK(INDEX('Policy Characteristics'!D:D,MATCH($C985,'Policy Characteristics'!$C:$C,0))),"",INDEX('Policy Characteristics'!D:D,MATCH($C985,'Policy Characteristics'!$C:$C,0)))</f>
        <v>Feedstock Shifting</v>
      </c>
      <c r="K985" s="22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226" t="str">
        <f>IF(ISBLANK(INDEX('Policy Characteristics'!I:I,MATCH($C985,'Policy Characteristics'!$C:$C,0))),"",INDEX('Policy Characteristics'!I:I,MATCH($C985,'Policy Characteristics'!$C:$C,0)))</f>
        <v>% of potential achieved</v>
      </c>
      <c r="P985" s="22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26" t="str">
        <f>IF(ISBLANK(INDEX('Policy Characteristics'!K:K,MATCH($C985,'Policy Characteristics'!$C:$C,0))),"",INDEX('Policy Characteristics'!K:K,MATCH($C985,'Policy Characteristics'!$C:$C,0)))</f>
        <v/>
      </c>
      <c r="R985" s="226" t="str">
        <f>IF(ISBLANK(INDEX('Policy Characteristics'!L:L,MATCH($C985,'Policy Characteristics'!$C:$C,0))),"",INDEX('Policy Characteristics'!L:L,MATCH($C985,'Policy Characteristics'!$C:$C,0)))</f>
        <v/>
      </c>
    </row>
    <row r="986" spans="1:18" s="2" customFormat="1">
      <c r="A986" s="22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226" t="str">
        <f t="shared" si="42"/>
        <v>Fraction of Feedstock Shifted</v>
      </c>
      <c r="D986" s="6" t="s">
        <v>866</v>
      </c>
      <c r="E986" s="45" t="s">
        <v>915</v>
      </c>
      <c r="F986" t="s">
        <v>867</v>
      </c>
      <c r="G986" s="45" t="s">
        <v>916</v>
      </c>
      <c r="H986" s="47">
        <v>2582</v>
      </c>
      <c r="I986" s="261" t="s">
        <v>738</v>
      </c>
      <c r="J986" s="227" t="str">
        <f>IF(ISBLANK(INDEX('Policy Characteristics'!D:D,MATCH($C986,'Policy Characteristics'!$C:$C,0))),"",INDEX('Policy Characteristics'!D:D,MATCH($C986,'Policy Characteristics'!$C:$C,0)))</f>
        <v>Feedstock Shifting</v>
      </c>
      <c r="K986" s="22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226" t="str">
        <f>IF(ISBLANK(INDEX('Policy Characteristics'!I:I,MATCH($C986,'Policy Characteristics'!$C:$C,0))),"",INDEX('Policy Characteristics'!I:I,MATCH($C986,'Policy Characteristics'!$C:$C,0)))</f>
        <v>% of potential achieved</v>
      </c>
      <c r="P986" s="22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26" t="str">
        <f>IF(ISBLANK(INDEX('Policy Characteristics'!K:K,MATCH($C986,'Policy Characteristics'!$C:$C,0))),"",INDEX('Policy Characteristics'!K:K,MATCH($C986,'Policy Characteristics'!$C:$C,0)))</f>
        <v/>
      </c>
      <c r="R986" s="226" t="str">
        <f>IF(ISBLANK(INDEX('Policy Characteristics'!L:L,MATCH($C986,'Policy Characteristics'!$C:$C,0))),"",INDEX('Policy Characteristics'!L:L,MATCH($C986,'Policy Characteristics'!$C:$C,0)))</f>
        <v/>
      </c>
    </row>
    <row r="987" spans="1:18" s="2" customFormat="1">
      <c r="A987" s="22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226" t="str">
        <f t="shared" si="42"/>
        <v>Fraction of Feedstock Shifted</v>
      </c>
      <c r="D987" s="6" t="s">
        <v>866</v>
      </c>
      <c r="E987" s="45" t="s">
        <v>917</v>
      </c>
      <c r="F987" t="s">
        <v>867</v>
      </c>
      <c r="G987" s="45" t="s">
        <v>918</v>
      </c>
      <c r="H987" s="47">
        <v>2583</v>
      </c>
      <c r="I987" s="261" t="s">
        <v>738</v>
      </c>
      <c r="J987" s="227" t="str">
        <f>IF(ISBLANK(INDEX('Policy Characteristics'!D:D,MATCH($C987,'Policy Characteristics'!$C:$C,0))),"",INDEX('Policy Characteristics'!D:D,MATCH($C987,'Policy Characteristics'!$C:$C,0)))</f>
        <v>Feedstock Shifting</v>
      </c>
      <c r="K987" s="22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226" t="str">
        <f>IF(ISBLANK(INDEX('Policy Characteristics'!I:I,MATCH($C987,'Policy Characteristics'!$C:$C,0))),"",INDEX('Policy Characteristics'!I:I,MATCH($C987,'Policy Characteristics'!$C:$C,0)))</f>
        <v>% of potential achieved</v>
      </c>
      <c r="P987" s="22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26" t="str">
        <f>IF(ISBLANK(INDEX('Policy Characteristics'!K:K,MATCH($C987,'Policy Characteristics'!$C:$C,0))),"",INDEX('Policy Characteristics'!K:K,MATCH($C987,'Policy Characteristics'!$C:$C,0)))</f>
        <v/>
      </c>
      <c r="R987" s="226" t="str">
        <f>IF(ISBLANK(INDEX('Policy Characteristics'!L:L,MATCH($C987,'Policy Characteristics'!$C:$C,0))),"",INDEX('Policy Characteristics'!L:L,MATCH($C987,'Policy Characteristics'!$C:$C,0)))</f>
        <v/>
      </c>
    </row>
    <row r="988" spans="1:18" s="2" customFormat="1">
      <c r="A988" s="22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226" t="str">
        <f t="shared" si="42"/>
        <v>Fraction of Feedstock Shifted</v>
      </c>
      <c r="D988" s="6" t="s">
        <v>866</v>
      </c>
      <c r="E988" s="45" t="s">
        <v>919</v>
      </c>
      <c r="F988" t="s">
        <v>867</v>
      </c>
      <c r="G988" s="45" t="s">
        <v>920</v>
      </c>
      <c r="H988" s="47">
        <v>2584</v>
      </c>
      <c r="I988" s="261" t="s">
        <v>738</v>
      </c>
      <c r="J988" s="227" t="str">
        <f>IF(ISBLANK(INDEX('Policy Characteristics'!D:D,MATCH($C988,'Policy Characteristics'!$C:$C,0))),"",INDEX('Policy Characteristics'!D:D,MATCH($C988,'Policy Characteristics'!$C:$C,0)))</f>
        <v>Feedstock Shifting</v>
      </c>
      <c r="K988" s="22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226" t="str">
        <f>IF(ISBLANK(INDEX('Policy Characteristics'!I:I,MATCH($C988,'Policy Characteristics'!$C:$C,0))),"",INDEX('Policy Characteristics'!I:I,MATCH($C988,'Policy Characteristics'!$C:$C,0)))</f>
        <v>% of potential achieved</v>
      </c>
      <c r="P988" s="22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26" t="str">
        <f>IF(ISBLANK(INDEX('Policy Characteristics'!K:K,MATCH($C988,'Policy Characteristics'!$C:$C,0))),"",INDEX('Policy Characteristics'!K:K,MATCH($C988,'Policy Characteristics'!$C:$C,0)))</f>
        <v/>
      </c>
      <c r="R988" s="226" t="str">
        <f>IF(ISBLANK(INDEX('Policy Characteristics'!L:L,MATCH($C988,'Policy Characteristics'!$C:$C,0))),"",INDEX('Policy Characteristics'!L:L,MATCH($C988,'Policy Characteristics'!$C:$C,0)))</f>
        <v/>
      </c>
    </row>
    <row r="989" spans="1:18" s="2" customFormat="1">
      <c r="A989" s="22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226" t="str">
        <f t="shared" si="42"/>
        <v>Fraction of Feedstock Shifted</v>
      </c>
      <c r="D989" s="6" t="s">
        <v>866</v>
      </c>
      <c r="E989" s="45" t="s">
        <v>921</v>
      </c>
      <c r="F989" t="s">
        <v>867</v>
      </c>
      <c r="G989" s="45" t="s">
        <v>922</v>
      </c>
      <c r="H989" s="47">
        <v>2585</v>
      </c>
      <c r="I989" s="261" t="s">
        <v>738</v>
      </c>
      <c r="J989" s="227" t="str">
        <f>IF(ISBLANK(INDEX('Policy Characteristics'!D:D,MATCH($C989,'Policy Characteristics'!$C:$C,0))),"",INDEX('Policy Characteristics'!D:D,MATCH($C989,'Policy Characteristics'!$C:$C,0)))</f>
        <v>Feedstock Shifting</v>
      </c>
      <c r="K989" s="22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226" t="str">
        <f>IF(ISBLANK(INDEX('Policy Characteristics'!I:I,MATCH($C989,'Policy Characteristics'!$C:$C,0))),"",INDEX('Policy Characteristics'!I:I,MATCH($C989,'Policy Characteristics'!$C:$C,0)))</f>
        <v>% of potential achieved</v>
      </c>
      <c r="P989" s="22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26" t="str">
        <f>IF(ISBLANK(INDEX('Policy Characteristics'!K:K,MATCH($C989,'Policy Characteristics'!$C:$C,0))),"",INDEX('Policy Characteristics'!K:K,MATCH($C989,'Policy Characteristics'!$C:$C,0)))</f>
        <v/>
      </c>
      <c r="R989" s="226" t="str">
        <f>IF(ISBLANK(INDEX('Policy Characteristics'!L:L,MATCH($C989,'Policy Characteristics'!$C:$C,0))),"",INDEX('Policy Characteristics'!L:L,MATCH($C989,'Policy Characteristics'!$C:$C,0)))</f>
        <v/>
      </c>
    </row>
    <row r="990" spans="1:18" s="2" customFormat="1">
      <c r="A990" s="22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226" t="str">
        <f t="shared" si="42"/>
        <v>Fraction of Feedstock Shifted</v>
      </c>
      <c r="D990" s="6" t="s">
        <v>866</v>
      </c>
      <c r="E990" s="45" t="s">
        <v>923</v>
      </c>
      <c r="F990" t="s">
        <v>867</v>
      </c>
      <c r="G990" s="45" t="s">
        <v>924</v>
      </c>
      <c r="H990" s="47">
        <v>2586</v>
      </c>
      <c r="I990" s="261" t="s">
        <v>738</v>
      </c>
      <c r="J990" s="227" t="str">
        <f>IF(ISBLANK(INDEX('Policy Characteristics'!D:D,MATCH($C990,'Policy Characteristics'!$C:$C,0))),"",INDEX('Policy Characteristics'!D:D,MATCH($C990,'Policy Characteristics'!$C:$C,0)))</f>
        <v>Feedstock Shifting</v>
      </c>
      <c r="K990" s="22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226" t="str">
        <f>IF(ISBLANK(INDEX('Policy Characteristics'!I:I,MATCH($C990,'Policy Characteristics'!$C:$C,0))),"",INDEX('Policy Characteristics'!I:I,MATCH($C990,'Policy Characteristics'!$C:$C,0)))</f>
        <v>% of potential achieved</v>
      </c>
      <c r="P990" s="22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26" t="str">
        <f>IF(ISBLANK(INDEX('Policy Characteristics'!K:K,MATCH($C990,'Policy Characteristics'!$C:$C,0))),"",INDEX('Policy Characteristics'!K:K,MATCH($C990,'Policy Characteristics'!$C:$C,0)))</f>
        <v/>
      </c>
      <c r="R990" s="226" t="str">
        <f>IF(ISBLANK(INDEX('Policy Characteristics'!L:L,MATCH($C990,'Policy Characteristics'!$C:$C,0))),"",INDEX('Policy Characteristics'!L:L,MATCH($C990,'Policy Characteristics'!$C:$C,0)))</f>
        <v/>
      </c>
    </row>
    <row r="991" spans="1:18" s="2" customFormat="1">
      <c r="A991" s="22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226" t="str">
        <f t="shared" si="42"/>
        <v>Fraction of Feedstock Shifted</v>
      </c>
      <c r="D991" s="6" t="s">
        <v>866</v>
      </c>
      <c r="E991" s="45" t="s">
        <v>925</v>
      </c>
      <c r="F991" t="s">
        <v>867</v>
      </c>
      <c r="G991" s="45" t="s">
        <v>926</v>
      </c>
      <c r="H991" s="47">
        <v>2587</v>
      </c>
      <c r="I991" s="261" t="s">
        <v>738</v>
      </c>
      <c r="J991" s="227" t="str">
        <f>IF(ISBLANK(INDEX('Policy Characteristics'!D:D,MATCH($C991,'Policy Characteristics'!$C:$C,0))),"",INDEX('Policy Characteristics'!D:D,MATCH($C991,'Policy Characteristics'!$C:$C,0)))</f>
        <v>Feedstock Shifting</v>
      </c>
      <c r="K991" s="22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226" t="str">
        <f>IF(ISBLANK(INDEX('Policy Characteristics'!I:I,MATCH($C991,'Policy Characteristics'!$C:$C,0))),"",INDEX('Policy Characteristics'!I:I,MATCH($C991,'Policy Characteristics'!$C:$C,0)))</f>
        <v>% of potential achieved</v>
      </c>
      <c r="P991" s="22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26" t="str">
        <f>IF(ISBLANK(INDEX('Policy Characteristics'!K:K,MATCH($C991,'Policy Characteristics'!$C:$C,0))),"",INDEX('Policy Characteristics'!K:K,MATCH($C991,'Policy Characteristics'!$C:$C,0)))</f>
        <v/>
      </c>
      <c r="R991" s="226" t="str">
        <f>IF(ISBLANK(INDEX('Policy Characteristics'!L:L,MATCH($C991,'Policy Characteristics'!$C:$C,0))),"",INDEX('Policy Characteristics'!L:L,MATCH($C991,'Policy Characteristics'!$C:$C,0)))</f>
        <v/>
      </c>
    </row>
    <row r="992" spans="1:18" s="2" customFormat="1">
      <c r="A992" s="22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226" t="str">
        <f t="shared" si="42"/>
        <v>Fraction of Feedstock Shifted</v>
      </c>
      <c r="D992" s="6" t="s">
        <v>866</v>
      </c>
      <c r="E992" s="45" t="s">
        <v>927</v>
      </c>
      <c r="F992" t="s">
        <v>867</v>
      </c>
      <c r="G992" s="45" t="s">
        <v>928</v>
      </c>
      <c r="H992" s="47">
        <v>2588</v>
      </c>
      <c r="I992" s="261" t="s">
        <v>738</v>
      </c>
      <c r="J992" s="227" t="str">
        <f>IF(ISBLANK(INDEX('Policy Characteristics'!D:D,MATCH($C992,'Policy Characteristics'!$C:$C,0))),"",INDEX('Policy Characteristics'!D:D,MATCH($C992,'Policy Characteristics'!$C:$C,0)))</f>
        <v>Feedstock Shifting</v>
      </c>
      <c r="K992" s="22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226" t="str">
        <f>IF(ISBLANK(INDEX('Policy Characteristics'!I:I,MATCH($C992,'Policy Characteristics'!$C:$C,0))),"",INDEX('Policy Characteristics'!I:I,MATCH($C992,'Policy Characteristics'!$C:$C,0)))</f>
        <v>% of potential achieved</v>
      </c>
      <c r="P992" s="22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26" t="str">
        <f>IF(ISBLANK(INDEX('Policy Characteristics'!K:K,MATCH($C992,'Policy Characteristics'!$C:$C,0))),"",INDEX('Policy Characteristics'!K:K,MATCH($C992,'Policy Characteristics'!$C:$C,0)))</f>
        <v/>
      </c>
      <c r="R992" s="226" t="str">
        <f>IF(ISBLANK(INDEX('Policy Characteristics'!L:L,MATCH($C992,'Policy Characteristics'!$C:$C,0))),"",INDEX('Policy Characteristics'!L:L,MATCH($C992,'Policy Characteristics'!$C:$C,0)))</f>
        <v/>
      </c>
    </row>
    <row r="993" spans="1:18" s="2" customFormat="1">
      <c r="A993" s="22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226" t="str">
        <f t="shared" si="42"/>
        <v>Fraction of Feedstock Shifted</v>
      </c>
      <c r="D993" s="6" t="s">
        <v>866</v>
      </c>
      <c r="E993" s="45" t="s">
        <v>929</v>
      </c>
      <c r="F993" t="s">
        <v>867</v>
      </c>
      <c r="G993" s="45" t="s">
        <v>930</v>
      </c>
      <c r="H993" s="47">
        <v>2589</v>
      </c>
      <c r="I993" s="261" t="s">
        <v>738</v>
      </c>
      <c r="J993" s="227" t="str">
        <f>IF(ISBLANK(INDEX('Policy Characteristics'!D:D,MATCH($C993,'Policy Characteristics'!$C:$C,0))),"",INDEX('Policy Characteristics'!D:D,MATCH($C993,'Policy Characteristics'!$C:$C,0)))</f>
        <v>Feedstock Shifting</v>
      </c>
      <c r="K993" s="22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226" t="str">
        <f>IF(ISBLANK(INDEX('Policy Characteristics'!I:I,MATCH($C993,'Policy Characteristics'!$C:$C,0))),"",INDEX('Policy Characteristics'!I:I,MATCH($C993,'Policy Characteristics'!$C:$C,0)))</f>
        <v>% of potential achieved</v>
      </c>
      <c r="P993" s="22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26" t="str">
        <f>IF(ISBLANK(INDEX('Policy Characteristics'!K:K,MATCH($C993,'Policy Characteristics'!$C:$C,0))),"",INDEX('Policy Characteristics'!K:K,MATCH($C993,'Policy Characteristics'!$C:$C,0)))</f>
        <v/>
      </c>
      <c r="R993" s="226" t="str">
        <f>IF(ISBLANK(INDEX('Policy Characteristics'!L:L,MATCH($C993,'Policy Characteristics'!$C:$C,0))),"",INDEX('Policy Characteristics'!L:L,MATCH($C993,'Policy Characteristics'!$C:$C,0)))</f>
        <v/>
      </c>
    </row>
    <row r="994" spans="1:18" s="2" customFormat="1">
      <c r="A994" s="22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226" t="str">
        <f t="shared" ref="C994:C1057" si="43">C$864</f>
        <v>Fraction of Feedstock Shifted</v>
      </c>
      <c r="D994" s="6" t="s">
        <v>868</v>
      </c>
      <c r="E994" s="45" t="s">
        <v>911</v>
      </c>
      <c r="F994" t="s">
        <v>869</v>
      </c>
      <c r="G994" s="45" t="s">
        <v>912</v>
      </c>
      <c r="H994" s="47">
        <v>2590</v>
      </c>
      <c r="I994" s="261" t="s">
        <v>738</v>
      </c>
      <c r="J994" s="227" t="str">
        <f>IF(ISBLANK(INDEX('Policy Characteristics'!D:D,MATCH($C994,'Policy Characteristics'!$C:$C,0))),"",INDEX('Policy Characteristics'!D:D,MATCH($C994,'Policy Characteristics'!$C:$C,0)))</f>
        <v>Feedstock Shifting</v>
      </c>
      <c r="K994" s="22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226" t="str">
        <f>IF(ISBLANK(INDEX('Policy Characteristics'!I:I,MATCH($C994,'Policy Characteristics'!$C:$C,0))),"",INDEX('Policy Characteristics'!I:I,MATCH($C994,'Policy Characteristics'!$C:$C,0)))</f>
        <v>% of potential achieved</v>
      </c>
      <c r="P994" s="22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26" t="str">
        <f>IF(ISBLANK(INDEX('Policy Characteristics'!K:K,MATCH($C994,'Policy Characteristics'!$C:$C,0))),"",INDEX('Policy Characteristics'!K:K,MATCH($C994,'Policy Characteristics'!$C:$C,0)))</f>
        <v/>
      </c>
      <c r="R994" s="226" t="str">
        <f>IF(ISBLANK(INDEX('Policy Characteristics'!L:L,MATCH($C994,'Policy Characteristics'!$C:$C,0))),"",INDEX('Policy Characteristics'!L:L,MATCH($C994,'Policy Characteristics'!$C:$C,0)))</f>
        <v/>
      </c>
    </row>
    <row r="995" spans="1:18" s="2" customFormat="1">
      <c r="A995" s="22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226" t="str">
        <f t="shared" si="43"/>
        <v>Fraction of Feedstock Shifted</v>
      </c>
      <c r="D995" s="6" t="s">
        <v>868</v>
      </c>
      <c r="E995" s="45" t="s">
        <v>913</v>
      </c>
      <c r="F995" t="s">
        <v>869</v>
      </c>
      <c r="G995" s="45" t="s">
        <v>914</v>
      </c>
      <c r="H995" s="47">
        <v>2591</v>
      </c>
      <c r="I995" s="261" t="s">
        <v>728</v>
      </c>
      <c r="J995" s="227" t="str">
        <f>IF(ISBLANK(INDEX('Policy Characteristics'!D:D,MATCH($C995,'Policy Characteristics'!$C:$C,0))),"",INDEX('Policy Characteristics'!D:D,MATCH($C995,'Policy Characteristics'!$C:$C,0)))</f>
        <v>Feedstock Shifting</v>
      </c>
      <c r="K995" s="22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226" t="str">
        <f>IF(ISBLANK(INDEX('Policy Characteristics'!I:I,MATCH($C995,'Policy Characteristics'!$C:$C,0))),"",INDEX('Policy Characteristics'!I:I,MATCH($C995,'Policy Characteristics'!$C:$C,0)))</f>
        <v>% of potential achieved</v>
      </c>
      <c r="P995" s="22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26" t="str">
        <f>IF(ISBLANK(INDEX('Policy Characteristics'!K:K,MATCH($C995,'Policy Characteristics'!$C:$C,0))),"",INDEX('Policy Characteristics'!K:K,MATCH($C995,'Policy Characteristics'!$C:$C,0)))</f>
        <v/>
      </c>
      <c r="R995" s="226" t="str">
        <f>IF(ISBLANK(INDEX('Policy Characteristics'!L:L,MATCH($C995,'Policy Characteristics'!$C:$C,0))),"",INDEX('Policy Characteristics'!L:L,MATCH($C995,'Policy Characteristics'!$C:$C,0)))</f>
        <v/>
      </c>
    </row>
    <row r="996" spans="1:18" s="2" customFormat="1">
      <c r="A996" s="22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226" t="str">
        <f t="shared" si="43"/>
        <v>Fraction of Feedstock Shifted</v>
      </c>
      <c r="D996" s="6" t="s">
        <v>868</v>
      </c>
      <c r="E996" s="45" t="s">
        <v>915</v>
      </c>
      <c r="F996" t="s">
        <v>869</v>
      </c>
      <c r="G996" s="45" t="s">
        <v>916</v>
      </c>
      <c r="H996" s="47">
        <v>2592</v>
      </c>
      <c r="I996" s="261" t="s">
        <v>728</v>
      </c>
      <c r="J996" s="227" t="str">
        <f>IF(ISBLANK(INDEX('Policy Characteristics'!D:D,MATCH($C996,'Policy Characteristics'!$C:$C,0))),"",INDEX('Policy Characteristics'!D:D,MATCH($C996,'Policy Characteristics'!$C:$C,0)))</f>
        <v>Feedstock Shifting</v>
      </c>
      <c r="K996" s="22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226" t="str">
        <f>IF(ISBLANK(INDEX('Policy Characteristics'!I:I,MATCH($C996,'Policy Characteristics'!$C:$C,0))),"",INDEX('Policy Characteristics'!I:I,MATCH($C996,'Policy Characteristics'!$C:$C,0)))</f>
        <v>% of potential achieved</v>
      </c>
      <c r="P996" s="22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26" t="str">
        <f>IF(ISBLANK(INDEX('Policy Characteristics'!K:K,MATCH($C996,'Policy Characteristics'!$C:$C,0))),"",INDEX('Policy Characteristics'!K:K,MATCH($C996,'Policy Characteristics'!$C:$C,0)))</f>
        <v/>
      </c>
      <c r="R996" s="226" t="str">
        <f>IF(ISBLANK(INDEX('Policy Characteristics'!L:L,MATCH($C996,'Policy Characteristics'!$C:$C,0))),"",INDEX('Policy Characteristics'!L:L,MATCH($C996,'Policy Characteristics'!$C:$C,0)))</f>
        <v/>
      </c>
    </row>
    <row r="997" spans="1:18" s="2" customFormat="1">
      <c r="A997" s="22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226" t="str">
        <f t="shared" si="43"/>
        <v>Fraction of Feedstock Shifted</v>
      </c>
      <c r="D997" s="6" t="s">
        <v>868</v>
      </c>
      <c r="E997" s="45" t="s">
        <v>917</v>
      </c>
      <c r="F997" t="s">
        <v>869</v>
      </c>
      <c r="G997" s="45" t="s">
        <v>918</v>
      </c>
      <c r="H997" s="47">
        <v>2593</v>
      </c>
      <c r="I997" s="261" t="s">
        <v>738</v>
      </c>
      <c r="J997" s="227" t="str">
        <f>IF(ISBLANK(INDEX('Policy Characteristics'!D:D,MATCH($C997,'Policy Characteristics'!$C:$C,0))),"",INDEX('Policy Characteristics'!D:D,MATCH($C997,'Policy Characteristics'!$C:$C,0)))</f>
        <v>Feedstock Shifting</v>
      </c>
      <c r="K997" s="22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226" t="str">
        <f>IF(ISBLANK(INDEX('Policy Characteristics'!I:I,MATCH($C997,'Policy Characteristics'!$C:$C,0))),"",INDEX('Policy Characteristics'!I:I,MATCH($C997,'Policy Characteristics'!$C:$C,0)))</f>
        <v>% of potential achieved</v>
      </c>
      <c r="P997" s="22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26" t="str">
        <f>IF(ISBLANK(INDEX('Policy Characteristics'!K:K,MATCH($C997,'Policy Characteristics'!$C:$C,0))),"",INDEX('Policy Characteristics'!K:K,MATCH($C997,'Policy Characteristics'!$C:$C,0)))</f>
        <v/>
      </c>
      <c r="R997" s="226" t="str">
        <f>IF(ISBLANK(INDEX('Policy Characteristics'!L:L,MATCH($C997,'Policy Characteristics'!$C:$C,0))),"",INDEX('Policy Characteristics'!L:L,MATCH($C997,'Policy Characteristics'!$C:$C,0)))</f>
        <v/>
      </c>
    </row>
    <row r="998" spans="1:18" s="2" customFormat="1">
      <c r="A998" s="22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226" t="str">
        <f t="shared" si="43"/>
        <v>Fraction of Feedstock Shifted</v>
      </c>
      <c r="D998" s="6" t="s">
        <v>868</v>
      </c>
      <c r="E998" s="45" t="s">
        <v>919</v>
      </c>
      <c r="F998" t="s">
        <v>869</v>
      </c>
      <c r="G998" s="45" t="s">
        <v>920</v>
      </c>
      <c r="H998" s="47">
        <v>2594</v>
      </c>
      <c r="I998" s="261" t="s">
        <v>738</v>
      </c>
      <c r="J998" s="227" t="str">
        <f>IF(ISBLANK(INDEX('Policy Characteristics'!D:D,MATCH($C998,'Policy Characteristics'!$C:$C,0))),"",INDEX('Policy Characteristics'!D:D,MATCH($C998,'Policy Characteristics'!$C:$C,0)))</f>
        <v>Feedstock Shifting</v>
      </c>
      <c r="K998" s="22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226" t="str">
        <f>IF(ISBLANK(INDEX('Policy Characteristics'!I:I,MATCH($C998,'Policy Characteristics'!$C:$C,0))),"",INDEX('Policy Characteristics'!I:I,MATCH($C998,'Policy Characteristics'!$C:$C,0)))</f>
        <v>% of potential achieved</v>
      </c>
      <c r="P998" s="22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26" t="str">
        <f>IF(ISBLANK(INDEX('Policy Characteristics'!K:K,MATCH($C998,'Policy Characteristics'!$C:$C,0))),"",INDEX('Policy Characteristics'!K:K,MATCH($C998,'Policy Characteristics'!$C:$C,0)))</f>
        <v/>
      </c>
      <c r="R998" s="226" t="str">
        <f>IF(ISBLANK(INDEX('Policy Characteristics'!L:L,MATCH($C998,'Policy Characteristics'!$C:$C,0))),"",INDEX('Policy Characteristics'!L:L,MATCH($C998,'Policy Characteristics'!$C:$C,0)))</f>
        <v/>
      </c>
    </row>
    <row r="999" spans="1:18" s="2" customFormat="1">
      <c r="A999" s="22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226" t="str">
        <f t="shared" si="43"/>
        <v>Fraction of Feedstock Shifted</v>
      </c>
      <c r="D999" s="6" t="s">
        <v>868</v>
      </c>
      <c r="E999" s="45" t="s">
        <v>921</v>
      </c>
      <c r="F999" t="s">
        <v>869</v>
      </c>
      <c r="G999" s="45" t="s">
        <v>922</v>
      </c>
      <c r="H999" s="47">
        <v>2595</v>
      </c>
      <c r="I999" s="261" t="s">
        <v>738</v>
      </c>
      <c r="J999" s="227" t="str">
        <f>IF(ISBLANK(INDEX('Policy Characteristics'!D:D,MATCH($C999,'Policy Characteristics'!$C:$C,0))),"",INDEX('Policy Characteristics'!D:D,MATCH($C999,'Policy Characteristics'!$C:$C,0)))</f>
        <v>Feedstock Shifting</v>
      </c>
      <c r="K999" s="22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226" t="str">
        <f>IF(ISBLANK(INDEX('Policy Characteristics'!I:I,MATCH($C999,'Policy Characteristics'!$C:$C,0))),"",INDEX('Policy Characteristics'!I:I,MATCH($C999,'Policy Characteristics'!$C:$C,0)))</f>
        <v>% of potential achieved</v>
      </c>
      <c r="P999" s="22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26" t="str">
        <f>IF(ISBLANK(INDEX('Policy Characteristics'!K:K,MATCH($C999,'Policy Characteristics'!$C:$C,0))),"",INDEX('Policy Characteristics'!K:K,MATCH($C999,'Policy Characteristics'!$C:$C,0)))</f>
        <v/>
      </c>
      <c r="R999" s="226" t="str">
        <f>IF(ISBLANK(INDEX('Policy Characteristics'!L:L,MATCH($C999,'Policy Characteristics'!$C:$C,0))),"",INDEX('Policy Characteristics'!L:L,MATCH($C999,'Policy Characteristics'!$C:$C,0)))</f>
        <v/>
      </c>
    </row>
    <row r="1000" spans="1:18" s="2" customFormat="1">
      <c r="A1000" s="22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226" t="str">
        <f t="shared" si="43"/>
        <v>Fraction of Feedstock Shifted</v>
      </c>
      <c r="D1000" s="6" t="s">
        <v>868</v>
      </c>
      <c r="E1000" s="45" t="s">
        <v>923</v>
      </c>
      <c r="F1000" t="s">
        <v>869</v>
      </c>
      <c r="G1000" s="45" t="s">
        <v>924</v>
      </c>
      <c r="H1000" s="47">
        <v>2596</v>
      </c>
      <c r="I1000" s="261" t="s">
        <v>738</v>
      </c>
      <c r="J1000" s="227" t="str">
        <f>IF(ISBLANK(INDEX('Policy Characteristics'!D:D,MATCH($C1000,'Policy Characteristics'!$C:$C,0))),"",INDEX('Policy Characteristics'!D:D,MATCH($C1000,'Policy Characteristics'!$C:$C,0)))</f>
        <v>Feedstock Shifting</v>
      </c>
      <c r="K1000" s="22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226" t="str">
        <f>IF(ISBLANK(INDEX('Policy Characteristics'!I:I,MATCH($C1000,'Policy Characteristics'!$C:$C,0))),"",INDEX('Policy Characteristics'!I:I,MATCH($C1000,'Policy Characteristics'!$C:$C,0)))</f>
        <v>% of potential achieved</v>
      </c>
      <c r="P1000" s="22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26" t="str">
        <f>IF(ISBLANK(INDEX('Policy Characteristics'!K:K,MATCH($C1000,'Policy Characteristics'!$C:$C,0))),"",INDEX('Policy Characteristics'!K:K,MATCH($C1000,'Policy Characteristics'!$C:$C,0)))</f>
        <v/>
      </c>
      <c r="R1000" s="226" t="str">
        <f>IF(ISBLANK(INDEX('Policy Characteristics'!L:L,MATCH($C1000,'Policy Characteristics'!$C:$C,0))),"",INDEX('Policy Characteristics'!L:L,MATCH($C1000,'Policy Characteristics'!$C:$C,0)))</f>
        <v/>
      </c>
    </row>
    <row r="1001" spans="1:18" s="2" customFormat="1">
      <c r="A1001" s="22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226" t="str">
        <f t="shared" si="43"/>
        <v>Fraction of Feedstock Shifted</v>
      </c>
      <c r="D1001" s="6" t="s">
        <v>868</v>
      </c>
      <c r="E1001" s="45" t="s">
        <v>925</v>
      </c>
      <c r="F1001" t="s">
        <v>869</v>
      </c>
      <c r="G1001" s="45" t="s">
        <v>926</v>
      </c>
      <c r="H1001" s="47">
        <v>2597</v>
      </c>
      <c r="I1001" s="261" t="s">
        <v>738</v>
      </c>
      <c r="J1001" s="227" t="str">
        <f>IF(ISBLANK(INDEX('Policy Characteristics'!D:D,MATCH($C1001,'Policy Characteristics'!$C:$C,0))),"",INDEX('Policy Characteristics'!D:D,MATCH($C1001,'Policy Characteristics'!$C:$C,0)))</f>
        <v>Feedstock Shifting</v>
      </c>
      <c r="K1001" s="22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226" t="str">
        <f>IF(ISBLANK(INDEX('Policy Characteristics'!I:I,MATCH($C1001,'Policy Characteristics'!$C:$C,0))),"",INDEX('Policy Characteristics'!I:I,MATCH($C1001,'Policy Characteristics'!$C:$C,0)))</f>
        <v>% of potential achieved</v>
      </c>
      <c r="P1001" s="22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26" t="str">
        <f>IF(ISBLANK(INDEX('Policy Characteristics'!K:K,MATCH($C1001,'Policy Characteristics'!$C:$C,0))),"",INDEX('Policy Characteristics'!K:K,MATCH($C1001,'Policy Characteristics'!$C:$C,0)))</f>
        <v/>
      </c>
      <c r="R1001" s="226" t="str">
        <f>IF(ISBLANK(INDEX('Policy Characteristics'!L:L,MATCH($C1001,'Policy Characteristics'!$C:$C,0))),"",INDEX('Policy Characteristics'!L:L,MATCH($C1001,'Policy Characteristics'!$C:$C,0)))</f>
        <v/>
      </c>
    </row>
    <row r="1002" spans="1:18" s="2" customFormat="1">
      <c r="A1002" s="22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226" t="str">
        <f t="shared" si="43"/>
        <v>Fraction of Feedstock Shifted</v>
      </c>
      <c r="D1002" s="6" t="s">
        <v>868</v>
      </c>
      <c r="E1002" s="45" t="s">
        <v>927</v>
      </c>
      <c r="F1002" t="s">
        <v>869</v>
      </c>
      <c r="G1002" s="45" t="s">
        <v>928</v>
      </c>
      <c r="H1002" s="47">
        <v>2598</v>
      </c>
      <c r="I1002" s="261" t="s">
        <v>738</v>
      </c>
      <c r="J1002" s="227" t="str">
        <f>IF(ISBLANK(INDEX('Policy Characteristics'!D:D,MATCH($C1002,'Policy Characteristics'!$C:$C,0))),"",INDEX('Policy Characteristics'!D:D,MATCH($C1002,'Policy Characteristics'!$C:$C,0)))</f>
        <v>Feedstock Shifting</v>
      </c>
      <c r="K1002" s="22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226" t="str">
        <f>IF(ISBLANK(INDEX('Policy Characteristics'!I:I,MATCH($C1002,'Policy Characteristics'!$C:$C,0))),"",INDEX('Policy Characteristics'!I:I,MATCH($C1002,'Policy Characteristics'!$C:$C,0)))</f>
        <v>% of potential achieved</v>
      </c>
      <c r="P1002" s="22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26" t="str">
        <f>IF(ISBLANK(INDEX('Policy Characteristics'!K:K,MATCH($C1002,'Policy Characteristics'!$C:$C,0))),"",INDEX('Policy Characteristics'!K:K,MATCH($C1002,'Policy Characteristics'!$C:$C,0)))</f>
        <v/>
      </c>
      <c r="R1002" s="226" t="str">
        <f>IF(ISBLANK(INDEX('Policy Characteristics'!L:L,MATCH($C1002,'Policy Characteristics'!$C:$C,0))),"",INDEX('Policy Characteristics'!L:L,MATCH($C1002,'Policy Characteristics'!$C:$C,0)))</f>
        <v/>
      </c>
    </row>
    <row r="1003" spans="1:18" s="2" customFormat="1">
      <c r="A1003" s="22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226" t="str">
        <f t="shared" si="43"/>
        <v>Fraction of Feedstock Shifted</v>
      </c>
      <c r="D1003" s="6" t="s">
        <v>868</v>
      </c>
      <c r="E1003" s="45" t="s">
        <v>929</v>
      </c>
      <c r="F1003" t="s">
        <v>869</v>
      </c>
      <c r="G1003" s="45" t="s">
        <v>930</v>
      </c>
      <c r="H1003" s="47">
        <v>2599</v>
      </c>
      <c r="I1003" s="261" t="s">
        <v>738</v>
      </c>
      <c r="J1003" s="227" t="str">
        <f>IF(ISBLANK(INDEX('Policy Characteristics'!D:D,MATCH($C1003,'Policy Characteristics'!$C:$C,0))),"",INDEX('Policy Characteristics'!D:D,MATCH($C1003,'Policy Characteristics'!$C:$C,0)))</f>
        <v>Feedstock Shifting</v>
      </c>
      <c r="K1003" s="22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226" t="str">
        <f>IF(ISBLANK(INDEX('Policy Characteristics'!I:I,MATCH($C1003,'Policy Characteristics'!$C:$C,0))),"",INDEX('Policy Characteristics'!I:I,MATCH($C1003,'Policy Characteristics'!$C:$C,0)))</f>
        <v>% of potential achieved</v>
      </c>
      <c r="P1003" s="22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26" t="str">
        <f>IF(ISBLANK(INDEX('Policy Characteristics'!K:K,MATCH($C1003,'Policy Characteristics'!$C:$C,0))),"",INDEX('Policy Characteristics'!K:K,MATCH($C1003,'Policy Characteristics'!$C:$C,0)))</f>
        <v/>
      </c>
      <c r="R1003" s="226" t="str">
        <f>IF(ISBLANK(INDEX('Policy Characteristics'!L:L,MATCH($C1003,'Policy Characteristics'!$C:$C,0))),"",INDEX('Policy Characteristics'!L:L,MATCH($C1003,'Policy Characteristics'!$C:$C,0)))</f>
        <v/>
      </c>
    </row>
    <row r="1004" spans="1:18" s="2" customFormat="1">
      <c r="A1004" s="22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226" t="str">
        <f t="shared" si="43"/>
        <v>Fraction of Feedstock Shifted</v>
      </c>
      <c r="D1004" s="6" t="s">
        <v>870</v>
      </c>
      <c r="E1004" s="45" t="s">
        <v>911</v>
      </c>
      <c r="F1004" t="s">
        <v>871</v>
      </c>
      <c r="G1004" s="45" t="s">
        <v>912</v>
      </c>
      <c r="H1004" s="47">
        <v>2600</v>
      </c>
      <c r="I1004" s="261" t="s">
        <v>738</v>
      </c>
      <c r="J1004" s="227" t="str">
        <f>IF(ISBLANK(INDEX('Policy Characteristics'!D:D,MATCH($C1004,'Policy Characteristics'!$C:$C,0))),"",INDEX('Policy Characteristics'!D:D,MATCH($C1004,'Policy Characteristics'!$C:$C,0)))</f>
        <v>Feedstock Shifting</v>
      </c>
      <c r="K1004" s="22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226" t="str">
        <f>IF(ISBLANK(INDEX('Policy Characteristics'!I:I,MATCH($C1004,'Policy Characteristics'!$C:$C,0))),"",INDEX('Policy Characteristics'!I:I,MATCH($C1004,'Policy Characteristics'!$C:$C,0)))</f>
        <v>% of potential achieved</v>
      </c>
      <c r="P1004" s="22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26" t="str">
        <f>IF(ISBLANK(INDEX('Policy Characteristics'!K:K,MATCH($C1004,'Policy Characteristics'!$C:$C,0))),"",INDEX('Policy Characteristics'!K:K,MATCH($C1004,'Policy Characteristics'!$C:$C,0)))</f>
        <v/>
      </c>
      <c r="R1004" s="226" t="str">
        <f>IF(ISBLANK(INDEX('Policy Characteristics'!L:L,MATCH($C1004,'Policy Characteristics'!$C:$C,0))),"",INDEX('Policy Characteristics'!L:L,MATCH($C1004,'Policy Characteristics'!$C:$C,0)))</f>
        <v/>
      </c>
    </row>
    <row r="1005" spans="1:18" s="2" customFormat="1">
      <c r="A1005" s="22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226" t="str">
        <f t="shared" si="43"/>
        <v>Fraction of Feedstock Shifted</v>
      </c>
      <c r="D1005" s="6" t="s">
        <v>870</v>
      </c>
      <c r="E1005" s="45" t="s">
        <v>913</v>
      </c>
      <c r="F1005" t="s">
        <v>871</v>
      </c>
      <c r="G1005" s="45" t="s">
        <v>914</v>
      </c>
      <c r="H1005" s="47">
        <v>2601</v>
      </c>
      <c r="I1005" s="261" t="s">
        <v>738</v>
      </c>
      <c r="J1005" s="227" t="str">
        <f>IF(ISBLANK(INDEX('Policy Characteristics'!D:D,MATCH($C1005,'Policy Characteristics'!$C:$C,0))),"",INDEX('Policy Characteristics'!D:D,MATCH($C1005,'Policy Characteristics'!$C:$C,0)))</f>
        <v>Feedstock Shifting</v>
      </c>
      <c r="K1005" s="22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226" t="str">
        <f>IF(ISBLANK(INDEX('Policy Characteristics'!I:I,MATCH($C1005,'Policy Characteristics'!$C:$C,0))),"",INDEX('Policy Characteristics'!I:I,MATCH($C1005,'Policy Characteristics'!$C:$C,0)))</f>
        <v>% of potential achieved</v>
      </c>
      <c r="P1005" s="22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26" t="str">
        <f>IF(ISBLANK(INDEX('Policy Characteristics'!K:K,MATCH($C1005,'Policy Characteristics'!$C:$C,0))),"",INDEX('Policy Characteristics'!K:K,MATCH($C1005,'Policy Characteristics'!$C:$C,0)))</f>
        <v/>
      </c>
      <c r="R1005" s="226" t="str">
        <f>IF(ISBLANK(INDEX('Policy Characteristics'!L:L,MATCH($C1005,'Policy Characteristics'!$C:$C,0))),"",INDEX('Policy Characteristics'!L:L,MATCH($C1005,'Policy Characteristics'!$C:$C,0)))</f>
        <v/>
      </c>
    </row>
    <row r="1006" spans="1:18" s="2" customFormat="1">
      <c r="A1006" s="22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226" t="str">
        <f t="shared" si="43"/>
        <v>Fraction of Feedstock Shifted</v>
      </c>
      <c r="D1006" s="6" t="s">
        <v>870</v>
      </c>
      <c r="E1006" s="45" t="s">
        <v>915</v>
      </c>
      <c r="F1006" t="s">
        <v>871</v>
      </c>
      <c r="G1006" s="45" t="s">
        <v>916</v>
      </c>
      <c r="H1006" s="47">
        <v>2602</v>
      </c>
      <c r="I1006" s="261" t="s">
        <v>738</v>
      </c>
      <c r="J1006" s="227" t="str">
        <f>IF(ISBLANK(INDEX('Policy Characteristics'!D:D,MATCH($C1006,'Policy Characteristics'!$C:$C,0))),"",INDEX('Policy Characteristics'!D:D,MATCH($C1006,'Policy Characteristics'!$C:$C,0)))</f>
        <v>Feedstock Shifting</v>
      </c>
      <c r="K1006" s="22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226" t="str">
        <f>IF(ISBLANK(INDEX('Policy Characteristics'!I:I,MATCH($C1006,'Policy Characteristics'!$C:$C,0))),"",INDEX('Policy Characteristics'!I:I,MATCH($C1006,'Policy Characteristics'!$C:$C,0)))</f>
        <v>% of potential achieved</v>
      </c>
      <c r="P1006" s="22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26" t="str">
        <f>IF(ISBLANK(INDEX('Policy Characteristics'!K:K,MATCH($C1006,'Policy Characteristics'!$C:$C,0))),"",INDEX('Policy Characteristics'!K:K,MATCH($C1006,'Policy Characteristics'!$C:$C,0)))</f>
        <v/>
      </c>
      <c r="R1006" s="226" t="str">
        <f>IF(ISBLANK(INDEX('Policy Characteristics'!L:L,MATCH($C1006,'Policy Characteristics'!$C:$C,0))),"",INDEX('Policy Characteristics'!L:L,MATCH($C1006,'Policy Characteristics'!$C:$C,0)))</f>
        <v/>
      </c>
    </row>
    <row r="1007" spans="1:18" s="2" customFormat="1">
      <c r="A1007" s="22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226" t="str">
        <f t="shared" si="43"/>
        <v>Fraction of Feedstock Shifted</v>
      </c>
      <c r="D1007" s="6" t="s">
        <v>870</v>
      </c>
      <c r="E1007" s="45" t="s">
        <v>917</v>
      </c>
      <c r="F1007" t="s">
        <v>871</v>
      </c>
      <c r="G1007" s="45" t="s">
        <v>918</v>
      </c>
      <c r="H1007" s="47">
        <v>2603</v>
      </c>
      <c r="I1007" s="261" t="s">
        <v>738</v>
      </c>
      <c r="J1007" s="227" t="str">
        <f>IF(ISBLANK(INDEX('Policy Characteristics'!D:D,MATCH($C1007,'Policy Characteristics'!$C:$C,0))),"",INDEX('Policy Characteristics'!D:D,MATCH($C1007,'Policy Characteristics'!$C:$C,0)))</f>
        <v>Feedstock Shifting</v>
      </c>
      <c r="K1007" s="22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226" t="str">
        <f>IF(ISBLANK(INDEX('Policy Characteristics'!I:I,MATCH($C1007,'Policy Characteristics'!$C:$C,0))),"",INDEX('Policy Characteristics'!I:I,MATCH($C1007,'Policy Characteristics'!$C:$C,0)))</f>
        <v>% of potential achieved</v>
      </c>
      <c r="P1007" s="22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26" t="str">
        <f>IF(ISBLANK(INDEX('Policy Characteristics'!K:K,MATCH($C1007,'Policy Characteristics'!$C:$C,0))),"",INDEX('Policy Characteristics'!K:K,MATCH($C1007,'Policy Characteristics'!$C:$C,0)))</f>
        <v/>
      </c>
      <c r="R1007" s="226" t="str">
        <f>IF(ISBLANK(INDEX('Policy Characteristics'!L:L,MATCH($C1007,'Policy Characteristics'!$C:$C,0))),"",INDEX('Policy Characteristics'!L:L,MATCH($C1007,'Policy Characteristics'!$C:$C,0)))</f>
        <v/>
      </c>
    </row>
    <row r="1008" spans="1:18" s="2" customFormat="1">
      <c r="A1008" s="22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226" t="str">
        <f t="shared" si="43"/>
        <v>Fraction of Feedstock Shifted</v>
      </c>
      <c r="D1008" s="6" t="s">
        <v>870</v>
      </c>
      <c r="E1008" s="45" t="s">
        <v>919</v>
      </c>
      <c r="F1008" t="s">
        <v>871</v>
      </c>
      <c r="G1008" s="45" t="s">
        <v>920</v>
      </c>
      <c r="H1008" s="47">
        <v>2604</v>
      </c>
      <c r="I1008" s="261" t="s">
        <v>738</v>
      </c>
      <c r="J1008" s="227" t="str">
        <f>IF(ISBLANK(INDEX('Policy Characteristics'!D:D,MATCH($C1008,'Policy Characteristics'!$C:$C,0))),"",INDEX('Policy Characteristics'!D:D,MATCH($C1008,'Policy Characteristics'!$C:$C,0)))</f>
        <v>Feedstock Shifting</v>
      </c>
      <c r="K1008" s="22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226" t="str">
        <f>IF(ISBLANK(INDEX('Policy Characteristics'!I:I,MATCH($C1008,'Policy Characteristics'!$C:$C,0))),"",INDEX('Policy Characteristics'!I:I,MATCH($C1008,'Policy Characteristics'!$C:$C,0)))</f>
        <v>% of potential achieved</v>
      </c>
      <c r="P1008" s="22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26" t="str">
        <f>IF(ISBLANK(INDEX('Policy Characteristics'!K:K,MATCH($C1008,'Policy Characteristics'!$C:$C,0))),"",INDEX('Policy Characteristics'!K:K,MATCH($C1008,'Policy Characteristics'!$C:$C,0)))</f>
        <v/>
      </c>
      <c r="R1008" s="226" t="str">
        <f>IF(ISBLANK(INDEX('Policy Characteristics'!L:L,MATCH($C1008,'Policy Characteristics'!$C:$C,0))),"",INDEX('Policy Characteristics'!L:L,MATCH($C1008,'Policy Characteristics'!$C:$C,0)))</f>
        <v/>
      </c>
    </row>
    <row r="1009" spans="1:18" s="2" customFormat="1">
      <c r="A1009" s="22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226" t="str">
        <f t="shared" si="43"/>
        <v>Fraction of Feedstock Shifted</v>
      </c>
      <c r="D1009" s="6" t="s">
        <v>870</v>
      </c>
      <c r="E1009" s="45" t="s">
        <v>921</v>
      </c>
      <c r="F1009" t="s">
        <v>871</v>
      </c>
      <c r="G1009" s="45" t="s">
        <v>922</v>
      </c>
      <c r="H1009" s="47">
        <v>2605</v>
      </c>
      <c r="I1009" s="261" t="s">
        <v>738</v>
      </c>
      <c r="J1009" s="227" t="str">
        <f>IF(ISBLANK(INDEX('Policy Characteristics'!D:D,MATCH($C1009,'Policy Characteristics'!$C:$C,0))),"",INDEX('Policy Characteristics'!D:D,MATCH($C1009,'Policy Characteristics'!$C:$C,0)))</f>
        <v>Feedstock Shifting</v>
      </c>
      <c r="K1009" s="22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226" t="str">
        <f>IF(ISBLANK(INDEX('Policy Characteristics'!I:I,MATCH($C1009,'Policy Characteristics'!$C:$C,0))),"",INDEX('Policy Characteristics'!I:I,MATCH($C1009,'Policy Characteristics'!$C:$C,0)))</f>
        <v>% of potential achieved</v>
      </c>
      <c r="P1009" s="22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26" t="str">
        <f>IF(ISBLANK(INDEX('Policy Characteristics'!K:K,MATCH($C1009,'Policy Characteristics'!$C:$C,0))),"",INDEX('Policy Characteristics'!K:K,MATCH($C1009,'Policy Characteristics'!$C:$C,0)))</f>
        <v/>
      </c>
      <c r="R1009" s="226" t="str">
        <f>IF(ISBLANK(INDEX('Policy Characteristics'!L:L,MATCH($C1009,'Policy Characteristics'!$C:$C,0))),"",INDEX('Policy Characteristics'!L:L,MATCH($C1009,'Policy Characteristics'!$C:$C,0)))</f>
        <v/>
      </c>
    </row>
    <row r="1010" spans="1:18" s="2" customFormat="1">
      <c r="A1010" s="22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226" t="str">
        <f t="shared" si="43"/>
        <v>Fraction of Feedstock Shifted</v>
      </c>
      <c r="D1010" s="6" t="s">
        <v>870</v>
      </c>
      <c r="E1010" s="45" t="s">
        <v>923</v>
      </c>
      <c r="F1010" t="s">
        <v>871</v>
      </c>
      <c r="G1010" s="45" t="s">
        <v>924</v>
      </c>
      <c r="H1010" s="47">
        <v>2606</v>
      </c>
      <c r="I1010" s="261" t="s">
        <v>738</v>
      </c>
      <c r="J1010" s="227" t="str">
        <f>IF(ISBLANK(INDEX('Policy Characteristics'!D:D,MATCH($C1010,'Policy Characteristics'!$C:$C,0))),"",INDEX('Policy Characteristics'!D:D,MATCH($C1010,'Policy Characteristics'!$C:$C,0)))</f>
        <v>Feedstock Shifting</v>
      </c>
      <c r="K1010" s="22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226" t="str">
        <f>IF(ISBLANK(INDEX('Policy Characteristics'!I:I,MATCH($C1010,'Policy Characteristics'!$C:$C,0))),"",INDEX('Policy Characteristics'!I:I,MATCH($C1010,'Policy Characteristics'!$C:$C,0)))</f>
        <v>% of potential achieved</v>
      </c>
      <c r="P1010" s="22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26" t="str">
        <f>IF(ISBLANK(INDEX('Policy Characteristics'!K:K,MATCH($C1010,'Policy Characteristics'!$C:$C,0))),"",INDEX('Policy Characteristics'!K:K,MATCH($C1010,'Policy Characteristics'!$C:$C,0)))</f>
        <v/>
      </c>
      <c r="R1010" s="226" t="str">
        <f>IF(ISBLANK(INDEX('Policy Characteristics'!L:L,MATCH($C1010,'Policy Characteristics'!$C:$C,0))),"",INDEX('Policy Characteristics'!L:L,MATCH($C1010,'Policy Characteristics'!$C:$C,0)))</f>
        <v/>
      </c>
    </row>
    <row r="1011" spans="1:18" s="2" customFormat="1">
      <c r="A1011" s="22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226" t="str">
        <f t="shared" si="43"/>
        <v>Fraction of Feedstock Shifted</v>
      </c>
      <c r="D1011" s="6" t="s">
        <v>870</v>
      </c>
      <c r="E1011" s="45" t="s">
        <v>925</v>
      </c>
      <c r="F1011" t="s">
        <v>871</v>
      </c>
      <c r="G1011" s="45" t="s">
        <v>926</v>
      </c>
      <c r="H1011" s="47">
        <v>2607</v>
      </c>
      <c r="I1011" s="261" t="s">
        <v>738</v>
      </c>
      <c r="J1011" s="227" t="str">
        <f>IF(ISBLANK(INDEX('Policy Characteristics'!D:D,MATCH($C1011,'Policy Characteristics'!$C:$C,0))),"",INDEX('Policy Characteristics'!D:D,MATCH($C1011,'Policy Characteristics'!$C:$C,0)))</f>
        <v>Feedstock Shifting</v>
      </c>
      <c r="K1011" s="22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226" t="str">
        <f>IF(ISBLANK(INDEX('Policy Characteristics'!I:I,MATCH($C1011,'Policy Characteristics'!$C:$C,0))),"",INDEX('Policy Characteristics'!I:I,MATCH($C1011,'Policy Characteristics'!$C:$C,0)))</f>
        <v>% of potential achieved</v>
      </c>
      <c r="P1011" s="22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26" t="str">
        <f>IF(ISBLANK(INDEX('Policy Characteristics'!K:K,MATCH($C1011,'Policy Characteristics'!$C:$C,0))),"",INDEX('Policy Characteristics'!K:K,MATCH($C1011,'Policy Characteristics'!$C:$C,0)))</f>
        <v/>
      </c>
      <c r="R1011" s="226" t="str">
        <f>IF(ISBLANK(INDEX('Policy Characteristics'!L:L,MATCH($C1011,'Policy Characteristics'!$C:$C,0))),"",INDEX('Policy Characteristics'!L:L,MATCH($C1011,'Policy Characteristics'!$C:$C,0)))</f>
        <v/>
      </c>
    </row>
    <row r="1012" spans="1:18" s="2" customFormat="1">
      <c r="A1012" s="22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226" t="str">
        <f t="shared" si="43"/>
        <v>Fraction of Feedstock Shifted</v>
      </c>
      <c r="D1012" s="6" t="s">
        <v>870</v>
      </c>
      <c r="E1012" s="45" t="s">
        <v>927</v>
      </c>
      <c r="F1012" t="s">
        <v>871</v>
      </c>
      <c r="G1012" s="45" t="s">
        <v>928</v>
      </c>
      <c r="H1012" s="47">
        <v>2608</v>
      </c>
      <c r="I1012" s="261" t="s">
        <v>738</v>
      </c>
      <c r="J1012" s="227" t="str">
        <f>IF(ISBLANK(INDEX('Policy Characteristics'!D:D,MATCH($C1012,'Policy Characteristics'!$C:$C,0))),"",INDEX('Policy Characteristics'!D:D,MATCH($C1012,'Policy Characteristics'!$C:$C,0)))</f>
        <v>Feedstock Shifting</v>
      </c>
      <c r="K1012" s="22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226" t="str">
        <f>IF(ISBLANK(INDEX('Policy Characteristics'!I:I,MATCH($C1012,'Policy Characteristics'!$C:$C,0))),"",INDEX('Policy Characteristics'!I:I,MATCH($C1012,'Policy Characteristics'!$C:$C,0)))</f>
        <v>% of potential achieved</v>
      </c>
      <c r="P1012" s="22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26" t="str">
        <f>IF(ISBLANK(INDEX('Policy Characteristics'!K:K,MATCH($C1012,'Policy Characteristics'!$C:$C,0))),"",INDEX('Policy Characteristics'!K:K,MATCH($C1012,'Policy Characteristics'!$C:$C,0)))</f>
        <v/>
      </c>
      <c r="R1012" s="226" t="str">
        <f>IF(ISBLANK(INDEX('Policy Characteristics'!L:L,MATCH($C1012,'Policy Characteristics'!$C:$C,0))),"",INDEX('Policy Characteristics'!L:L,MATCH($C1012,'Policy Characteristics'!$C:$C,0)))</f>
        <v/>
      </c>
    </row>
    <row r="1013" spans="1:18" s="2" customFormat="1">
      <c r="A1013" s="22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226" t="str">
        <f t="shared" si="43"/>
        <v>Fraction of Feedstock Shifted</v>
      </c>
      <c r="D1013" s="6" t="s">
        <v>870</v>
      </c>
      <c r="E1013" s="45" t="s">
        <v>929</v>
      </c>
      <c r="F1013" t="s">
        <v>871</v>
      </c>
      <c r="G1013" s="45" t="s">
        <v>930</v>
      </c>
      <c r="H1013" s="47">
        <v>2609</v>
      </c>
      <c r="I1013" s="261" t="s">
        <v>738</v>
      </c>
      <c r="J1013" s="227" t="str">
        <f>IF(ISBLANK(INDEX('Policy Characteristics'!D:D,MATCH($C1013,'Policy Characteristics'!$C:$C,0))),"",INDEX('Policy Characteristics'!D:D,MATCH($C1013,'Policy Characteristics'!$C:$C,0)))</f>
        <v>Feedstock Shifting</v>
      </c>
      <c r="K1013" s="22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226" t="str">
        <f>IF(ISBLANK(INDEX('Policy Characteristics'!I:I,MATCH($C1013,'Policy Characteristics'!$C:$C,0))),"",INDEX('Policy Characteristics'!I:I,MATCH($C1013,'Policy Characteristics'!$C:$C,0)))</f>
        <v>% of potential achieved</v>
      </c>
      <c r="P1013" s="22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26" t="str">
        <f>IF(ISBLANK(INDEX('Policy Characteristics'!K:K,MATCH($C1013,'Policy Characteristics'!$C:$C,0))),"",INDEX('Policy Characteristics'!K:K,MATCH($C1013,'Policy Characteristics'!$C:$C,0)))</f>
        <v/>
      </c>
      <c r="R1013" s="226" t="str">
        <f>IF(ISBLANK(INDEX('Policy Characteristics'!L:L,MATCH($C1013,'Policy Characteristics'!$C:$C,0))),"",INDEX('Policy Characteristics'!L:L,MATCH($C1013,'Policy Characteristics'!$C:$C,0)))</f>
        <v/>
      </c>
    </row>
    <row r="1014" spans="1:18" s="2" customFormat="1">
      <c r="A1014" s="22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226" t="str">
        <f t="shared" si="43"/>
        <v>Fraction of Feedstock Shifted</v>
      </c>
      <c r="D1014" s="6" t="s">
        <v>872</v>
      </c>
      <c r="E1014" s="45" t="s">
        <v>911</v>
      </c>
      <c r="F1014" t="s">
        <v>873</v>
      </c>
      <c r="G1014" s="45" t="s">
        <v>912</v>
      </c>
      <c r="H1014" s="47">
        <v>2610</v>
      </c>
      <c r="I1014" s="261" t="s">
        <v>738</v>
      </c>
      <c r="J1014" s="227" t="str">
        <f>IF(ISBLANK(INDEX('Policy Characteristics'!D:D,MATCH($C1014,'Policy Characteristics'!$C:$C,0))),"",INDEX('Policy Characteristics'!D:D,MATCH($C1014,'Policy Characteristics'!$C:$C,0)))</f>
        <v>Feedstock Shifting</v>
      </c>
      <c r="K1014" s="22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226" t="str">
        <f>IF(ISBLANK(INDEX('Policy Characteristics'!I:I,MATCH($C1014,'Policy Characteristics'!$C:$C,0))),"",INDEX('Policy Characteristics'!I:I,MATCH($C1014,'Policy Characteristics'!$C:$C,0)))</f>
        <v>% of potential achieved</v>
      </c>
      <c r="P1014" s="22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26" t="str">
        <f>IF(ISBLANK(INDEX('Policy Characteristics'!K:K,MATCH($C1014,'Policy Characteristics'!$C:$C,0))),"",INDEX('Policy Characteristics'!K:K,MATCH($C1014,'Policy Characteristics'!$C:$C,0)))</f>
        <v/>
      </c>
      <c r="R1014" s="226" t="str">
        <f>IF(ISBLANK(INDEX('Policy Characteristics'!L:L,MATCH($C1014,'Policy Characteristics'!$C:$C,0))),"",INDEX('Policy Characteristics'!L:L,MATCH($C1014,'Policy Characteristics'!$C:$C,0)))</f>
        <v/>
      </c>
    </row>
    <row r="1015" spans="1:18" s="2" customFormat="1">
      <c r="A1015" s="22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226" t="str">
        <f t="shared" si="43"/>
        <v>Fraction of Feedstock Shifted</v>
      </c>
      <c r="D1015" s="6" t="s">
        <v>872</v>
      </c>
      <c r="E1015" s="45" t="s">
        <v>913</v>
      </c>
      <c r="F1015" t="s">
        <v>873</v>
      </c>
      <c r="G1015" s="45" t="s">
        <v>914</v>
      </c>
      <c r="H1015" s="47">
        <v>2611</v>
      </c>
      <c r="I1015" s="261" t="s">
        <v>738</v>
      </c>
      <c r="J1015" s="227" t="str">
        <f>IF(ISBLANK(INDEX('Policy Characteristics'!D:D,MATCH($C1015,'Policy Characteristics'!$C:$C,0))),"",INDEX('Policy Characteristics'!D:D,MATCH($C1015,'Policy Characteristics'!$C:$C,0)))</f>
        <v>Feedstock Shifting</v>
      </c>
      <c r="K1015" s="22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226" t="str">
        <f>IF(ISBLANK(INDEX('Policy Characteristics'!I:I,MATCH($C1015,'Policy Characteristics'!$C:$C,0))),"",INDEX('Policy Characteristics'!I:I,MATCH($C1015,'Policy Characteristics'!$C:$C,0)))</f>
        <v>% of potential achieved</v>
      </c>
      <c r="P1015" s="22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26" t="str">
        <f>IF(ISBLANK(INDEX('Policy Characteristics'!K:K,MATCH($C1015,'Policy Characteristics'!$C:$C,0))),"",INDEX('Policy Characteristics'!K:K,MATCH($C1015,'Policy Characteristics'!$C:$C,0)))</f>
        <v/>
      </c>
      <c r="R1015" s="226" t="str">
        <f>IF(ISBLANK(INDEX('Policy Characteristics'!L:L,MATCH($C1015,'Policy Characteristics'!$C:$C,0))),"",INDEX('Policy Characteristics'!L:L,MATCH($C1015,'Policy Characteristics'!$C:$C,0)))</f>
        <v/>
      </c>
    </row>
    <row r="1016" spans="1:18" s="2" customFormat="1">
      <c r="A1016" s="22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226" t="str">
        <f t="shared" si="43"/>
        <v>Fraction of Feedstock Shifted</v>
      </c>
      <c r="D1016" s="6" t="s">
        <v>872</v>
      </c>
      <c r="E1016" s="45" t="s">
        <v>915</v>
      </c>
      <c r="F1016" t="s">
        <v>873</v>
      </c>
      <c r="G1016" s="45" t="s">
        <v>916</v>
      </c>
      <c r="H1016" s="47">
        <v>2612</v>
      </c>
      <c r="I1016" s="261" t="s">
        <v>738</v>
      </c>
      <c r="J1016" s="227" t="str">
        <f>IF(ISBLANK(INDEX('Policy Characteristics'!D:D,MATCH($C1016,'Policy Characteristics'!$C:$C,0))),"",INDEX('Policy Characteristics'!D:D,MATCH($C1016,'Policy Characteristics'!$C:$C,0)))</f>
        <v>Feedstock Shifting</v>
      </c>
      <c r="K1016" s="22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226" t="str">
        <f>IF(ISBLANK(INDEX('Policy Characteristics'!I:I,MATCH($C1016,'Policy Characteristics'!$C:$C,0))),"",INDEX('Policy Characteristics'!I:I,MATCH($C1016,'Policy Characteristics'!$C:$C,0)))</f>
        <v>% of potential achieved</v>
      </c>
      <c r="P1016" s="22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26" t="str">
        <f>IF(ISBLANK(INDEX('Policy Characteristics'!K:K,MATCH($C1016,'Policy Characteristics'!$C:$C,0))),"",INDEX('Policy Characteristics'!K:K,MATCH($C1016,'Policy Characteristics'!$C:$C,0)))</f>
        <v/>
      </c>
      <c r="R1016" s="226" t="str">
        <f>IF(ISBLANK(INDEX('Policy Characteristics'!L:L,MATCH($C1016,'Policy Characteristics'!$C:$C,0))),"",INDEX('Policy Characteristics'!L:L,MATCH($C1016,'Policy Characteristics'!$C:$C,0)))</f>
        <v/>
      </c>
    </row>
    <row r="1017" spans="1:18" s="2" customFormat="1">
      <c r="A1017" s="22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226" t="str">
        <f t="shared" si="43"/>
        <v>Fraction of Feedstock Shifted</v>
      </c>
      <c r="D1017" s="6" t="s">
        <v>872</v>
      </c>
      <c r="E1017" s="45" t="s">
        <v>917</v>
      </c>
      <c r="F1017" t="s">
        <v>873</v>
      </c>
      <c r="G1017" s="45" t="s">
        <v>918</v>
      </c>
      <c r="H1017" s="47">
        <v>2613</v>
      </c>
      <c r="I1017" s="261" t="s">
        <v>738</v>
      </c>
      <c r="J1017" s="227" t="str">
        <f>IF(ISBLANK(INDEX('Policy Characteristics'!D:D,MATCH($C1017,'Policy Characteristics'!$C:$C,0))),"",INDEX('Policy Characteristics'!D:D,MATCH($C1017,'Policy Characteristics'!$C:$C,0)))</f>
        <v>Feedstock Shifting</v>
      </c>
      <c r="K1017" s="22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226" t="str">
        <f>IF(ISBLANK(INDEX('Policy Characteristics'!I:I,MATCH($C1017,'Policy Characteristics'!$C:$C,0))),"",INDEX('Policy Characteristics'!I:I,MATCH($C1017,'Policy Characteristics'!$C:$C,0)))</f>
        <v>% of potential achieved</v>
      </c>
      <c r="P1017" s="22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26" t="str">
        <f>IF(ISBLANK(INDEX('Policy Characteristics'!K:K,MATCH($C1017,'Policy Characteristics'!$C:$C,0))),"",INDEX('Policy Characteristics'!K:K,MATCH($C1017,'Policy Characteristics'!$C:$C,0)))</f>
        <v/>
      </c>
      <c r="R1017" s="226" t="str">
        <f>IF(ISBLANK(INDEX('Policy Characteristics'!L:L,MATCH($C1017,'Policy Characteristics'!$C:$C,0))),"",INDEX('Policy Characteristics'!L:L,MATCH($C1017,'Policy Characteristics'!$C:$C,0)))</f>
        <v/>
      </c>
    </row>
    <row r="1018" spans="1:18" s="2" customFormat="1">
      <c r="A1018" s="22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226" t="str">
        <f t="shared" si="43"/>
        <v>Fraction of Feedstock Shifted</v>
      </c>
      <c r="D1018" s="6" t="s">
        <v>872</v>
      </c>
      <c r="E1018" s="45" t="s">
        <v>919</v>
      </c>
      <c r="F1018" t="s">
        <v>873</v>
      </c>
      <c r="G1018" s="45" t="s">
        <v>920</v>
      </c>
      <c r="H1018" s="47">
        <v>2614</v>
      </c>
      <c r="I1018" s="261" t="s">
        <v>738</v>
      </c>
      <c r="J1018" s="227" t="str">
        <f>IF(ISBLANK(INDEX('Policy Characteristics'!D:D,MATCH($C1018,'Policy Characteristics'!$C:$C,0))),"",INDEX('Policy Characteristics'!D:D,MATCH($C1018,'Policy Characteristics'!$C:$C,0)))</f>
        <v>Feedstock Shifting</v>
      </c>
      <c r="K1018" s="22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226" t="str">
        <f>IF(ISBLANK(INDEX('Policy Characteristics'!I:I,MATCH($C1018,'Policy Characteristics'!$C:$C,0))),"",INDEX('Policy Characteristics'!I:I,MATCH($C1018,'Policy Characteristics'!$C:$C,0)))</f>
        <v>% of potential achieved</v>
      </c>
      <c r="P1018" s="22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26" t="str">
        <f>IF(ISBLANK(INDEX('Policy Characteristics'!K:K,MATCH($C1018,'Policy Characteristics'!$C:$C,0))),"",INDEX('Policy Characteristics'!K:K,MATCH($C1018,'Policy Characteristics'!$C:$C,0)))</f>
        <v/>
      </c>
      <c r="R1018" s="226" t="str">
        <f>IF(ISBLANK(INDEX('Policy Characteristics'!L:L,MATCH($C1018,'Policy Characteristics'!$C:$C,0))),"",INDEX('Policy Characteristics'!L:L,MATCH($C1018,'Policy Characteristics'!$C:$C,0)))</f>
        <v/>
      </c>
    </row>
    <row r="1019" spans="1:18" s="2" customFormat="1">
      <c r="A1019" s="22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226" t="str">
        <f t="shared" si="43"/>
        <v>Fraction of Feedstock Shifted</v>
      </c>
      <c r="D1019" s="6" t="s">
        <v>872</v>
      </c>
      <c r="E1019" s="45" t="s">
        <v>921</v>
      </c>
      <c r="F1019" t="s">
        <v>873</v>
      </c>
      <c r="G1019" s="45" t="s">
        <v>922</v>
      </c>
      <c r="H1019" s="47">
        <v>2615</v>
      </c>
      <c r="I1019" s="261" t="s">
        <v>738</v>
      </c>
      <c r="J1019" s="227" t="str">
        <f>IF(ISBLANK(INDEX('Policy Characteristics'!D:D,MATCH($C1019,'Policy Characteristics'!$C:$C,0))),"",INDEX('Policy Characteristics'!D:D,MATCH($C1019,'Policy Characteristics'!$C:$C,0)))</f>
        <v>Feedstock Shifting</v>
      </c>
      <c r="K1019" s="22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226" t="str">
        <f>IF(ISBLANK(INDEX('Policy Characteristics'!I:I,MATCH($C1019,'Policy Characteristics'!$C:$C,0))),"",INDEX('Policy Characteristics'!I:I,MATCH($C1019,'Policy Characteristics'!$C:$C,0)))</f>
        <v>% of potential achieved</v>
      </c>
      <c r="P1019" s="22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26" t="str">
        <f>IF(ISBLANK(INDEX('Policy Characteristics'!K:K,MATCH($C1019,'Policy Characteristics'!$C:$C,0))),"",INDEX('Policy Characteristics'!K:K,MATCH($C1019,'Policy Characteristics'!$C:$C,0)))</f>
        <v/>
      </c>
      <c r="R1019" s="226" t="str">
        <f>IF(ISBLANK(INDEX('Policy Characteristics'!L:L,MATCH($C1019,'Policy Characteristics'!$C:$C,0))),"",INDEX('Policy Characteristics'!L:L,MATCH($C1019,'Policy Characteristics'!$C:$C,0)))</f>
        <v/>
      </c>
    </row>
    <row r="1020" spans="1:18" s="2" customFormat="1">
      <c r="A1020" s="22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226" t="str">
        <f t="shared" si="43"/>
        <v>Fraction of Feedstock Shifted</v>
      </c>
      <c r="D1020" s="6" t="s">
        <v>872</v>
      </c>
      <c r="E1020" s="45" t="s">
        <v>923</v>
      </c>
      <c r="F1020" t="s">
        <v>873</v>
      </c>
      <c r="G1020" s="45" t="s">
        <v>924</v>
      </c>
      <c r="H1020" s="47">
        <v>2616</v>
      </c>
      <c r="I1020" s="261" t="s">
        <v>738</v>
      </c>
      <c r="J1020" s="227" t="str">
        <f>IF(ISBLANK(INDEX('Policy Characteristics'!D:D,MATCH($C1020,'Policy Characteristics'!$C:$C,0))),"",INDEX('Policy Characteristics'!D:D,MATCH($C1020,'Policy Characteristics'!$C:$C,0)))</f>
        <v>Feedstock Shifting</v>
      </c>
      <c r="K1020" s="22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226" t="str">
        <f>IF(ISBLANK(INDEX('Policy Characteristics'!I:I,MATCH($C1020,'Policy Characteristics'!$C:$C,0))),"",INDEX('Policy Characteristics'!I:I,MATCH($C1020,'Policy Characteristics'!$C:$C,0)))</f>
        <v>% of potential achieved</v>
      </c>
      <c r="P1020" s="22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26" t="str">
        <f>IF(ISBLANK(INDEX('Policy Characteristics'!K:K,MATCH($C1020,'Policy Characteristics'!$C:$C,0))),"",INDEX('Policy Characteristics'!K:K,MATCH($C1020,'Policy Characteristics'!$C:$C,0)))</f>
        <v/>
      </c>
      <c r="R1020" s="226" t="str">
        <f>IF(ISBLANK(INDEX('Policy Characteristics'!L:L,MATCH($C1020,'Policy Characteristics'!$C:$C,0))),"",INDEX('Policy Characteristics'!L:L,MATCH($C1020,'Policy Characteristics'!$C:$C,0)))</f>
        <v/>
      </c>
    </row>
    <row r="1021" spans="1:18" s="2" customFormat="1">
      <c r="A1021" s="22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226" t="str">
        <f t="shared" si="43"/>
        <v>Fraction of Feedstock Shifted</v>
      </c>
      <c r="D1021" s="6" t="s">
        <v>872</v>
      </c>
      <c r="E1021" s="45" t="s">
        <v>925</v>
      </c>
      <c r="F1021" t="s">
        <v>873</v>
      </c>
      <c r="G1021" s="45" t="s">
        <v>926</v>
      </c>
      <c r="H1021" s="47">
        <v>2617</v>
      </c>
      <c r="I1021" s="261" t="s">
        <v>738</v>
      </c>
      <c r="J1021" s="227" t="str">
        <f>IF(ISBLANK(INDEX('Policy Characteristics'!D:D,MATCH($C1021,'Policy Characteristics'!$C:$C,0))),"",INDEX('Policy Characteristics'!D:D,MATCH($C1021,'Policy Characteristics'!$C:$C,0)))</f>
        <v>Feedstock Shifting</v>
      </c>
      <c r="K1021" s="22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226" t="str">
        <f>IF(ISBLANK(INDEX('Policy Characteristics'!I:I,MATCH($C1021,'Policy Characteristics'!$C:$C,0))),"",INDEX('Policy Characteristics'!I:I,MATCH($C1021,'Policy Characteristics'!$C:$C,0)))</f>
        <v>% of potential achieved</v>
      </c>
      <c r="P1021" s="22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26" t="str">
        <f>IF(ISBLANK(INDEX('Policy Characteristics'!K:K,MATCH($C1021,'Policy Characteristics'!$C:$C,0))),"",INDEX('Policy Characteristics'!K:K,MATCH($C1021,'Policy Characteristics'!$C:$C,0)))</f>
        <v/>
      </c>
      <c r="R1021" s="226" t="str">
        <f>IF(ISBLANK(INDEX('Policy Characteristics'!L:L,MATCH($C1021,'Policy Characteristics'!$C:$C,0))),"",INDEX('Policy Characteristics'!L:L,MATCH($C1021,'Policy Characteristics'!$C:$C,0)))</f>
        <v/>
      </c>
    </row>
    <row r="1022" spans="1:18" s="2" customFormat="1">
      <c r="A1022" s="22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226" t="str">
        <f t="shared" si="43"/>
        <v>Fraction of Feedstock Shifted</v>
      </c>
      <c r="D1022" s="6" t="s">
        <v>872</v>
      </c>
      <c r="E1022" s="45" t="s">
        <v>927</v>
      </c>
      <c r="F1022" t="s">
        <v>873</v>
      </c>
      <c r="G1022" s="45" t="s">
        <v>928</v>
      </c>
      <c r="H1022" s="47">
        <v>2618</v>
      </c>
      <c r="I1022" s="261" t="s">
        <v>738</v>
      </c>
      <c r="J1022" s="227" t="str">
        <f>IF(ISBLANK(INDEX('Policy Characteristics'!D:D,MATCH($C1022,'Policy Characteristics'!$C:$C,0))),"",INDEX('Policy Characteristics'!D:D,MATCH($C1022,'Policy Characteristics'!$C:$C,0)))</f>
        <v>Feedstock Shifting</v>
      </c>
      <c r="K1022" s="22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226" t="str">
        <f>IF(ISBLANK(INDEX('Policy Characteristics'!I:I,MATCH($C1022,'Policy Characteristics'!$C:$C,0))),"",INDEX('Policy Characteristics'!I:I,MATCH($C1022,'Policy Characteristics'!$C:$C,0)))</f>
        <v>% of potential achieved</v>
      </c>
      <c r="P1022" s="22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26" t="str">
        <f>IF(ISBLANK(INDEX('Policy Characteristics'!K:K,MATCH($C1022,'Policy Characteristics'!$C:$C,0))),"",INDEX('Policy Characteristics'!K:K,MATCH($C1022,'Policy Characteristics'!$C:$C,0)))</f>
        <v/>
      </c>
      <c r="R1022" s="226" t="str">
        <f>IF(ISBLANK(INDEX('Policy Characteristics'!L:L,MATCH($C1022,'Policy Characteristics'!$C:$C,0))),"",INDEX('Policy Characteristics'!L:L,MATCH($C1022,'Policy Characteristics'!$C:$C,0)))</f>
        <v/>
      </c>
    </row>
    <row r="1023" spans="1:18" s="2" customFormat="1">
      <c r="A1023" s="22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226" t="str">
        <f t="shared" si="43"/>
        <v>Fraction of Feedstock Shifted</v>
      </c>
      <c r="D1023" s="6" t="s">
        <v>872</v>
      </c>
      <c r="E1023" s="45" t="s">
        <v>929</v>
      </c>
      <c r="F1023" t="s">
        <v>873</v>
      </c>
      <c r="G1023" s="45" t="s">
        <v>930</v>
      </c>
      <c r="H1023" s="47">
        <v>2619</v>
      </c>
      <c r="I1023" s="261" t="s">
        <v>738</v>
      </c>
      <c r="J1023" s="227" t="str">
        <f>IF(ISBLANK(INDEX('Policy Characteristics'!D:D,MATCH($C1023,'Policy Characteristics'!$C:$C,0))),"",INDEX('Policy Characteristics'!D:D,MATCH($C1023,'Policy Characteristics'!$C:$C,0)))</f>
        <v>Feedstock Shifting</v>
      </c>
      <c r="K1023" s="22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226" t="str">
        <f>IF(ISBLANK(INDEX('Policy Characteristics'!I:I,MATCH($C1023,'Policy Characteristics'!$C:$C,0))),"",INDEX('Policy Characteristics'!I:I,MATCH($C1023,'Policy Characteristics'!$C:$C,0)))</f>
        <v>% of potential achieved</v>
      </c>
      <c r="P1023" s="22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26" t="str">
        <f>IF(ISBLANK(INDEX('Policy Characteristics'!K:K,MATCH($C1023,'Policy Characteristics'!$C:$C,0))),"",INDEX('Policy Characteristics'!K:K,MATCH($C1023,'Policy Characteristics'!$C:$C,0)))</f>
        <v/>
      </c>
      <c r="R1023" s="226" t="str">
        <f>IF(ISBLANK(INDEX('Policy Characteristics'!L:L,MATCH($C1023,'Policy Characteristics'!$C:$C,0))),"",INDEX('Policy Characteristics'!L:L,MATCH($C1023,'Policy Characteristics'!$C:$C,0)))</f>
        <v/>
      </c>
    </row>
    <row r="1024" spans="1:18" s="2" customFormat="1">
      <c r="A1024" s="22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226" t="str">
        <f t="shared" si="43"/>
        <v>Fraction of Feedstock Shifted</v>
      </c>
      <c r="D1024" s="6" t="s">
        <v>874</v>
      </c>
      <c r="E1024" s="45" t="s">
        <v>911</v>
      </c>
      <c r="F1024" t="s">
        <v>875</v>
      </c>
      <c r="G1024" s="45" t="s">
        <v>912</v>
      </c>
      <c r="H1024" s="47">
        <v>2620</v>
      </c>
      <c r="I1024" s="261" t="s">
        <v>738</v>
      </c>
      <c r="J1024" s="227" t="str">
        <f>IF(ISBLANK(INDEX('Policy Characteristics'!D:D,MATCH($C1024,'Policy Characteristics'!$C:$C,0))),"",INDEX('Policy Characteristics'!D:D,MATCH($C1024,'Policy Characteristics'!$C:$C,0)))</f>
        <v>Feedstock Shifting</v>
      </c>
      <c r="K1024" s="22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226" t="str">
        <f>IF(ISBLANK(INDEX('Policy Characteristics'!I:I,MATCH($C1024,'Policy Characteristics'!$C:$C,0))),"",INDEX('Policy Characteristics'!I:I,MATCH($C1024,'Policy Characteristics'!$C:$C,0)))</f>
        <v>% of potential achieved</v>
      </c>
      <c r="P1024" s="22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26" t="str">
        <f>IF(ISBLANK(INDEX('Policy Characteristics'!K:K,MATCH($C1024,'Policy Characteristics'!$C:$C,0))),"",INDEX('Policy Characteristics'!K:K,MATCH($C1024,'Policy Characteristics'!$C:$C,0)))</f>
        <v/>
      </c>
      <c r="R1024" s="226" t="str">
        <f>IF(ISBLANK(INDEX('Policy Characteristics'!L:L,MATCH($C1024,'Policy Characteristics'!$C:$C,0))),"",INDEX('Policy Characteristics'!L:L,MATCH($C1024,'Policy Characteristics'!$C:$C,0)))</f>
        <v/>
      </c>
    </row>
    <row r="1025" spans="1:18" s="2" customFormat="1">
      <c r="A1025" s="22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226" t="str">
        <f t="shared" si="43"/>
        <v>Fraction of Feedstock Shifted</v>
      </c>
      <c r="D1025" s="6" t="s">
        <v>874</v>
      </c>
      <c r="E1025" s="45" t="s">
        <v>913</v>
      </c>
      <c r="F1025" t="s">
        <v>875</v>
      </c>
      <c r="G1025" s="45" t="s">
        <v>914</v>
      </c>
      <c r="H1025" s="47">
        <v>2621</v>
      </c>
      <c r="I1025" s="261" t="s">
        <v>738</v>
      </c>
      <c r="J1025" s="227" t="str">
        <f>IF(ISBLANK(INDEX('Policy Characteristics'!D:D,MATCH($C1025,'Policy Characteristics'!$C:$C,0))),"",INDEX('Policy Characteristics'!D:D,MATCH($C1025,'Policy Characteristics'!$C:$C,0)))</f>
        <v>Feedstock Shifting</v>
      </c>
      <c r="K1025" s="22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226" t="str">
        <f>IF(ISBLANK(INDEX('Policy Characteristics'!I:I,MATCH($C1025,'Policy Characteristics'!$C:$C,0))),"",INDEX('Policy Characteristics'!I:I,MATCH($C1025,'Policy Characteristics'!$C:$C,0)))</f>
        <v>% of potential achieved</v>
      </c>
      <c r="P1025" s="22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26" t="str">
        <f>IF(ISBLANK(INDEX('Policy Characteristics'!K:K,MATCH($C1025,'Policy Characteristics'!$C:$C,0))),"",INDEX('Policy Characteristics'!K:K,MATCH($C1025,'Policy Characteristics'!$C:$C,0)))</f>
        <v/>
      </c>
      <c r="R1025" s="226" t="str">
        <f>IF(ISBLANK(INDEX('Policy Characteristics'!L:L,MATCH($C1025,'Policy Characteristics'!$C:$C,0))),"",INDEX('Policy Characteristics'!L:L,MATCH($C1025,'Policy Characteristics'!$C:$C,0)))</f>
        <v/>
      </c>
    </row>
    <row r="1026" spans="1:18" s="2" customFormat="1">
      <c r="A1026" s="22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226" t="str">
        <f t="shared" si="43"/>
        <v>Fraction of Feedstock Shifted</v>
      </c>
      <c r="D1026" s="6" t="s">
        <v>874</v>
      </c>
      <c r="E1026" s="45" t="s">
        <v>915</v>
      </c>
      <c r="F1026" t="s">
        <v>875</v>
      </c>
      <c r="G1026" s="45" t="s">
        <v>916</v>
      </c>
      <c r="H1026" s="47">
        <v>2622</v>
      </c>
      <c r="I1026" s="261" t="s">
        <v>738</v>
      </c>
      <c r="J1026" s="227" t="str">
        <f>IF(ISBLANK(INDEX('Policy Characteristics'!D:D,MATCH($C1026,'Policy Characteristics'!$C:$C,0))),"",INDEX('Policy Characteristics'!D:D,MATCH($C1026,'Policy Characteristics'!$C:$C,0)))</f>
        <v>Feedstock Shifting</v>
      </c>
      <c r="K1026" s="22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226" t="str">
        <f>IF(ISBLANK(INDEX('Policy Characteristics'!I:I,MATCH($C1026,'Policy Characteristics'!$C:$C,0))),"",INDEX('Policy Characteristics'!I:I,MATCH($C1026,'Policy Characteristics'!$C:$C,0)))</f>
        <v>% of potential achieved</v>
      </c>
      <c r="P1026" s="22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26" t="str">
        <f>IF(ISBLANK(INDEX('Policy Characteristics'!K:K,MATCH($C1026,'Policy Characteristics'!$C:$C,0))),"",INDEX('Policy Characteristics'!K:K,MATCH($C1026,'Policy Characteristics'!$C:$C,0)))</f>
        <v/>
      </c>
      <c r="R1026" s="226" t="str">
        <f>IF(ISBLANK(INDEX('Policy Characteristics'!L:L,MATCH($C1026,'Policy Characteristics'!$C:$C,0))),"",INDEX('Policy Characteristics'!L:L,MATCH($C1026,'Policy Characteristics'!$C:$C,0)))</f>
        <v/>
      </c>
    </row>
    <row r="1027" spans="1:18" s="2" customFormat="1">
      <c r="A1027" s="22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226" t="str">
        <f t="shared" si="43"/>
        <v>Fraction of Feedstock Shifted</v>
      </c>
      <c r="D1027" s="6" t="s">
        <v>874</v>
      </c>
      <c r="E1027" s="45" t="s">
        <v>917</v>
      </c>
      <c r="F1027" t="s">
        <v>875</v>
      </c>
      <c r="G1027" s="45" t="s">
        <v>918</v>
      </c>
      <c r="H1027" s="47">
        <v>2623</v>
      </c>
      <c r="I1027" s="261" t="s">
        <v>738</v>
      </c>
      <c r="J1027" s="227" t="str">
        <f>IF(ISBLANK(INDEX('Policy Characteristics'!D:D,MATCH($C1027,'Policy Characteristics'!$C:$C,0))),"",INDEX('Policy Characteristics'!D:D,MATCH($C1027,'Policy Characteristics'!$C:$C,0)))</f>
        <v>Feedstock Shifting</v>
      </c>
      <c r="K1027" s="22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226" t="str">
        <f>IF(ISBLANK(INDEX('Policy Characteristics'!I:I,MATCH($C1027,'Policy Characteristics'!$C:$C,0))),"",INDEX('Policy Characteristics'!I:I,MATCH($C1027,'Policy Characteristics'!$C:$C,0)))</f>
        <v>% of potential achieved</v>
      </c>
      <c r="P1027" s="22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26" t="str">
        <f>IF(ISBLANK(INDEX('Policy Characteristics'!K:K,MATCH($C1027,'Policy Characteristics'!$C:$C,0))),"",INDEX('Policy Characteristics'!K:K,MATCH($C1027,'Policy Characteristics'!$C:$C,0)))</f>
        <v/>
      </c>
      <c r="R1027" s="226" t="str">
        <f>IF(ISBLANK(INDEX('Policy Characteristics'!L:L,MATCH($C1027,'Policy Characteristics'!$C:$C,0))),"",INDEX('Policy Characteristics'!L:L,MATCH($C1027,'Policy Characteristics'!$C:$C,0)))</f>
        <v/>
      </c>
    </row>
    <row r="1028" spans="1:18" s="2" customFormat="1">
      <c r="A1028" s="22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226" t="str">
        <f t="shared" si="43"/>
        <v>Fraction of Feedstock Shifted</v>
      </c>
      <c r="D1028" s="6" t="s">
        <v>874</v>
      </c>
      <c r="E1028" s="45" t="s">
        <v>919</v>
      </c>
      <c r="F1028" t="s">
        <v>875</v>
      </c>
      <c r="G1028" s="45" t="s">
        <v>920</v>
      </c>
      <c r="H1028" s="47">
        <v>2624</v>
      </c>
      <c r="I1028" s="261" t="s">
        <v>738</v>
      </c>
      <c r="J1028" s="227" t="str">
        <f>IF(ISBLANK(INDEX('Policy Characteristics'!D:D,MATCH($C1028,'Policy Characteristics'!$C:$C,0))),"",INDEX('Policy Characteristics'!D:D,MATCH($C1028,'Policy Characteristics'!$C:$C,0)))</f>
        <v>Feedstock Shifting</v>
      </c>
      <c r="K1028" s="22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226" t="str">
        <f>IF(ISBLANK(INDEX('Policy Characteristics'!I:I,MATCH($C1028,'Policy Characteristics'!$C:$C,0))),"",INDEX('Policy Characteristics'!I:I,MATCH($C1028,'Policy Characteristics'!$C:$C,0)))</f>
        <v>% of potential achieved</v>
      </c>
      <c r="P1028" s="22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26" t="str">
        <f>IF(ISBLANK(INDEX('Policy Characteristics'!K:K,MATCH($C1028,'Policy Characteristics'!$C:$C,0))),"",INDEX('Policy Characteristics'!K:K,MATCH($C1028,'Policy Characteristics'!$C:$C,0)))</f>
        <v/>
      </c>
      <c r="R1028" s="226" t="str">
        <f>IF(ISBLANK(INDEX('Policy Characteristics'!L:L,MATCH($C1028,'Policy Characteristics'!$C:$C,0))),"",INDEX('Policy Characteristics'!L:L,MATCH($C1028,'Policy Characteristics'!$C:$C,0)))</f>
        <v/>
      </c>
    </row>
    <row r="1029" spans="1:18" s="2" customFormat="1">
      <c r="A1029" s="22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226" t="str">
        <f t="shared" si="43"/>
        <v>Fraction of Feedstock Shifted</v>
      </c>
      <c r="D1029" s="6" t="s">
        <v>874</v>
      </c>
      <c r="E1029" s="45" t="s">
        <v>921</v>
      </c>
      <c r="F1029" t="s">
        <v>875</v>
      </c>
      <c r="G1029" s="45" t="s">
        <v>922</v>
      </c>
      <c r="H1029" s="47">
        <v>2625</v>
      </c>
      <c r="I1029" s="261" t="s">
        <v>738</v>
      </c>
      <c r="J1029" s="227" t="str">
        <f>IF(ISBLANK(INDEX('Policy Characteristics'!D:D,MATCH($C1029,'Policy Characteristics'!$C:$C,0))),"",INDEX('Policy Characteristics'!D:D,MATCH($C1029,'Policy Characteristics'!$C:$C,0)))</f>
        <v>Feedstock Shifting</v>
      </c>
      <c r="K1029" s="22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226" t="str">
        <f>IF(ISBLANK(INDEX('Policy Characteristics'!I:I,MATCH($C1029,'Policy Characteristics'!$C:$C,0))),"",INDEX('Policy Characteristics'!I:I,MATCH($C1029,'Policy Characteristics'!$C:$C,0)))</f>
        <v>% of potential achieved</v>
      </c>
      <c r="P1029" s="22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26" t="str">
        <f>IF(ISBLANK(INDEX('Policy Characteristics'!K:K,MATCH($C1029,'Policy Characteristics'!$C:$C,0))),"",INDEX('Policy Characteristics'!K:K,MATCH($C1029,'Policy Characteristics'!$C:$C,0)))</f>
        <v/>
      </c>
      <c r="R1029" s="226" t="str">
        <f>IF(ISBLANK(INDEX('Policy Characteristics'!L:L,MATCH($C1029,'Policy Characteristics'!$C:$C,0))),"",INDEX('Policy Characteristics'!L:L,MATCH($C1029,'Policy Characteristics'!$C:$C,0)))</f>
        <v/>
      </c>
    </row>
    <row r="1030" spans="1:18" s="2" customFormat="1">
      <c r="A1030" s="22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226" t="str">
        <f t="shared" si="43"/>
        <v>Fraction of Feedstock Shifted</v>
      </c>
      <c r="D1030" s="6" t="s">
        <v>874</v>
      </c>
      <c r="E1030" s="45" t="s">
        <v>923</v>
      </c>
      <c r="F1030" t="s">
        <v>875</v>
      </c>
      <c r="G1030" s="45" t="s">
        <v>924</v>
      </c>
      <c r="H1030" s="47">
        <v>2626</v>
      </c>
      <c r="I1030" s="261" t="s">
        <v>738</v>
      </c>
      <c r="J1030" s="227" t="str">
        <f>IF(ISBLANK(INDEX('Policy Characteristics'!D:D,MATCH($C1030,'Policy Characteristics'!$C:$C,0))),"",INDEX('Policy Characteristics'!D:D,MATCH($C1030,'Policy Characteristics'!$C:$C,0)))</f>
        <v>Feedstock Shifting</v>
      </c>
      <c r="K1030" s="22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226" t="str">
        <f>IF(ISBLANK(INDEX('Policy Characteristics'!I:I,MATCH($C1030,'Policy Characteristics'!$C:$C,0))),"",INDEX('Policy Characteristics'!I:I,MATCH($C1030,'Policy Characteristics'!$C:$C,0)))</f>
        <v>% of potential achieved</v>
      </c>
      <c r="P1030" s="22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26" t="str">
        <f>IF(ISBLANK(INDEX('Policy Characteristics'!K:K,MATCH($C1030,'Policy Characteristics'!$C:$C,0))),"",INDEX('Policy Characteristics'!K:K,MATCH($C1030,'Policy Characteristics'!$C:$C,0)))</f>
        <v/>
      </c>
      <c r="R1030" s="226" t="str">
        <f>IF(ISBLANK(INDEX('Policy Characteristics'!L:L,MATCH($C1030,'Policy Characteristics'!$C:$C,0))),"",INDEX('Policy Characteristics'!L:L,MATCH($C1030,'Policy Characteristics'!$C:$C,0)))</f>
        <v/>
      </c>
    </row>
    <row r="1031" spans="1:18" s="2" customFormat="1">
      <c r="A1031" s="22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226" t="str">
        <f t="shared" si="43"/>
        <v>Fraction of Feedstock Shifted</v>
      </c>
      <c r="D1031" s="6" t="s">
        <v>874</v>
      </c>
      <c r="E1031" s="45" t="s">
        <v>925</v>
      </c>
      <c r="F1031" t="s">
        <v>875</v>
      </c>
      <c r="G1031" s="45" t="s">
        <v>926</v>
      </c>
      <c r="H1031" s="47">
        <v>2627</v>
      </c>
      <c r="I1031" s="261" t="s">
        <v>738</v>
      </c>
      <c r="J1031" s="227" t="str">
        <f>IF(ISBLANK(INDEX('Policy Characteristics'!D:D,MATCH($C1031,'Policy Characteristics'!$C:$C,0))),"",INDEX('Policy Characteristics'!D:D,MATCH($C1031,'Policy Characteristics'!$C:$C,0)))</f>
        <v>Feedstock Shifting</v>
      </c>
      <c r="K1031" s="22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226" t="str">
        <f>IF(ISBLANK(INDEX('Policy Characteristics'!I:I,MATCH($C1031,'Policy Characteristics'!$C:$C,0))),"",INDEX('Policy Characteristics'!I:I,MATCH($C1031,'Policy Characteristics'!$C:$C,0)))</f>
        <v>% of potential achieved</v>
      </c>
      <c r="P1031" s="22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26" t="str">
        <f>IF(ISBLANK(INDEX('Policy Characteristics'!K:K,MATCH($C1031,'Policy Characteristics'!$C:$C,0))),"",INDEX('Policy Characteristics'!K:K,MATCH($C1031,'Policy Characteristics'!$C:$C,0)))</f>
        <v/>
      </c>
      <c r="R1031" s="226" t="str">
        <f>IF(ISBLANK(INDEX('Policy Characteristics'!L:L,MATCH($C1031,'Policy Characteristics'!$C:$C,0))),"",INDEX('Policy Characteristics'!L:L,MATCH($C1031,'Policy Characteristics'!$C:$C,0)))</f>
        <v/>
      </c>
    </row>
    <row r="1032" spans="1:18" s="2" customFormat="1">
      <c r="A1032" s="22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226" t="str">
        <f t="shared" si="43"/>
        <v>Fraction of Feedstock Shifted</v>
      </c>
      <c r="D1032" s="6" t="s">
        <v>874</v>
      </c>
      <c r="E1032" s="45" t="s">
        <v>927</v>
      </c>
      <c r="F1032" t="s">
        <v>875</v>
      </c>
      <c r="G1032" s="45" t="s">
        <v>928</v>
      </c>
      <c r="H1032" s="47">
        <v>2628</v>
      </c>
      <c r="I1032" s="261" t="s">
        <v>738</v>
      </c>
      <c r="J1032" s="227" t="str">
        <f>IF(ISBLANK(INDEX('Policy Characteristics'!D:D,MATCH($C1032,'Policy Characteristics'!$C:$C,0))),"",INDEX('Policy Characteristics'!D:D,MATCH($C1032,'Policy Characteristics'!$C:$C,0)))</f>
        <v>Feedstock Shifting</v>
      </c>
      <c r="K1032" s="22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226" t="str">
        <f>IF(ISBLANK(INDEX('Policy Characteristics'!I:I,MATCH($C1032,'Policy Characteristics'!$C:$C,0))),"",INDEX('Policy Characteristics'!I:I,MATCH($C1032,'Policy Characteristics'!$C:$C,0)))</f>
        <v>% of potential achieved</v>
      </c>
      <c r="P1032" s="22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26" t="str">
        <f>IF(ISBLANK(INDEX('Policy Characteristics'!K:K,MATCH($C1032,'Policy Characteristics'!$C:$C,0))),"",INDEX('Policy Characteristics'!K:K,MATCH($C1032,'Policy Characteristics'!$C:$C,0)))</f>
        <v/>
      </c>
      <c r="R1032" s="226" t="str">
        <f>IF(ISBLANK(INDEX('Policy Characteristics'!L:L,MATCH($C1032,'Policy Characteristics'!$C:$C,0))),"",INDEX('Policy Characteristics'!L:L,MATCH($C1032,'Policy Characteristics'!$C:$C,0)))</f>
        <v/>
      </c>
    </row>
    <row r="1033" spans="1:18" s="2" customFormat="1">
      <c r="A1033" s="22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226" t="str">
        <f t="shared" si="43"/>
        <v>Fraction of Feedstock Shifted</v>
      </c>
      <c r="D1033" s="6" t="s">
        <v>874</v>
      </c>
      <c r="E1033" s="45" t="s">
        <v>929</v>
      </c>
      <c r="F1033" t="s">
        <v>875</v>
      </c>
      <c r="G1033" s="45" t="s">
        <v>930</v>
      </c>
      <c r="H1033" s="47">
        <v>2629</v>
      </c>
      <c r="I1033" s="261" t="s">
        <v>738</v>
      </c>
      <c r="J1033" s="227" t="str">
        <f>IF(ISBLANK(INDEX('Policy Characteristics'!D:D,MATCH($C1033,'Policy Characteristics'!$C:$C,0))),"",INDEX('Policy Characteristics'!D:D,MATCH($C1033,'Policy Characteristics'!$C:$C,0)))</f>
        <v>Feedstock Shifting</v>
      </c>
      <c r="K1033" s="22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226" t="str">
        <f>IF(ISBLANK(INDEX('Policy Characteristics'!I:I,MATCH($C1033,'Policy Characteristics'!$C:$C,0))),"",INDEX('Policy Characteristics'!I:I,MATCH($C1033,'Policy Characteristics'!$C:$C,0)))</f>
        <v>% of potential achieved</v>
      </c>
      <c r="P1033" s="22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26" t="str">
        <f>IF(ISBLANK(INDEX('Policy Characteristics'!K:K,MATCH($C1033,'Policy Characteristics'!$C:$C,0))),"",INDEX('Policy Characteristics'!K:K,MATCH($C1033,'Policy Characteristics'!$C:$C,0)))</f>
        <v/>
      </c>
      <c r="R1033" s="226" t="str">
        <f>IF(ISBLANK(INDEX('Policy Characteristics'!L:L,MATCH($C1033,'Policy Characteristics'!$C:$C,0))),"",INDEX('Policy Characteristics'!L:L,MATCH($C1033,'Policy Characteristics'!$C:$C,0)))</f>
        <v/>
      </c>
    </row>
    <row r="1034" spans="1:18" s="2" customFormat="1">
      <c r="A1034" s="22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226" t="str">
        <f t="shared" si="43"/>
        <v>Fraction of Feedstock Shifted</v>
      </c>
      <c r="D1034" s="6" t="s">
        <v>876</v>
      </c>
      <c r="E1034" s="45" t="s">
        <v>911</v>
      </c>
      <c r="F1034" t="s">
        <v>877</v>
      </c>
      <c r="G1034" s="45" t="s">
        <v>912</v>
      </c>
      <c r="H1034" s="47">
        <v>2630</v>
      </c>
      <c r="I1034" s="261" t="s">
        <v>738</v>
      </c>
      <c r="J1034" s="227" t="str">
        <f>IF(ISBLANK(INDEX('Policy Characteristics'!D:D,MATCH($C1034,'Policy Characteristics'!$C:$C,0))),"",INDEX('Policy Characteristics'!D:D,MATCH($C1034,'Policy Characteristics'!$C:$C,0)))</f>
        <v>Feedstock Shifting</v>
      </c>
      <c r="K1034" s="22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226" t="str">
        <f>IF(ISBLANK(INDEX('Policy Characteristics'!I:I,MATCH($C1034,'Policy Characteristics'!$C:$C,0))),"",INDEX('Policy Characteristics'!I:I,MATCH($C1034,'Policy Characteristics'!$C:$C,0)))</f>
        <v>% of potential achieved</v>
      </c>
      <c r="P1034" s="22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26" t="str">
        <f>IF(ISBLANK(INDEX('Policy Characteristics'!K:K,MATCH($C1034,'Policy Characteristics'!$C:$C,0))),"",INDEX('Policy Characteristics'!K:K,MATCH($C1034,'Policy Characteristics'!$C:$C,0)))</f>
        <v/>
      </c>
      <c r="R1034" s="226" t="str">
        <f>IF(ISBLANK(INDEX('Policy Characteristics'!L:L,MATCH($C1034,'Policy Characteristics'!$C:$C,0))),"",INDEX('Policy Characteristics'!L:L,MATCH($C1034,'Policy Characteristics'!$C:$C,0)))</f>
        <v/>
      </c>
    </row>
    <row r="1035" spans="1:18" s="2" customFormat="1">
      <c r="A1035" s="22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226" t="str">
        <f t="shared" si="43"/>
        <v>Fraction of Feedstock Shifted</v>
      </c>
      <c r="D1035" s="6" t="s">
        <v>876</v>
      </c>
      <c r="E1035" s="45" t="s">
        <v>913</v>
      </c>
      <c r="F1035" t="s">
        <v>877</v>
      </c>
      <c r="G1035" s="45" t="s">
        <v>914</v>
      </c>
      <c r="H1035" s="47">
        <v>2631</v>
      </c>
      <c r="I1035" s="261" t="s">
        <v>738</v>
      </c>
      <c r="J1035" s="227" t="str">
        <f>IF(ISBLANK(INDEX('Policy Characteristics'!D:D,MATCH($C1035,'Policy Characteristics'!$C:$C,0))),"",INDEX('Policy Characteristics'!D:D,MATCH($C1035,'Policy Characteristics'!$C:$C,0)))</f>
        <v>Feedstock Shifting</v>
      </c>
      <c r="K1035" s="22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226" t="str">
        <f>IF(ISBLANK(INDEX('Policy Characteristics'!I:I,MATCH($C1035,'Policy Characteristics'!$C:$C,0))),"",INDEX('Policy Characteristics'!I:I,MATCH($C1035,'Policy Characteristics'!$C:$C,0)))</f>
        <v>% of potential achieved</v>
      </c>
      <c r="P1035" s="22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26" t="str">
        <f>IF(ISBLANK(INDEX('Policy Characteristics'!K:K,MATCH($C1035,'Policy Characteristics'!$C:$C,0))),"",INDEX('Policy Characteristics'!K:K,MATCH($C1035,'Policy Characteristics'!$C:$C,0)))</f>
        <v/>
      </c>
      <c r="R1035" s="226" t="str">
        <f>IF(ISBLANK(INDEX('Policy Characteristics'!L:L,MATCH($C1035,'Policy Characteristics'!$C:$C,0))),"",INDEX('Policy Characteristics'!L:L,MATCH($C1035,'Policy Characteristics'!$C:$C,0)))</f>
        <v/>
      </c>
    </row>
    <row r="1036" spans="1:18" s="2" customFormat="1">
      <c r="A1036" s="22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226" t="str">
        <f t="shared" si="43"/>
        <v>Fraction of Feedstock Shifted</v>
      </c>
      <c r="D1036" s="6" t="s">
        <v>876</v>
      </c>
      <c r="E1036" s="45" t="s">
        <v>915</v>
      </c>
      <c r="F1036" t="s">
        <v>877</v>
      </c>
      <c r="G1036" s="45" t="s">
        <v>916</v>
      </c>
      <c r="H1036" s="47">
        <v>2632</v>
      </c>
      <c r="I1036" s="261" t="s">
        <v>738</v>
      </c>
      <c r="J1036" s="227" t="str">
        <f>IF(ISBLANK(INDEX('Policy Characteristics'!D:D,MATCH($C1036,'Policy Characteristics'!$C:$C,0))),"",INDEX('Policy Characteristics'!D:D,MATCH($C1036,'Policy Characteristics'!$C:$C,0)))</f>
        <v>Feedstock Shifting</v>
      </c>
      <c r="K1036" s="22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226" t="str">
        <f>IF(ISBLANK(INDEX('Policy Characteristics'!I:I,MATCH($C1036,'Policy Characteristics'!$C:$C,0))),"",INDEX('Policy Characteristics'!I:I,MATCH($C1036,'Policy Characteristics'!$C:$C,0)))</f>
        <v>% of potential achieved</v>
      </c>
      <c r="P1036" s="22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26" t="str">
        <f>IF(ISBLANK(INDEX('Policy Characteristics'!K:K,MATCH($C1036,'Policy Characteristics'!$C:$C,0))),"",INDEX('Policy Characteristics'!K:K,MATCH($C1036,'Policy Characteristics'!$C:$C,0)))</f>
        <v/>
      </c>
      <c r="R1036" s="226" t="str">
        <f>IF(ISBLANK(INDEX('Policy Characteristics'!L:L,MATCH($C1036,'Policy Characteristics'!$C:$C,0))),"",INDEX('Policy Characteristics'!L:L,MATCH($C1036,'Policy Characteristics'!$C:$C,0)))</f>
        <v/>
      </c>
    </row>
    <row r="1037" spans="1:18" s="2" customFormat="1">
      <c r="A1037" s="22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226" t="str">
        <f t="shared" si="43"/>
        <v>Fraction of Feedstock Shifted</v>
      </c>
      <c r="D1037" s="6" t="s">
        <v>876</v>
      </c>
      <c r="E1037" s="45" t="s">
        <v>917</v>
      </c>
      <c r="F1037" t="s">
        <v>877</v>
      </c>
      <c r="G1037" s="45" t="s">
        <v>918</v>
      </c>
      <c r="H1037" s="47">
        <v>2633</v>
      </c>
      <c r="I1037" s="261" t="s">
        <v>738</v>
      </c>
      <c r="J1037" s="227" t="str">
        <f>IF(ISBLANK(INDEX('Policy Characteristics'!D:D,MATCH($C1037,'Policy Characteristics'!$C:$C,0))),"",INDEX('Policy Characteristics'!D:D,MATCH($C1037,'Policy Characteristics'!$C:$C,0)))</f>
        <v>Feedstock Shifting</v>
      </c>
      <c r="K1037" s="22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226" t="str">
        <f>IF(ISBLANK(INDEX('Policy Characteristics'!I:I,MATCH($C1037,'Policy Characteristics'!$C:$C,0))),"",INDEX('Policy Characteristics'!I:I,MATCH($C1037,'Policy Characteristics'!$C:$C,0)))</f>
        <v>% of potential achieved</v>
      </c>
      <c r="P1037" s="22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26" t="str">
        <f>IF(ISBLANK(INDEX('Policy Characteristics'!K:K,MATCH($C1037,'Policy Characteristics'!$C:$C,0))),"",INDEX('Policy Characteristics'!K:K,MATCH($C1037,'Policy Characteristics'!$C:$C,0)))</f>
        <v/>
      </c>
      <c r="R1037" s="226" t="str">
        <f>IF(ISBLANK(INDEX('Policy Characteristics'!L:L,MATCH($C1037,'Policy Characteristics'!$C:$C,0))),"",INDEX('Policy Characteristics'!L:L,MATCH($C1037,'Policy Characteristics'!$C:$C,0)))</f>
        <v/>
      </c>
    </row>
    <row r="1038" spans="1:18" s="2" customFormat="1">
      <c r="A1038" s="22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226" t="str">
        <f t="shared" si="43"/>
        <v>Fraction of Feedstock Shifted</v>
      </c>
      <c r="D1038" s="6" t="s">
        <v>876</v>
      </c>
      <c r="E1038" s="45" t="s">
        <v>919</v>
      </c>
      <c r="F1038" t="s">
        <v>877</v>
      </c>
      <c r="G1038" s="45" t="s">
        <v>920</v>
      </c>
      <c r="H1038" s="47">
        <v>2634</v>
      </c>
      <c r="I1038" s="261" t="s">
        <v>738</v>
      </c>
      <c r="J1038" s="227" t="str">
        <f>IF(ISBLANK(INDEX('Policy Characteristics'!D:D,MATCH($C1038,'Policy Characteristics'!$C:$C,0))),"",INDEX('Policy Characteristics'!D:D,MATCH($C1038,'Policy Characteristics'!$C:$C,0)))</f>
        <v>Feedstock Shifting</v>
      </c>
      <c r="K1038" s="22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226" t="str">
        <f>IF(ISBLANK(INDEX('Policy Characteristics'!I:I,MATCH($C1038,'Policy Characteristics'!$C:$C,0))),"",INDEX('Policy Characteristics'!I:I,MATCH($C1038,'Policy Characteristics'!$C:$C,0)))</f>
        <v>% of potential achieved</v>
      </c>
      <c r="P1038" s="22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26" t="str">
        <f>IF(ISBLANK(INDEX('Policy Characteristics'!K:K,MATCH($C1038,'Policy Characteristics'!$C:$C,0))),"",INDEX('Policy Characteristics'!K:K,MATCH($C1038,'Policy Characteristics'!$C:$C,0)))</f>
        <v/>
      </c>
      <c r="R1038" s="226" t="str">
        <f>IF(ISBLANK(INDEX('Policy Characteristics'!L:L,MATCH($C1038,'Policy Characteristics'!$C:$C,0))),"",INDEX('Policy Characteristics'!L:L,MATCH($C1038,'Policy Characteristics'!$C:$C,0)))</f>
        <v/>
      </c>
    </row>
    <row r="1039" spans="1:18" s="2" customFormat="1">
      <c r="A1039" s="22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226" t="str">
        <f t="shared" si="43"/>
        <v>Fraction of Feedstock Shifted</v>
      </c>
      <c r="D1039" s="6" t="s">
        <v>876</v>
      </c>
      <c r="E1039" s="45" t="s">
        <v>921</v>
      </c>
      <c r="F1039" t="s">
        <v>877</v>
      </c>
      <c r="G1039" s="45" t="s">
        <v>922</v>
      </c>
      <c r="H1039" s="47">
        <v>2635</v>
      </c>
      <c r="I1039" s="261" t="s">
        <v>738</v>
      </c>
      <c r="J1039" s="227" t="str">
        <f>IF(ISBLANK(INDEX('Policy Characteristics'!D:D,MATCH($C1039,'Policy Characteristics'!$C:$C,0))),"",INDEX('Policy Characteristics'!D:D,MATCH($C1039,'Policy Characteristics'!$C:$C,0)))</f>
        <v>Feedstock Shifting</v>
      </c>
      <c r="K1039" s="22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226" t="str">
        <f>IF(ISBLANK(INDEX('Policy Characteristics'!I:I,MATCH($C1039,'Policy Characteristics'!$C:$C,0))),"",INDEX('Policy Characteristics'!I:I,MATCH($C1039,'Policy Characteristics'!$C:$C,0)))</f>
        <v>% of potential achieved</v>
      </c>
      <c r="P1039" s="22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26" t="str">
        <f>IF(ISBLANK(INDEX('Policy Characteristics'!K:K,MATCH($C1039,'Policy Characteristics'!$C:$C,0))),"",INDEX('Policy Characteristics'!K:K,MATCH($C1039,'Policy Characteristics'!$C:$C,0)))</f>
        <v/>
      </c>
      <c r="R1039" s="226" t="str">
        <f>IF(ISBLANK(INDEX('Policy Characteristics'!L:L,MATCH($C1039,'Policy Characteristics'!$C:$C,0))),"",INDEX('Policy Characteristics'!L:L,MATCH($C1039,'Policy Characteristics'!$C:$C,0)))</f>
        <v/>
      </c>
    </row>
    <row r="1040" spans="1:18" s="2" customFormat="1">
      <c r="A1040" s="22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226" t="str">
        <f t="shared" si="43"/>
        <v>Fraction of Feedstock Shifted</v>
      </c>
      <c r="D1040" s="6" t="s">
        <v>876</v>
      </c>
      <c r="E1040" s="45" t="s">
        <v>923</v>
      </c>
      <c r="F1040" t="s">
        <v>877</v>
      </c>
      <c r="G1040" s="45" t="s">
        <v>924</v>
      </c>
      <c r="H1040" s="47">
        <v>2636</v>
      </c>
      <c r="I1040" s="261" t="s">
        <v>738</v>
      </c>
      <c r="J1040" s="227" t="str">
        <f>IF(ISBLANK(INDEX('Policy Characteristics'!D:D,MATCH($C1040,'Policy Characteristics'!$C:$C,0))),"",INDEX('Policy Characteristics'!D:D,MATCH($C1040,'Policy Characteristics'!$C:$C,0)))</f>
        <v>Feedstock Shifting</v>
      </c>
      <c r="K1040" s="22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226" t="str">
        <f>IF(ISBLANK(INDEX('Policy Characteristics'!I:I,MATCH($C1040,'Policy Characteristics'!$C:$C,0))),"",INDEX('Policy Characteristics'!I:I,MATCH($C1040,'Policy Characteristics'!$C:$C,0)))</f>
        <v>% of potential achieved</v>
      </c>
      <c r="P1040" s="22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26" t="str">
        <f>IF(ISBLANK(INDEX('Policy Characteristics'!K:K,MATCH($C1040,'Policy Characteristics'!$C:$C,0))),"",INDEX('Policy Characteristics'!K:K,MATCH($C1040,'Policy Characteristics'!$C:$C,0)))</f>
        <v/>
      </c>
      <c r="R1040" s="226" t="str">
        <f>IF(ISBLANK(INDEX('Policy Characteristics'!L:L,MATCH($C1040,'Policy Characteristics'!$C:$C,0))),"",INDEX('Policy Characteristics'!L:L,MATCH($C1040,'Policy Characteristics'!$C:$C,0)))</f>
        <v/>
      </c>
    </row>
    <row r="1041" spans="1:18" s="2" customFormat="1">
      <c r="A1041" s="22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226" t="str">
        <f t="shared" si="43"/>
        <v>Fraction of Feedstock Shifted</v>
      </c>
      <c r="D1041" s="6" t="s">
        <v>876</v>
      </c>
      <c r="E1041" s="45" t="s">
        <v>925</v>
      </c>
      <c r="F1041" t="s">
        <v>877</v>
      </c>
      <c r="G1041" s="45" t="s">
        <v>926</v>
      </c>
      <c r="H1041" s="47">
        <v>2637</v>
      </c>
      <c r="I1041" s="261" t="s">
        <v>738</v>
      </c>
      <c r="J1041" s="227" t="str">
        <f>IF(ISBLANK(INDEX('Policy Characteristics'!D:D,MATCH($C1041,'Policy Characteristics'!$C:$C,0))),"",INDEX('Policy Characteristics'!D:D,MATCH($C1041,'Policy Characteristics'!$C:$C,0)))</f>
        <v>Feedstock Shifting</v>
      </c>
      <c r="K1041" s="22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226" t="str">
        <f>IF(ISBLANK(INDEX('Policy Characteristics'!I:I,MATCH($C1041,'Policy Characteristics'!$C:$C,0))),"",INDEX('Policy Characteristics'!I:I,MATCH($C1041,'Policy Characteristics'!$C:$C,0)))</f>
        <v>% of potential achieved</v>
      </c>
      <c r="P1041" s="22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26" t="str">
        <f>IF(ISBLANK(INDEX('Policy Characteristics'!K:K,MATCH($C1041,'Policy Characteristics'!$C:$C,0))),"",INDEX('Policy Characteristics'!K:K,MATCH($C1041,'Policy Characteristics'!$C:$C,0)))</f>
        <v/>
      </c>
      <c r="R1041" s="226" t="str">
        <f>IF(ISBLANK(INDEX('Policy Characteristics'!L:L,MATCH($C1041,'Policy Characteristics'!$C:$C,0))),"",INDEX('Policy Characteristics'!L:L,MATCH($C1041,'Policy Characteristics'!$C:$C,0)))</f>
        <v/>
      </c>
    </row>
    <row r="1042" spans="1:18" s="2" customFormat="1">
      <c r="A1042" s="22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226" t="str">
        <f t="shared" si="43"/>
        <v>Fraction of Feedstock Shifted</v>
      </c>
      <c r="D1042" s="6" t="s">
        <v>876</v>
      </c>
      <c r="E1042" s="45" t="s">
        <v>927</v>
      </c>
      <c r="F1042" t="s">
        <v>877</v>
      </c>
      <c r="G1042" s="45" t="s">
        <v>928</v>
      </c>
      <c r="H1042" s="47">
        <v>2638</v>
      </c>
      <c r="I1042" s="261" t="s">
        <v>738</v>
      </c>
      <c r="J1042" s="227" t="str">
        <f>IF(ISBLANK(INDEX('Policy Characteristics'!D:D,MATCH($C1042,'Policy Characteristics'!$C:$C,0))),"",INDEX('Policy Characteristics'!D:D,MATCH($C1042,'Policy Characteristics'!$C:$C,0)))</f>
        <v>Feedstock Shifting</v>
      </c>
      <c r="K1042" s="22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226" t="str">
        <f>IF(ISBLANK(INDEX('Policy Characteristics'!I:I,MATCH($C1042,'Policy Characteristics'!$C:$C,0))),"",INDEX('Policy Characteristics'!I:I,MATCH($C1042,'Policy Characteristics'!$C:$C,0)))</f>
        <v>% of potential achieved</v>
      </c>
      <c r="P1042" s="22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26" t="str">
        <f>IF(ISBLANK(INDEX('Policy Characteristics'!K:K,MATCH($C1042,'Policy Characteristics'!$C:$C,0))),"",INDEX('Policy Characteristics'!K:K,MATCH($C1042,'Policy Characteristics'!$C:$C,0)))</f>
        <v/>
      </c>
      <c r="R1042" s="226" t="str">
        <f>IF(ISBLANK(INDEX('Policy Characteristics'!L:L,MATCH($C1042,'Policy Characteristics'!$C:$C,0))),"",INDEX('Policy Characteristics'!L:L,MATCH($C1042,'Policy Characteristics'!$C:$C,0)))</f>
        <v/>
      </c>
    </row>
    <row r="1043" spans="1:18" s="2" customFormat="1">
      <c r="A1043" s="22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226" t="str">
        <f t="shared" si="43"/>
        <v>Fraction of Feedstock Shifted</v>
      </c>
      <c r="D1043" s="6" t="s">
        <v>876</v>
      </c>
      <c r="E1043" s="45" t="s">
        <v>929</v>
      </c>
      <c r="F1043" t="s">
        <v>877</v>
      </c>
      <c r="G1043" s="45" t="s">
        <v>930</v>
      </c>
      <c r="H1043" s="47">
        <v>2639</v>
      </c>
      <c r="I1043" s="261" t="s">
        <v>738</v>
      </c>
      <c r="J1043" s="227" t="str">
        <f>IF(ISBLANK(INDEX('Policy Characteristics'!D:D,MATCH($C1043,'Policy Characteristics'!$C:$C,0))),"",INDEX('Policy Characteristics'!D:D,MATCH($C1043,'Policy Characteristics'!$C:$C,0)))</f>
        <v>Feedstock Shifting</v>
      </c>
      <c r="K1043" s="22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226" t="str">
        <f>IF(ISBLANK(INDEX('Policy Characteristics'!I:I,MATCH($C1043,'Policy Characteristics'!$C:$C,0))),"",INDEX('Policy Characteristics'!I:I,MATCH($C1043,'Policy Characteristics'!$C:$C,0)))</f>
        <v>% of potential achieved</v>
      </c>
      <c r="P1043" s="22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26" t="str">
        <f>IF(ISBLANK(INDEX('Policy Characteristics'!K:K,MATCH($C1043,'Policy Characteristics'!$C:$C,0))),"",INDEX('Policy Characteristics'!K:K,MATCH($C1043,'Policy Characteristics'!$C:$C,0)))</f>
        <v/>
      </c>
      <c r="R1043" s="226" t="str">
        <f>IF(ISBLANK(INDEX('Policy Characteristics'!L:L,MATCH($C1043,'Policy Characteristics'!$C:$C,0))),"",INDEX('Policy Characteristics'!L:L,MATCH($C1043,'Policy Characteristics'!$C:$C,0)))</f>
        <v/>
      </c>
    </row>
    <row r="1044" spans="1:18" s="2" customFormat="1">
      <c r="A1044" s="22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226" t="str">
        <f t="shared" si="43"/>
        <v>Fraction of Feedstock Shifted</v>
      </c>
      <c r="D1044" s="6" t="s">
        <v>878</v>
      </c>
      <c r="E1044" s="45" t="s">
        <v>911</v>
      </c>
      <c r="F1044" t="s">
        <v>879</v>
      </c>
      <c r="G1044" s="45" t="s">
        <v>912</v>
      </c>
      <c r="H1044" s="47">
        <v>2640</v>
      </c>
      <c r="I1044" s="261" t="s">
        <v>738</v>
      </c>
      <c r="J1044" s="227" t="str">
        <f>IF(ISBLANK(INDEX('Policy Characteristics'!D:D,MATCH($C1044,'Policy Characteristics'!$C:$C,0))),"",INDEX('Policy Characteristics'!D:D,MATCH($C1044,'Policy Characteristics'!$C:$C,0)))</f>
        <v>Feedstock Shifting</v>
      </c>
      <c r="K1044" s="22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226" t="str">
        <f>IF(ISBLANK(INDEX('Policy Characteristics'!I:I,MATCH($C1044,'Policy Characteristics'!$C:$C,0))),"",INDEX('Policy Characteristics'!I:I,MATCH($C1044,'Policy Characteristics'!$C:$C,0)))</f>
        <v>% of potential achieved</v>
      </c>
      <c r="P1044" s="22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26" t="str">
        <f>IF(ISBLANK(INDEX('Policy Characteristics'!K:K,MATCH($C1044,'Policy Characteristics'!$C:$C,0))),"",INDEX('Policy Characteristics'!K:K,MATCH($C1044,'Policy Characteristics'!$C:$C,0)))</f>
        <v/>
      </c>
      <c r="R1044" s="226" t="str">
        <f>IF(ISBLANK(INDEX('Policy Characteristics'!L:L,MATCH($C1044,'Policy Characteristics'!$C:$C,0))),"",INDEX('Policy Characteristics'!L:L,MATCH($C1044,'Policy Characteristics'!$C:$C,0)))</f>
        <v/>
      </c>
    </row>
    <row r="1045" spans="1:18" s="2" customFormat="1">
      <c r="A1045" s="22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226" t="str">
        <f t="shared" si="43"/>
        <v>Fraction of Feedstock Shifted</v>
      </c>
      <c r="D1045" s="6" t="s">
        <v>878</v>
      </c>
      <c r="E1045" s="45" t="s">
        <v>913</v>
      </c>
      <c r="F1045" t="s">
        <v>879</v>
      </c>
      <c r="G1045" s="45" t="s">
        <v>914</v>
      </c>
      <c r="H1045" s="47">
        <v>2641</v>
      </c>
      <c r="I1045" s="261" t="s">
        <v>738</v>
      </c>
      <c r="J1045" s="227" t="str">
        <f>IF(ISBLANK(INDEX('Policy Characteristics'!D:D,MATCH($C1045,'Policy Characteristics'!$C:$C,0))),"",INDEX('Policy Characteristics'!D:D,MATCH($C1045,'Policy Characteristics'!$C:$C,0)))</f>
        <v>Feedstock Shifting</v>
      </c>
      <c r="K1045" s="22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226" t="str">
        <f>IF(ISBLANK(INDEX('Policy Characteristics'!I:I,MATCH($C1045,'Policy Characteristics'!$C:$C,0))),"",INDEX('Policy Characteristics'!I:I,MATCH($C1045,'Policy Characteristics'!$C:$C,0)))</f>
        <v>% of potential achieved</v>
      </c>
      <c r="P1045" s="22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26" t="str">
        <f>IF(ISBLANK(INDEX('Policy Characteristics'!K:K,MATCH($C1045,'Policy Characteristics'!$C:$C,0))),"",INDEX('Policy Characteristics'!K:K,MATCH($C1045,'Policy Characteristics'!$C:$C,0)))</f>
        <v/>
      </c>
      <c r="R1045" s="226" t="str">
        <f>IF(ISBLANK(INDEX('Policy Characteristics'!L:L,MATCH($C1045,'Policy Characteristics'!$C:$C,0))),"",INDEX('Policy Characteristics'!L:L,MATCH($C1045,'Policy Characteristics'!$C:$C,0)))</f>
        <v/>
      </c>
    </row>
    <row r="1046" spans="1:18" s="2" customFormat="1">
      <c r="A1046" s="22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226" t="str">
        <f t="shared" si="43"/>
        <v>Fraction of Feedstock Shifted</v>
      </c>
      <c r="D1046" s="6" t="s">
        <v>878</v>
      </c>
      <c r="E1046" s="45" t="s">
        <v>915</v>
      </c>
      <c r="F1046" t="s">
        <v>879</v>
      </c>
      <c r="G1046" s="45" t="s">
        <v>916</v>
      </c>
      <c r="H1046" s="47">
        <v>2642</v>
      </c>
      <c r="I1046" s="261" t="s">
        <v>738</v>
      </c>
      <c r="J1046" s="227" t="str">
        <f>IF(ISBLANK(INDEX('Policy Characteristics'!D:D,MATCH($C1046,'Policy Characteristics'!$C:$C,0))),"",INDEX('Policy Characteristics'!D:D,MATCH($C1046,'Policy Characteristics'!$C:$C,0)))</f>
        <v>Feedstock Shifting</v>
      </c>
      <c r="K1046" s="22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226" t="str">
        <f>IF(ISBLANK(INDEX('Policy Characteristics'!I:I,MATCH($C1046,'Policy Characteristics'!$C:$C,0))),"",INDEX('Policy Characteristics'!I:I,MATCH($C1046,'Policy Characteristics'!$C:$C,0)))</f>
        <v>% of potential achieved</v>
      </c>
      <c r="P1046" s="22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26" t="str">
        <f>IF(ISBLANK(INDEX('Policy Characteristics'!K:K,MATCH($C1046,'Policy Characteristics'!$C:$C,0))),"",INDEX('Policy Characteristics'!K:K,MATCH($C1046,'Policy Characteristics'!$C:$C,0)))</f>
        <v/>
      </c>
      <c r="R1046" s="226" t="str">
        <f>IF(ISBLANK(INDEX('Policy Characteristics'!L:L,MATCH($C1046,'Policy Characteristics'!$C:$C,0))),"",INDEX('Policy Characteristics'!L:L,MATCH($C1046,'Policy Characteristics'!$C:$C,0)))</f>
        <v/>
      </c>
    </row>
    <row r="1047" spans="1:18" s="2" customFormat="1">
      <c r="A1047" s="22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226" t="str">
        <f t="shared" si="43"/>
        <v>Fraction of Feedstock Shifted</v>
      </c>
      <c r="D1047" s="6" t="s">
        <v>878</v>
      </c>
      <c r="E1047" s="45" t="s">
        <v>917</v>
      </c>
      <c r="F1047" t="s">
        <v>879</v>
      </c>
      <c r="G1047" s="45" t="s">
        <v>918</v>
      </c>
      <c r="H1047" s="47">
        <v>2643</v>
      </c>
      <c r="I1047" s="261" t="s">
        <v>738</v>
      </c>
      <c r="J1047" s="227" t="str">
        <f>IF(ISBLANK(INDEX('Policy Characteristics'!D:D,MATCH($C1047,'Policy Characteristics'!$C:$C,0))),"",INDEX('Policy Characteristics'!D:D,MATCH($C1047,'Policy Characteristics'!$C:$C,0)))</f>
        <v>Feedstock Shifting</v>
      </c>
      <c r="K1047" s="22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226" t="str">
        <f>IF(ISBLANK(INDEX('Policy Characteristics'!I:I,MATCH($C1047,'Policy Characteristics'!$C:$C,0))),"",INDEX('Policy Characteristics'!I:I,MATCH($C1047,'Policy Characteristics'!$C:$C,0)))</f>
        <v>% of potential achieved</v>
      </c>
      <c r="P1047" s="22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26" t="str">
        <f>IF(ISBLANK(INDEX('Policy Characteristics'!K:K,MATCH($C1047,'Policy Characteristics'!$C:$C,0))),"",INDEX('Policy Characteristics'!K:K,MATCH($C1047,'Policy Characteristics'!$C:$C,0)))</f>
        <v/>
      </c>
      <c r="R1047" s="226" t="str">
        <f>IF(ISBLANK(INDEX('Policy Characteristics'!L:L,MATCH($C1047,'Policy Characteristics'!$C:$C,0))),"",INDEX('Policy Characteristics'!L:L,MATCH($C1047,'Policy Characteristics'!$C:$C,0)))</f>
        <v/>
      </c>
    </row>
    <row r="1048" spans="1:18" s="2" customFormat="1">
      <c r="A1048" s="22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226" t="str">
        <f t="shared" si="43"/>
        <v>Fraction of Feedstock Shifted</v>
      </c>
      <c r="D1048" s="6" t="s">
        <v>878</v>
      </c>
      <c r="E1048" s="45" t="s">
        <v>919</v>
      </c>
      <c r="F1048" t="s">
        <v>879</v>
      </c>
      <c r="G1048" s="45" t="s">
        <v>920</v>
      </c>
      <c r="H1048" s="47">
        <v>2644</v>
      </c>
      <c r="I1048" s="261" t="s">
        <v>738</v>
      </c>
      <c r="J1048" s="227" t="str">
        <f>IF(ISBLANK(INDEX('Policy Characteristics'!D:D,MATCH($C1048,'Policy Characteristics'!$C:$C,0))),"",INDEX('Policy Characteristics'!D:D,MATCH($C1048,'Policy Characteristics'!$C:$C,0)))</f>
        <v>Feedstock Shifting</v>
      </c>
      <c r="K1048" s="22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226" t="str">
        <f>IF(ISBLANK(INDEX('Policy Characteristics'!I:I,MATCH($C1048,'Policy Characteristics'!$C:$C,0))),"",INDEX('Policy Characteristics'!I:I,MATCH($C1048,'Policy Characteristics'!$C:$C,0)))</f>
        <v>% of potential achieved</v>
      </c>
      <c r="P1048" s="22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26" t="str">
        <f>IF(ISBLANK(INDEX('Policy Characteristics'!K:K,MATCH($C1048,'Policy Characteristics'!$C:$C,0))),"",INDEX('Policy Characteristics'!K:K,MATCH($C1048,'Policy Characteristics'!$C:$C,0)))</f>
        <v/>
      </c>
      <c r="R1048" s="226" t="str">
        <f>IF(ISBLANK(INDEX('Policy Characteristics'!L:L,MATCH($C1048,'Policy Characteristics'!$C:$C,0))),"",INDEX('Policy Characteristics'!L:L,MATCH($C1048,'Policy Characteristics'!$C:$C,0)))</f>
        <v/>
      </c>
    </row>
    <row r="1049" spans="1:18" s="2" customFormat="1">
      <c r="A1049" s="22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226" t="str">
        <f t="shared" si="43"/>
        <v>Fraction of Feedstock Shifted</v>
      </c>
      <c r="D1049" s="6" t="s">
        <v>878</v>
      </c>
      <c r="E1049" s="45" t="s">
        <v>921</v>
      </c>
      <c r="F1049" t="s">
        <v>879</v>
      </c>
      <c r="G1049" s="45" t="s">
        <v>922</v>
      </c>
      <c r="H1049" s="47">
        <v>2645</v>
      </c>
      <c r="I1049" s="261" t="s">
        <v>738</v>
      </c>
      <c r="J1049" s="227" t="str">
        <f>IF(ISBLANK(INDEX('Policy Characteristics'!D:D,MATCH($C1049,'Policy Characteristics'!$C:$C,0))),"",INDEX('Policy Characteristics'!D:D,MATCH($C1049,'Policy Characteristics'!$C:$C,0)))</f>
        <v>Feedstock Shifting</v>
      </c>
      <c r="K1049" s="22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226" t="str">
        <f>IF(ISBLANK(INDEX('Policy Characteristics'!I:I,MATCH($C1049,'Policy Characteristics'!$C:$C,0))),"",INDEX('Policy Characteristics'!I:I,MATCH($C1049,'Policy Characteristics'!$C:$C,0)))</f>
        <v>% of potential achieved</v>
      </c>
      <c r="P1049" s="22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26" t="str">
        <f>IF(ISBLANK(INDEX('Policy Characteristics'!K:K,MATCH($C1049,'Policy Characteristics'!$C:$C,0))),"",INDEX('Policy Characteristics'!K:K,MATCH($C1049,'Policy Characteristics'!$C:$C,0)))</f>
        <v/>
      </c>
      <c r="R1049" s="226" t="str">
        <f>IF(ISBLANK(INDEX('Policy Characteristics'!L:L,MATCH($C1049,'Policy Characteristics'!$C:$C,0))),"",INDEX('Policy Characteristics'!L:L,MATCH($C1049,'Policy Characteristics'!$C:$C,0)))</f>
        <v/>
      </c>
    </row>
    <row r="1050" spans="1:18" s="2" customFormat="1">
      <c r="A1050" s="22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226" t="str">
        <f t="shared" si="43"/>
        <v>Fraction of Feedstock Shifted</v>
      </c>
      <c r="D1050" s="6" t="s">
        <v>878</v>
      </c>
      <c r="E1050" s="45" t="s">
        <v>923</v>
      </c>
      <c r="F1050" t="s">
        <v>879</v>
      </c>
      <c r="G1050" s="45" t="s">
        <v>924</v>
      </c>
      <c r="H1050" s="47">
        <v>2646</v>
      </c>
      <c r="I1050" s="261" t="s">
        <v>738</v>
      </c>
      <c r="J1050" s="227" t="str">
        <f>IF(ISBLANK(INDEX('Policy Characteristics'!D:D,MATCH($C1050,'Policy Characteristics'!$C:$C,0))),"",INDEX('Policy Characteristics'!D:D,MATCH($C1050,'Policy Characteristics'!$C:$C,0)))</f>
        <v>Feedstock Shifting</v>
      </c>
      <c r="K1050" s="22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226" t="str">
        <f>IF(ISBLANK(INDEX('Policy Characteristics'!I:I,MATCH($C1050,'Policy Characteristics'!$C:$C,0))),"",INDEX('Policy Characteristics'!I:I,MATCH($C1050,'Policy Characteristics'!$C:$C,0)))</f>
        <v>% of potential achieved</v>
      </c>
      <c r="P1050" s="22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26" t="str">
        <f>IF(ISBLANK(INDEX('Policy Characteristics'!K:K,MATCH($C1050,'Policy Characteristics'!$C:$C,0))),"",INDEX('Policy Characteristics'!K:K,MATCH($C1050,'Policy Characteristics'!$C:$C,0)))</f>
        <v/>
      </c>
      <c r="R1050" s="226" t="str">
        <f>IF(ISBLANK(INDEX('Policy Characteristics'!L:L,MATCH($C1050,'Policy Characteristics'!$C:$C,0))),"",INDEX('Policy Characteristics'!L:L,MATCH($C1050,'Policy Characteristics'!$C:$C,0)))</f>
        <v/>
      </c>
    </row>
    <row r="1051" spans="1:18" s="2" customFormat="1">
      <c r="A1051" s="22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226" t="str">
        <f t="shared" si="43"/>
        <v>Fraction of Feedstock Shifted</v>
      </c>
      <c r="D1051" s="6" t="s">
        <v>878</v>
      </c>
      <c r="E1051" s="45" t="s">
        <v>925</v>
      </c>
      <c r="F1051" t="s">
        <v>879</v>
      </c>
      <c r="G1051" s="45" t="s">
        <v>926</v>
      </c>
      <c r="H1051" s="47">
        <v>2647</v>
      </c>
      <c r="I1051" s="261" t="s">
        <v>738</v>
      </c>
      <c r="J1051" s="227" t="str">
        <f>IF(ISBLANK(INDEX('Policy Characteristics'!D:D,MATCH($C1051,'Policy Characteristics'!$C:$C,0))),"",INDEX('Policy Characteristics'!D:D,MATCH($C1051,'Policy Characteristics'!$C:$C,0)))</f>
        <v>Feedstock Shifting</v>
      </c>
      <c r="K1051" s="22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226" t="str">
        <f>IF(ISBLANK(INDEX('Policy Characteristics'!I:I,MATCH($C1051,'Policy Characteristics'!$C:$C,0))),"",INDEX('Policy Characteristics'!I:I,MATCH($C1051,'Policy Characteristics'!$C:$C,0)))</f>
        <v>% of potential achieved</v>
      </c>
      <c r="P1051" s="22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26" t="str">
        <f>IF(ISBLANK(INDEX('Policy Characteristics'!K:K,MATCH($C1051,'Policy Characteristics'!$C:$C,0))),"",INDEX('Policy Characteristics'!K:K,MATCH($C1051,'Policy Characteristics'!$C:$C,0)))</f>
        <v/>
      </c>
      <c r="R1051" s="226" t="str">
        <f>IF(ISBLANK(INDEX('Policy Characteristics'!L:L,MATCH($C1051,'Policy Characteristics'!$C:$C,0))),"",INDEX('Policy Characteristics'!L:L,MATCH($C1051,'Policy Characteristics'!$C:$C,0)))</f>
        <v/>
      </c>
    </row>
    <row r="1052" spans="1:18" s="2" customFormat="1">
      <c r="A1052" s="22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226" t="str">
        <f t="shared" si="43"/>
        <v>Fraction of Feedstock Shifted</v>
      </c>
      <c r="D1052" s="6" t="s">
        <v>878</v>
      </c>
      <c r="E1052" s="45" t="s">
        <v>927</v>
      </c>
      <c r="F1052" t="s">
        <v>879</v>
      </c>
      <c r="G1052" s="45" t="s">
        <v>928</v>
      </c>
      <c r="H1052" s="47">
        <v>2648</v>
      </c>
      <c r="I1052" s="261" t="s">
        <v>738</v>
      </c>
      <c r="J1052" s="227" t="str">
        <f>IF(ISBLANK(INDEX('Policy Characteristics'!D:D,MATCH($C1052,'Policy Characteristics'!$C:$C,0))),"",INDEX('Policy Characteristics'!D:D,MATCH($C1052,'Policy Characteristics'!$C:$C,0)))</f>
        <v>Feedstock Shifting</v>
      </c>
      <c r="K1052" s="22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226" t="str">
        <f>IF(ISBLANK(INDEX('Policy Characteristics'!I:I,MATCH($C1052,'Policy Characteristics'!$C:$C,0))),"",INDEX('Policy Characteristics'!I:I,MATCH($C1052,'Policy Characteristics'!$C:$C,0)))</f>
        <v>% of potential achieved</v>
      </c>
      <c r="P1052" s="22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26" t="str">
        <f>IF(ISBLANK(INDEX('Policy Characteristics'!K:K,MATCH($C1052,'Policy Characteristics'!$C:$C,0))),"",INDEX('Policy Characteristics'!K:K,MATCH($C1052,'Policy Characteristics'!$C:$C,0)))</f>
        <v/>
      </c>
      <c r="R1052" s="226" t="str">
        <f>IF(ISBLANK(INDEX('Policy Characteristics'!L:L,MATCH($C1052,'Policy Characteristics'!$C:$C,0))),"",INDEX('Policy Characteristics'!L:L,MATCH($C1052,'Policy Characteristics'!$C:$C,0)))</f>
        <v/>
      </c>
    </row>
    <row r="1053" spans="1:18" s="2" customFormat="1">
      <c r="A1053" s="22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226" t="str">
        <f t="shared" si="43"/>
        <v>Fraction of Feedstock Shifted</v>
      </c>
      <c r="D1053" s="6" t="s">
        <v>878</v>
      </c>
      <c r="E1053" s="45" t="s">
        <v>929</v>
      </c>
      <c r="F1053" t="s">
        <v>879</v>
      </c>
      <c r="G1053" s="45" t="s">
        <v>930</v>
      </c>
      <c r="H1053" s="47">
        <v>2649</v>
      </c>
      <c r="I1053" s="261" t="s">
        <v>738</v>
      </c>
      <c r="J1053" s="227" t="str">
        <f>IF(ISBLANK(INDEX('Policy Characteristics'!D:D,MATCH($C1053,'Policy Characteristics'!$C:$C,0))),"",INDEX('Policy Characteristics'!D:D,MATCH($C1053,'Policy Characteristics'!$C:$C,0)))</f>
        <v>Feedstock Shifting</v>
      </c>
      <c r="K1053" s="22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226" t="str">
        <f>IF(ISBLANK(INDEX('Policy Characteristics'!I:I,MATCH($C1053,'Policy Characteristics'!$C:$C,0))),"",INDEX('Policy Characteristics'!I:I,MATCH($C1053,'Policy Characteristics'!$C:$C,0)))</f>
        <v>% of potential achieved</v>
      </c>
      <c r="P1053" s="22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26" t="str">
        <f>IF(ISBLANK(INDEX('Policy Characteristics'!K:K,MATCH($C1053,'Policy Characteristics'!$C:$C,0))),"",INDEX('Policy Characteristics'!K:K,MATCH($C1053,'Policy Characteristics'!$C:$C,0)))</f>
        <v/>
      </c>
      <c r="R1053" s="226" t="str">
        <f>IF(ISBLANK(INDEX('Policy Characteristics'!L:L,MATCH($C1053,'Policy Characteristics'!$C:$C,0))),"",INDEX('Policy Characteristics'!L:L,MATCH($C1053,'Policy Characteristics'!$C:$C,0)))</f>
        <v/>
      </c>
    </row>
    <row r="1054" spans="1:18" s="2" customFormat="1">
      <c r="A1054" s="22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226" t="str">
        <f t="shared" si="43"/>
        <v>Fraction of Feedstock Shifted</v>
      </c>
      <c r="D1054" s="6" t="s">
        <v>880</v>
      </c>
      <c r="E1054" s="45" t="s">
        <v>911</v>
      </c>
      <c r="F1054" t="s">
        <v>881</v>
      </c>
      <c r="G1054" s="45" t="s">
        <v>912</v>
      </c>
      <c r="H1054" s="47">
        <v>2650</v>
      </c>
      <c r="I1054" s="261" t="s">
        <v>738</v>
      </c>
      <c r="J1054" s="227" t="str">
        <f>IF(ISBLANK(INDEX('Policy Characteristics'!D:D,MATCH($C1054,'Policy Characteristics'!$C:$C,0))),"",INDEX('Policy Characteristics'!D:D,MATCH($C1054,'Policy Characteristics'!$C:$C,0)))</f>
        <v>Feedstock Shifting</v>
      </c>
      <c r="K1054" s="22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226" t="str">
        <f>IF(ISBLANK(INDEX('Policy Characteristics'!I:I,MATCH($C1054,'Policy Characteristics'!$C:$C,0))),"",INDEX('Policy Characteristics'!I:I,MATCH($C1054,'Policy Characteristics'!$C:$C,0)))</f>
        <v>% of potential achieved</v>
      </c>
      <c r="P1054" s="22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26" t="str">
        <f>IF(ISBLANK(INDEX('Policy Characteristics'!K:K,MATCH($C1054,'Policy Characteristics'!$C:$C,0))),"",INDEX('Policy Characteristics'!K:K,MATCH($C1054,'Policy Characteristics'!$C:$C,0)))</f>
        <v/>
      </c>
      <c r="R1054" s="226" t="str">
        <f>IF(ISBLANK(INDEX('Policy Characteristics'!L:L,MATCH($C1054,'Policy Characteristics'!$C:$C,0))),"",INDEX('Policy Characteristics'!L:L,MATCH($C1054,'Policy Characteristics'!$C:$C,0)))</f>
        <v/>
      </c>
    </row>
    <row r="1055" spans="1:18" s="2" customFormat="1">
      <c r="A1055" s="22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226" t="str">
        <f t="shared" si="43"/>
        <v>Fraction of Feedstock Shifted</v>
      </c>
      <c r="D1055" s="6" t="s">
        <v>880</v>
      </c>
      <c r="E1055" s="45" t="s">
        <v>913</v>
      </c>
      <c r="F1055" t="s">
        <v>881</v>
      </c>
      <c r="G1055" s="45" t="s">
        <v>914</v>
      </c>
      <c r="H1055" s="47">
        <v>2651</v>
      </c>
      <c r="I1055" s="261" t="s">
        <v>738</v>
      </c>
      <c r="J1055" s="227" t="str">
        <f>IF(ISBLANK(INDEX('Policy Characteristics'!D:D,MATCH($C1055,'Policy Characteristics'!$C:$C,0))),"",INDEX('Policy Characteristics'!D:D,MATCH($C1055,'Policy Characteristics'!$C:$C,0)))</f>
        <v>Feedstock Shifting</v>
      </c>
      <c r="K1055" s="22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226" t="str">
        <f>IF(ISBLANK(INDEX('Policy Characteristics'!I:I,MATCH($C1055,'Policy Characteristics'!$C:$C,0))),"",INDEX('Policy Characteristics'!I:I,MATCH($C1055,'Policy Characteristics'!$C:$C,0)))</f>
        <v>% of potential achieved</v>
      </c>
      <c r="P1055" s="22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26" t="str">
        <f>IF(ISBLANK(INDEX('Policy Characteristics'!K:K,MATCH($C1055,'Policy Characteristics'!$C:$C,0))),"",INDEX('Policy Characteristics'!K:K,MATCH($C1055,'Policy Characteristics'!$C:$C,0)))</f>
        <v/>
      </c>
      <c r="R1055" s="226" t="str">
        <f>IF(ISBLANK(INDEX('Policy Characteristics'!L:L,MATCH($C1055,'Policy Characteristics'!$C:$C,0))),"",INDEX('Policy Characteristics'!L:L,MATCH($C1055,'Policy Characteristics'!$C:$C,0)))</f>
        <v/>
      </c>
    </row>
    <row r="1056" spans="1:18" s="2" customFormat="1">
      <c r="A1056" s="22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226" t="str">
        <f t="shared" si="43"/>
        <v>Fraction of Feedstock Shifted</v>
      </c>
      <c r="D1056" s="6" t="s">
        <v>880</v>
      </c>
      <c r="E1056" s="45" t="s">
        <v>915</v>
      </c>
      <c r="F1056" t="s">
        <v>881</v>
      </c>
      <c r="G1056" s="45" t="s">
        <v>916</v>
      </c>
      <c r="H1056" s="47">
        <v>2652</v>
      </c>
      <c r="I1056" s="261" t="s">
        <v>738</v>
      </c>
      <c r="J1056" s="227" t="str">
        <f>IF(ISBLANK(INDEX('Policy Characteristics'!D:D,MATCH($C1056,'Policy Characteristics'!$C:$C,0))),"",INDEX('Policy Characteristics'!D:D,MATCH($C1056,'Policy Characteristics'!$C:$C,0)))</f>
        <v>Feedstock Shifting</v>
      </c>
      <c r="K1056" s="22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226" t="str">
        <f>IF(ISBLANK(INDEX('Policy Characteristics'!I:I,MATCH($C1056,'Policy Characteristics'!$C:$C,0))),"",INDEX('Policy Characteristics'!I:I,MATCH($C1056,'Policy Characteristics'!$C:$C,0)))</f>
        <v>% of potential achieved</v>
      </c>
      <c r="P1056" s="22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26" t="str">
        <f>IF(ISBLANK(INDEX('Policy Characteristics'!K:K,MATCH($C1056,'Policy Characteristics'!$C:$C,0))),"",INDEX('Policy Characteristics'!K:K,MATCH($C1056,'Policy Characteristics'!$C:$C,0)))</f>
        <v/>
      </c>
      <c r="R1056" s="226" t="str">
        <f>IF(ISBLANK(INDEX('Policy Characteristics'!L:L,MATCH($C1056,'Policy Characteristics'!$C:$C,0))),"",INDEX('Policy Characteristics'!L:L,MATCH($C1056,'Policy Characteristics'!$C:$C,0)))</f>
        <v/>
      </c>
    </row>
    <row r="1057" spans="1:18" s="2" customFormat="1">
      <c r="A1057" s="22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226" t="str">
        <f t="shared" si="43"/>
        <v>Fraction of Feedstock Shifted</v>
      </c>
      <c r="D1057" s="6" t="s">
        <v>880</v>
      </c>
      <c r="E1057" s="45" t="s">
        <v>917</v>
      </c>
      <c r="F1057" t="s">
        <v>881</v>
      </c>
      <c r="G1057" s="45" t="s">
        <v>918</v>
      </c>
      <c r="H1057" s="47">
        <v>2653</v>
      </c>
      <c r="I1057" s="261" t="s">
        <v>738</v>
      </c>
      <c r="J1057" s="227" t="str">
        <f>IF(ISBLANK(INDEX('Policy Characteristics'!D:D,MATCH($C1057,'Policy Characteristics'!$C:$C,0))),"",INDEX('Policy Characteristics'!D:D,MATCH($C1057,'Policy Characteristics'!$C:$C,0)))</f>
        <v>Feedstock Shifting</v>
      </c>
      <c r="K1057" s="22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226" t="str">
        <f>IF(ISBLANK(INDEX('Policy Characteristics'!I:I,MATCH($C1057,'Policy Characteristics'!$C:$C,0))),"",INDEX('Policy Characteristics'!I:I,MATCH($C1057,'Policy Characteristics'!$C:$C,0)))</f>
        <v>% of potential achieved</v>
      </c>
      <c r="P1057" s="22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26" t="str">
        <f>IF(ISBLANK(INDEX('Policy Characteristics'!K:K,MATCH($C1057,'Policy Characteristics'!$C:$C,0))),"",INDEX('Policy Characteristics'!K:K,MATCH($C1057,'Policy Characteristics'!$C:$C,0)))</f>
        <v/>
      </c>
      <c r="R1057" s="226" t="str">
        <f>IF(ISBLANK(INDEX('Policy Characteristics'!L:L,MATCH($C1057,'Policy Characteristics'!$C:$C,0))),"",INDEX('Policy Characteristics'!L:L,MATCH($C1057,'Policy Characteristics'!$C:$C,0)))</f>
        <v/>
      </c>
    </row>
    <row r="1058" spans="1:18" s="2" customFormat="1">
      <c r="A1058" s="22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226" t="str">
        <f t="shared" ref="C1058:C1113" si="44">C$864</f>
        <v>Fraction of Feedstock Shifted</v>
      </c>
      <c r="D1058" s="6" t="s">
        <v>880</v>
      </c>
      <c r="E1058" s="45" t="s">
        <v>919</v>
      </c>
      <c r="F1058" t="s">
        <v>881</v>
      </c>
      <c r="G1058" s="45" t="s">
        <v>920</v>
      </c>
      <c r="H1058" s="47">
        <v>2654</v>
      </c>
      <c r="I1058" s="261" t="s">
        <v>738</v>
      </c>
      <c r="J1058" s="227" t="str">
        <f>IF(ISBLANK(INDEX('Policy Characteristics'!D:D,MATCH($C1058,'Policy Characteristics'!$C:$C,0))),"",INDEX('Policy Characteristics'!D:D,MATCH($C1058,'Policy Characteristics'!$C:$C,0)))</f>
        <v>Feedstock Shifting</v>
      </c>
      <c r="K1058" s="22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226" t="str">
        <f>IF(ISBLANK(INDEX('Policy Characteristics'!I:I,MATCH($C1058,'Policy Characteristics'!$C:$C,0))),"",INDEX('Policy Characteristics'!I:I,MATCH($C1058,'Policy Characteristics'!$C:$C,0)))</f>
        <v>% of potential achieved</v>
      </c>
      <c r="P1058" s="22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26" t="str">
        <f>IF(ISBLANK(INDEX('Policy Characteristics'!K:K,MATCH($C1058,'Policy Characteristics'!$C:$C,0))),"",INDEX('Policy Characteristics'!K:K,MATCH($C1058,'Policy Characteristics'!$C:$C,0)))</f>
        <v/>
      </c>
      <c r="R1058" s="226" t="str">
        <f>IF(ISBLANK(INDEX('Policy Characteristics'!L:L,MATCH($C1058,'Policy Characteristics'!$C:$C,0))),"",INDEX('Policy Characteristics'!L:L,MATCH($C1058,'Policy Characteristics'!$C:$C,0)))</f>
        <v/>
      </c>
    </row>
    <row r="1059" spans="1:18" s="2" customFormat="1">
      <c r="A1059" s="22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226" t="str">
        <f t="shared" si="44"/>
        <v>Fraction of Feedstock Shifted</v>
      </c>
      <c r="D1059" s="6" t="s">
        <v>880</v>
      </c>
      <c r="E1059" s="45" t="s">
        <v>921</v>
      </c>
      <c r="F1059" t="s">
        <v>881</v>
      </c>
      <c r="G1059" s="45" t="s">
        <v>922</v>
      </c>
      <c r="H1059" s="47">
        <v>2655</v>
      </c>
      <c r="I1059" s="261" t="s">
        <v>738</v>
      </c>
      <c r="J1059" s="227" t="str">
        <f>IF(ISBLANK(INDEX('Policy Characteristics'!D:D,MATCH($C1059,'Policy Characteristics'!$C:$C,0))),"",INDEX('Policy Characteristics'!D:D,MATCH($C1059,'Policy Characteristics'!$C:$C,0)))</f>
        <v>Feedstock Shifting</v>
      </c>
      <c r="K1059" s="22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226" t="str">
        <f>IF(ISBLANK(INDEX('Policy Characteristics'!I:I,MATCH($C1059,'Policy Characteristics'!$C:$C,0))),"",INDEX('Policy Characteristics'!I:I,MATCH($C1059,'Policy Characteristics'!$C:$C,0)))</f>
        <v>% of potential achieved</v>
      </c>
      <c r="P1059" s="22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26" t="str">
        <f>IF(ISBLANK(INDEX('Policy Characteristics'!K:K,MATCH($C1059,'Policy Characteristics'!$C:$C,0))),"",INDEX('Policy Characteristics'!K:K,MATCH($C1059,'Policy Characteristics'!$C:$C,0)))</f>
        <v/>
      </c>
      <c r="R1059" s="226" t="str">
        <f>IF(ISBLANK(INDEX('Policy Characteristics'!L:L,MATCH($C1059,'Policy Characteristics'!$C:$C,0))),"",INDEX('Policy Characteristics'!L:L,MATCH($C1059,'Policy Characteristics'!$C:$C,0)))</f>
        <v/>
      </c>
    </row>
    <row r="1060" spans="1:18" s="2" customFormat="1">
      <c r="A1060" s="22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226" t="str">
        <f t="shared" si="44"/>
        <v>Fraction of Feedstock Shifted</v>
      </c>
      <c r="D1060" s="6" t="s">
        <v>880</v>
      </c>
      <c r="E1060" s="45" t="s">
        <v>923</v>
      </c>
      <c r="F1060" t="s">
        <v>881</v>
      </c>
      <c r="G1060" s="45" t="s">
        <v>924</v>
      </c>
      <c r="H1060" s="47">
        <v>2656</v>
      </c>
      <c r="I1060" s="261" t="s">
        <v>738</v>
      </c>
      <c r="J1060" s="227" t="str">
        <f>IF(ISBLANK(INDEX('Policy Characteristics'!D:D,MATCH($C1060,'Policy Characteristics'!$C:$C,0))),"",INDEX('Policy Characteristics'!D:D,MATCH($C1060,'Policy Characteristics'!$C:$C,0)))</f>
        <v>Feedstock Shifting</v>
      </c>
      <c r="K1060" s="22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226" t="str">
        <f>IF(ISBLANK(INDEX('Policy Characteristics'!I:I,MATCH($C1060,'Policy Characteristics'!$C:$C,0))),"",INDEX('Policy Characteristics'!I:I,MATCH($C1060,'Policy Characteristics'!$C:$C,0)))</f>
        <v>% of potential achieved</v>
      </c>
      <c r="P1060" s="22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26" t="str">
        <f>IF(ISBLANK(INDEX('Policy Characteristics'!K:K,MATCH($C1060,'Policy Characteristics'!$C:$C,0))),"",INDEX('Policy Characteristics'!K:K,MATCH($C1060,'Policy Characteristics'!$C:$C,0)))</f>
        <v/>
      </c>
      <c r="R1060" s="226" t="str">
        <f>IF(ISBLANK(INDEX('Policy Characteristics'!L:L,MATCH($C1060,'Policy Characteristics'!$C:$C,0))),"",INDEX('Policy Characteristics'!L:L,MATCH($C1060,'Policy Characteristics'!$C:$C,0)))</f>
        <v/>
      </c>
    </row>
    <row r="1061" spans="1:18" s="2" customFormat="1">
      <c r="A1061" s="22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226" t="str">
        <f t="shared" si="44"/>
        <v>Fraction of Feedstock Shifted</v>
      </c>
      <c r="D1061" s="6" t="s">
        <v>880</v>
      </c>
      <c r="E1061" s="45" t="s">
        <v>925</v>
      </c>
      <c r="F1061" t="s">
        <v>881</v>
      </c>
      <c r="G1061" s="45" t="s">
        <v>926</v>
      </c>
      <c r="H1061" s="47">
        <v>2657</v>
      </c>
      <c r="I1061" s="261" t="s">
        <v>738</v>
      </c>
      <c r="J1061" s="227" t="str">
        <f>IF(ISBLANK(INDEX('Policy Characteristics'!D:D,MATCH($C1061,'Policy Characteristics'!$C:$C,0))),"",INDEX('Policy Characteristics'!D:D,MATCH($C1061,'Policy Characteristics'!$C:$C,0)))</f>
        <v>Feedstock Shifting</v>
      </c>
      <c r="K1061" s="22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226" t="str">
        <f>IF(ISBLANK(INDEX('Policy Characteristics'!I:I,MATCH($C1061,'Policy Characteristics'!$C:$C,0))),"",INDEX('Policy Characteristics'!I:I,MATCH($C1061,'Policy Characteristics'!$C:$C,0)))</f>
        <v>% of potential achieved</v>
      </c>
      <c r="P1061" s="22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26" t="str">
        <f>IF(ISBLANK(INDEX('Policy Characteristics'!K:K,MATCH($C1061,'Policy Characteristics'!$C:$C,0))),"",INDEX('Policy Characteristics'!K:K,MATCH($C1061,'Policy Characteristics'!$C:$C,0)))</f>
        <v/>
      </c>
      <c r="R1061" s="226" t="str">
        <f>IF(ISBLANK(INDEX('Policy Characteristics'!L:L,MATCH($C1061,'Policy Characteristics'!$C:$C,0))),"",INDEX('Policy Characteristics'!L:L,MATCH($C1061,'Policy Characteristics'!$C:$C,0)))</f>
        <v/>
      </c>
    </row>
    <row r="1062" spans="1:18" s="2" customFormat="1">
      <c r="A1062" s="22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226" t="str">
        <f t="shared" si="44"/>
        <v>Fraction of Feedstock Shifted</v>
      </c>
      <c r="D1062" s="6" t="s">
        <v>880</v>
      </c>
      <c r="E1062" s="45" t="s">
        <v>927</v>
      </c>
      <c r="F1062" t="s">
        <v>881</v>
      </c>
      <c r="G1062" s="45" t="s">
        <v>928</v>
      </c>
      <c r="H1062" s="47">
        <v>2658</v>
      </c>
      <c r="I1062" s="261" t="s">
        <v>738</v>
      </c>
      <c r="J1062" s="227" t="str">
        <f>IF(ISBLANK(INDEX('Policy Characteristics'!D:D,MATCH($C1062,'Policy Characteristics'!$C:$C,0))),"",INDEX('Policy Characteristics'!D:D,MATCH($C1062,'Policy Characteristics'!$C:$C,0)))</f>
        <v>Feedstock Shifting</v>
      </c>
      <c r="K1062" s="22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226" t="str">
        <f>IF(ISBLANK(INDEX('Policy Characteristics'!I:I,MATCH($C1062,'Policy Characteristics'!$C:$C,0))),"",INDEX('Policy Characteristics'!I:I,MATCH($C1062,'Policy Characteristics'!$C:$C,0)))</f>
        <v>% of potential achieved</v>
      </c>
      <c r="P1062" s="22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26" t="str">
        <f>IF(ISBLANK(INDEX('Policy Characteristics'!K:K,MATCH($C1062,'Policy Characteristics'!$C:$C,0))),"",INDEX('Policy Characteristics'!K:K,MATCH($C1062,'Policy Characteristics'!$C:$C,0)))</f>
        <v/>
      </c>
      <c r="R1062" s="226" t="str">
        <f>IF(ISBLANK(INDEX('Policy Characteristics'!L:L,MATCH($C1062,'Policy Characteristics'!$C:$C,0))),"",INDEX('Policy Characteristics'!L:L,MATCH($C1062,'Policy Characteristics'!$C:$C,0)))</f>
        <v/>
      </c>
    </row>
    <row r="1063" spans="1:18" s="2" customFormat="1">
      <c r="A1063" s="22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226" t="str">
        <f t="shared" si="44"/>
        <v>Fraction of Feedstock Shifted</v>
      </c>
      <c r="D1063" s="6" t="s">
        <v>880</v>
      </c>
      <c r="E1063" s="45" t="s">
        <v>929</v>
      </c>
      <c r="F1063" t="s">
        <v>881</v>
      </c>
      <c r="G1063" s="45" t="s">
        <v>930</v>
      </c>
      <c r="H1063" s="47">
        <v>2659</v>
      </c>
      <c r="I1063" s="261" t="s">
        <v>738</v>
      </c>
      <c r="J1063" s="227" t="str">
        <f>IF(ISBLANK(INDEX('Policy Characteristics'!D:D,MATCH($C1063,'Policy Characteristics'!$C:$C,0))),"",INDEX('Policy Characteristics'!D:D,MATCH($C1063,'Policy Characteristics'!$C:$C,0)))</f>
        <v>Feedstock Shifting</v>
      </c>
      <c r="K1063" s="22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226" t="str">
        <f>IF(ISBLANK(INDEX('Policy Characteristics'!I:I,MATCH($C1063,'Policy Characteristics'!$C:$C,0))),"",INDEX('Policy Characteristics'!I:I,MATCH($C1063,'Policy Characteristics'!$C:$C,0)))</f>
        <v>% of potential achieved</v>
      </c>
      <c r="P1063" s="22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26" t="str">
        <f>IF(ISBLANK(INDEX('Policy Characteristics'!K:K,MATCH($C1063,'Policy Characteristics'!$C:$C,0))),"",INDEX('Policy Characteristics'!K:K,MATCH($C1063,'Policy Characteristics'!$C:$C,0)))</f>
        <v/>
      </c>
      <c r="R1063" s="226" t="str">
        <f>IF(ISBLANK(INDEX('Policy Characteristics'!L:L,MATCH($C1063,'Policy Characteristics'!$C:$C,0))),"",INDEX('Policy Characteristics'!L:L,MATCH($C1063,'Policy Characteristics'!$C:$C,0)))</f>
        <v/>
      </c>
    </row>
    <row r="1064" spans="1:18" s="2" customFormat="1">
      <c r="A1064" s="22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226" t="str">
        <f t="shared" si="44"/>
        <v>Fraction of Feedstock Shifted</v>
      </c>
      <c r="D1064" s="6" t="s">
        <v>882</v>
      </c>
      <c r="E1064" s="45" t="s">
        <v>911</v>
      </c>
      <c r="F1064" t="s">
        <v>883</v>
      </c>
      <c r="G1064" s="45" t="s">
        <v>912</v>
      </c>
      <c r="H1064" s="47">
        <v>2660</v>
      </c>
      <c r="I1064" s="261" t="s">
        <v>738</v>
      </c>
      <c r="J1064" s="227" t="str">
        <f>IF(ISBLANK(INDEX('Policy Characteristics'!D:D,MATCH($C1064,'Policy Characteristics'!$C:$C,0))),"",INDEX('Policy Characteristics'!D:D,MATCH($C1064,'Policy Characteristics'!$C:$C,0)))</f>
        <v>Feedstock Shifting</v>
      </c>
      <c r="K1064" s="22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226" t="str">
        <f>IF(ISBLANK(INDEX('Policy Characteristics'!I:I,MATCH($C1064,'Policy Characteristics'!$C:$C,0))),"",INDEX('Policy Characteristics'!I:I,MATCH($C1064,'Policy Characteristics'!$C:$C,0)))</f>
        <v>% of potential achieved</v>
      </c>
      <c r="P1064" s="22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26" t="str">
        <f>IF(ISBLANK(INDEX('Policy Characteristics'!K:K,MATCH($C1064,'Policy Characteristics'!$C:$C,0))),"",INDEX('Policy Characteristics'!K:K,MATCH($C1064,'Policy Characteristics'!$C:$C,0)))</f>
        <v/>
      </c>
      <c r="R1064" s="226" t="str">
        <f>IF(ISBLANK(INDEX('Policy Characteristics'!L:L,MATCH($C1064,'Policy Characteristics'!$C:$C,0))),"",INDEX('Policy Characteristics'!L:L,MATCH($C1064,'Policy Characteristics'!$C:$C,0)))</f>
        <v/>
      </c>
    </row>
    <row r="1065" spans="1:18" s="2" customFormat="1">
      <c r="A1065" s="22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226" t="str">
        <f t="shared" si="44"/>
        <v>Fraction of Feedstock Shifted</v>
      </c>
      <c r="D1065" s="6" t="s">
        <v>882</v>
      </c>
      <c r="E1065" s="45" t="s">
        <v>913</v>
      </c>
      <c r="F1065" t="s">
        <v>883</v>
      </c>
      <c r="G1065" s="45" t="s">
        <v>914</v>
      </c>
      <c r="H1065" s="47">
        <v>2661</v>
      </c>
      <c r="I1065" s="261" t="s">
        <v>738</v>
      </c>
      <c r="J1065" s="227" t="str">
        <f>IF(ISBLANK(INDEX('Policy Characteristics'!D:D,MATCH($C1065,'Policy Characteristics'!$C:$C,0))),"",INDEX('Policy Characteristics'!D:D,MATCH($C1065,'Policy Characteristics'!$C:$C,0)))</f>
        <v>Feedstock Shifting</v>
      </c>
      <c r="K1065" s="22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226" t="str">
        <f>IF(ISBLANK(INDEX('Policy Characteristics'!I:I,MATCH($C1065,'Policy Characteristics'!$C:$C,0))),"",INDEX('Policy Characteristics'!I:I,MATCH($C1065,'Policy Characteristics'!$C:$C,0)))</f>
        <v>% of potential achieved</v>
      </c>
      <c r="P1065" s="22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26" t="str">
        <f>IF(ISBLANK(INDEX('Policy Characteristics'!K:K,MATCH($C1065,'Policy Characteristics'!$C:$C,0))),"",INDEX('Policy Characteristics'!K:K,MATCH($C1065,'Policy Characteristics'!$C:$C,0)))</f>
        <v/>
      </c>
      <c r="R1065" s="226" t="str">
        <f>IF(ISBLANK(INDEX('Policy Characteristics'!L:L,MATCH($C1065,'Policy Characteristics'!$C:$C,0))),"",INDEX('Policy Characteristics'!L:L,MATCH($C1065,'Policy Characteristics'!$C:$C,0)))</f>
        <v/>
      </c>
    </row>
    <row r="1066" spans="1:18" s="2" customFormat="1">
      <c r="A1066" s="22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226" t="str">
        <f t="shared" si="44"/>
        <v>Fraction of Feedstock Shifted</v>
      </c>
      <c r="D1066" s="6" t="s">
        <v>882</v>
      </c>
      <c r="E1066" s="45" t="s">
        <v>915</v>
      </c>
      <c r="F1066" t="s">
        <v>883</v>
      </c>
      <c r="G1066" s="45" t="s">
        <v>916</v>
      </c>
      <c r="H1066" s="47">
        <v>2662</v>
      </c>
      <c r="I1066" s="261" t="s">
        <v>738</v>
      </c>
      <c r="J1066" s="227" t="str">
        <f>IF(ISBLANK(INDEX('Policy Characteristics'!D:D,MATCH($C1066,'Policy Characteristics'!$C:$C,0))),"",INDEX('Policy Characteristics'!D:D,MATCH($C1066,'Policy Characteristics'!$C:$C,0)))</f>
        <v>Feedstock Shifting</v>
      </c>
      <c r="K1066" s="22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226" t="str">
        <f>IF(ISBLANK(INDEX('Policy Characteristics'!I:I,MATCH($C1066,'Policy Characteristics'!$C:$C,0))),"",INDEX('Policy Characteristics'!I:I,MATCH($C1066,'Policy Characteristics'!$C:$C,0)))</f>
        <v>% of potential achieved</v>
      </c>
      <c r="P1066" s="22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26" t="str">
        <f>IF(ISBLANK(INDEX('Policy Characteristics'!K:K,MATCH($C1066,'Policy Characteristics'!$C:$C,0))),"",INDEX('Policy Characteristics'!K:K,MATCH($C1066,'Policy Characteristics'!$C:$C,0)))</f>
        <v/>
      </c>
      <c r="R1066" s="226" t="str">
        <f>IF(ISBLANK(INDEX('Policy Characteristics'!L:L,MATCH($C1066,'Policy Characteristics'!$C:$C,0))),"",INDEX('Policy Characteristics'!L:L,MATCH($C1066,'Policy Characteristics'!$C:$C,0)))</f>
        <v/>
      </c>
    </row>
    <row r="1067" spans="1:18" s="2" customFormat="1">
      <c r="A1067" s="22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226" t="str">
        <f t="shared" si="44"/>
        <v>Fraction of Feedstock Shifted</v>
      </c>
      <c r="D1067" s="6" t="s">
        <v>882</v>
      </c>
      <c r="E1067" s="45" t="s">
        <v>917</v>
      </c>
      <c r="F1067" t="s">
        <v>883</v>
      </c>
      <c r="G1067" s="45" t="s">
        <v>918</v>
      </c>
      <c r="H1067" s="47">
        <v>2663</v>
      </c>
      <c r="I1067" s="261" t="s">
        <v>738</v>
      </c>
      <c r="J1067" s="227" t="str">
        <f>IF(ISBLANK(INDEX('Policy Characteristics'!D:D,MATCH($C1067,'Policy Characteristics'!$C:$C,0))),"",INDEX('Policy Characteristics'!D:D,MATCH($C1067,'Policy Characteristics'!$C:$C,0)))</f>
        <v>Feedstock Shifting</v>
      </c>
      <c r="K1067" s="22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226" t="str">
        <f>IF(ISBLANK(INDEX('Policy Characteristics'!I:I,MATCH($C1067,'Policy Characteristics'!$C:$C,0))),"",INDEX('Policy Characteristics'!I:I,MATCH($C1067,'Policy Characteristics'!$C:$C,0)))</f>
        <v>% of potential achieved</v>
      </c>
      <c r="P1067" s="22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26" t="str">
        <f>IF(ISBLANK(INDEX('Policy Characteristics'!K:K,MATCH($C1067,'Policy Characteristics'!$C:$C,0))),"",INDEX('Policy Characteristics'!K:K,MATCH($C1067,'Policy Characteristics'!$C:$C,0)))</f>
        <v/>
      </c>
      <c r="R1067" s="226" t="str">
        <f>IF(ISBLANK(INDEX('Policy Characteristics'!L:L,MATCH($C1067,'Policy Characteristics'!$C:$C,0))),"",INDEX('Policy Characteristics'!L:L,MATCH($C1067,'Policy Characteristics'!$C:$C,0)))</f>
        <v/>
      </c>
    </row>
    <row r="1068" spans="1:18" s="2" customFormat="1">
      <c r="A1068" s="22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226" t="str">
        <f t="shared" si="44"/>
        <v>Fraction of Feedstock Shifted</v>
      </c>
      <c r="D1068" s="6" t="s">
        <v>882</v>
      </c>
      <c r="E1068" s="45" t="s">
        <v>919</v>
      </c>
      <c r="F1068" t="s">
        <v>883</v>
      </c>
      <c r="G1068" s="45" t="s">
        <v>920</v>
      </c>
      <c r="H1068" s="47">
        <v>2664</v>
      </c>
      <c r="I1068" s="261" t="s">
        <v>738</v>
      </c>
      <c r="J1068" s="227" t="str">
        <f>IF(ISBLANK(INDEX('Policy Characteristics'!D:D,MATCH($C1068,'Policy Characteristics'!$C:$C,0))),"",INDEX('Policy Characteristics'!D:D,MATCH($C1068,'Policy Characteristics'!$C:$C,0)))</f>
        <v>Feedstock Shifting</v>
      </c>
      <c r="K1068" s="22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226" t="str">
        <f>IF(ISBLANK(INDEX('Policy Characteristics'!I:I,MATCH($C1068,'Policy Characteristics'!$C:$C,0))),"",INDEX('Policy Characteristics'!I:I,MATCH($C1068,'Policy Characteristics'!$C:$C,0)))</f>
        <v>% of potential achieved</v>
      </c>
      <c r="P1068" s="22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26" t="str">
        <f>IF(ISBLANK(INDEX('Policy Characteristics'!K:K,MATCH($C1068,'Policy Characteristics'!$C:$C,0))),"",INDEX('Policy Characteristics'!K:K,MATCH($C1068,'Policy Characteristics'!$C:$C,0)))</f>
        <v/>
      </c>
      <c r="R1068" s="226" t="str">
        <f>IF(ISBLANK(INDEX('Policy Characteristics'!L:L,MATCH($C1068,'Policy Characteristics'!$C:$C,0))),"",INDEX('Policy Characteristics'!L:L,MATCH($C1068,'Policy Characteristics'!$C:$C,0)))</f>
        <v/>
      </c>
    </row>
    <row r="1069" spans="1:18" s="2" customFormat="1">
      <c r="A1069" s="22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226" t="str">
        <f t="shared" si="44"/>
        <v>Fraction of Feedstock Shifted</v>
      </c>
      <c r="D1069" s="6" t="s">
        <v>882</v>
      </c>
      <c r="E1069" s="45" t="s">
        <v>921</v>
      </c>
      <c r="F1069" t="s">
        <v>883</v>
      </c>
      <c r="G1069" s="45" t="s">
        <v>922</v>
      </c>
      <c r="H1069" s="47">
        <v>2665</v>
      </c>
      <c r="I1069" s="261" t="s">
        <v>738</v>
      </c>
      <c r="J1069" s="227" t="str">
        <f>IF(ISBLANK(INDEX('Policy Characteristics'!D:D,MATCH($C1069,'Policy Characteristics'!$C:$C,0))),"",INDEX('Policy Characteristics'!D:D,MATCH($C1069,'Policy Characteristics'!$C:$C,0)))</f>
        <v>Feedstock Shifting</v>
      </c>
      <c r="K1069" s="22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226" t="str">
        <f>IF(ISBLANK(INDEX('Policy Characteristics'!I:I,MATCH($C1069,'Policy Characteristics'!$C:$C,0))),"",INDEX('Policy Characteristics'!I:I,MATCH($C1069,'Policy Characteristics'!$C:$C,0)))</f>
        <v>% of potential achieved</v>
      </c>
      <c r="P1069" s="22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26" t="str">
        <f>IF(ISBLANK(INDEX('Policy Characteristics'!K:K,MATCH($C1069,'Policy Characteristics'!$C:$C,0))),"",INDEX('Policy Characteristics'!K:K,MATCH($C1069,'Policy Characteristics'!$C:$C,0)))</f>
        <v/>
      </c>
      <c r="R1069" s="226" t="str">
        <f>IF(ISBLANK(INDEX('Policy Characteristics'!L:L,MATCH($C1069,'Policy Characteristics'!$C:$C,0))),"",INDEX('Policy Characteristics'!L:L,MATCH($C1069,'Policy Characteristics'!$C:$C,0)))</f>
        <v/>
      </c>
    </row>
    <row r="1070" spans="1:18" s="2" customFormat="1">
      <c r="A1070" s="22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226" t="str">
        <f t="shared" si="44"/>
        <v>Fraction of Feedstock Shifted</v>
      </c>
      <c r="D1070" s="6" t="s">
        <v>882</v>
      </c>
      <c r="E1070" s="45" t="s">
        <v>923</v>
      </c>
      <c r="F1070" t="s">
        <v>883</v>
      </c>
      <c r="G1070" s="45" t="s">
        <v>924</v>
      </c>
      <c r="H1070" s="47">
        <v>2666</v>
      </c>
      <c r="I1070" s="261" t="s">
        <v>738</v>
      </c>
      <c r="J1070" s="227" t="str">
        <f>IF(ISBLANK(INDEX('Policy Characteristics'!D:D,MATCH($C1070,'Policy Characteristics'!$C:$C,0))),"",INDEX('Policy Characteristics'!D:D,MATCH($C1070,'Policy Characteristics'!$C:$C,0)))</f>
        <v>Feedstock Shifting</v>
      </c>
      <c r="K1070" s="22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226" t="str">
        <f>IF(ISBLANK(INDEX('Policy Characteristics'!I:I,MATCH($C1070,'Policy Characteristics'!$C:$C,0))),"",INDEX('Policy Characteristics'!I:I,MATCH($C1070,'Policy Characteristics'!$C:$C,0)))</f>
        <v>% of potential achieved</v>
      </c>
      <c r="P1070" s="22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26" t="str">
        <f>IF(ISBLANK(INDEX('Policy Characteristics'!K:K,MATCH($C1070,'Policy Characteristics'!$C:$C,0))),"",INDEX('Policy Characteristics'!K:K,MATCH($C1070,'Policy Characteristics'!$C:$C,0)))</f>
        <v/>
      </c>
      <c r="R1070" s="226" t="str">
        <f>IF(ISBLANK(INDEX('Policy Characteristics'!L:L,MATCH($C1070,'Policy Characteristics'!$C:$C,0))),"",INDEX('Policy Characteristics'!L:L,MATCH($C1070,'Policy Characteristics'!$C:$C,0)))</f>
        <v/>
      </c>
    </row>
    <row r="1071" spans="1:18" s="2" customFormat="1">
      <c r="A1071" s="22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226" t="str">
        <f t="shared" si="44"/>
        <v>Fraction of Feedstock Shifted</v>
      </c>
      <c r="D1071" s="6" t="s">
        <v>882</v>
      </c>
      <c r="E1071" s="45" t="s">
        <v>925</v>
      </c>
      <c r="F1071" t="s">
        <v>883</v>
      </c>
      <c r="G1071" s="45" t="s">
        <v>926</v>
      </c>
      <c r="H1071" s="47">
        <v>2667</v>
      </c>
      <c r="I1071" s="261" t="s">
        <v>738</v>
      </c>
      <c r="J1071" s="227" t="str">
        <f>IF(ISBLANK(INDEX('Policy Characteristics'!D:D,MATCH($C1071,'Policy Characteristics'!$C:$C,0))),"",INDEX('Policy Characteristics'!D:D,MATCH($C1071,'Policy Characteristics'!$C:$C,0)))</f>
        <v>Feedstock Shifting</v>
      </c>
      <c r="K1071" s="22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226" t="str">
        <f>IF(ISBLANK(INDEX('Policy Characteristics'!I:I,MATCH($C1071,'Policy Characteristics'!$C:$C,0))),"",INDEX('Policy Characteristics'!I:I,MATCH($C1071,'Policy Characteristics'!$C:$C,0)))</f>
        <v>% of potential achieved</v>
      </c>
      <c r="P1071" s="22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26" t="str">
        <f>IF(ISBLANK(INDEX('Policy Characteristics'!K:K,MATCH($C1071,'Policy Characteristics'!$C:$C,0))),"",INDEX('Policy Characteristics'!K:K,MATCH($C1071,'Policy Characteristics'!$C:$C,0)))</f>
        <v/>
      </c>
      <c r="R1071" s="226" t="str">
        <f>IF(ISBLANK(INDEX('Policy Characteristics'!L:L,MATCH($C1071,'Policy Characteristics'!$C:$C,0))),"",INDEX('Policy Characteristics'!L:L,MATCH($C1071,'Policy Characteristics'!$C:$C,0)))</f>
        <v/>
      </c>
    </row>
    <row r="1072" spans="1:18" s="2" customFormat="1">
      <c r="A1072" s="22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226" t="str">
        <f t="shared" si="44"/>
        <v>Fraction of Feedstock Shifted</v>
      </c>
      <c r="D1072" s="6" t="s">
        <v>882</v>
      </c>
      <c r="E1072" s="45" t="s">
        <v>927</v>
      </c>
      <c r="F1072" t="s">
        <v>883</v>
      </c>
      <c r="G1072" s="45" t="s">
        <v>928</v>
      </c>
      <c r="H1072" s="47">
        <v>2668</v>
      </c>
      <c r="I1072" s="261" t="s">
        <v>738</v>
      </c>
      <c r="J1072" s="227" t="str">
        <f>IF(ISBLANK(INDEX('Policy Characteristics'!D:D,MATCH($C1072,'Policy Characteristics'!$C:$C,0))),"",INDEX('Policy Characteristics'!D:D,MATCH($C1072,'Policy Characteristics'!$C:$C,0)))</f>
        <v>Feedstock Shifting</v>
      </c>
      <c r="K1072" s="22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226" t="str">
        <f>IF(ISBLANK(INDEX('Policy Characteristics'!I:I,MATCH($C1072,'Policy Characteristics'!$C:$C,0))),"",INDEX('Policy Characteristics'!I:I,MATCH($C1072,'Policy Characteristics'!$C:$C,0)))</f>
        <v>% of potential achieved</v>
      </c>
      <c r="P1072" s="22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26" t="str">
        <f>IF(ISBLANK(INDEX('Policy Characteristics'!K:K,MATCH($C1072,'Policy Characteristics'!$C:$C,0))),"",INDEX('Policy Characteristics'!K:K,MATCH($C1072,'Policy Characteristics'!$C:$C,0)))</f>
        <v/>
      </c>
      <c r="R1072" s="226" t="str">
        <f>IF(ISBLANK(INDEX('Policy Characteristics'!L:L,MATCH($C1072,'Policy Characteristics'!$C:$C,0))),"",INDEX('Policy Characteristics'!L:L,MATCH($C1072,'Policy Characteristics'!$C:$C,0)))</f>
        <v/>
      </c>
    </row>
    <row r="1073" spans="1:18" s="2" customFormat="1">
      <c r="A1073" s="22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226" t="str">
        <f t="shared" si="44"/>
        <v>Fraction of Feedstock Shifted</v>
      </c>
      <c r="D1073" s="6" t="s">
        <v>882</v>
      </c>
      <c r="E1073" s="45" t="s">
        <v>929</v>
      </c>
      <c r="F1073" t="s">
        <v>883</v>
      </c>
      <c r="G1073" s="45" t="s">
        <v>930</v>
      </c>
      <c r="H1073" s="47">
        <v>2669</v>
      </c>
      <c r="I1073" s="261" t="s">
        <v>738</v>
      </c>
      <c r="J1073" s="227" t="str">
        <f>IF(ISBLANK(INDEX('Policy Characteristics'!D:D,MATCH($C1073,'Policy Characteristics'!$C:$C,0))),"",INDEX('Policy Characteristics'!D:D,MATCH($C1073,'Policy Characteristics'!$C:$C,0)))</f>
        <v>Feedstock Shifting</v>
      </c>
      <c r="K1073" s="22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226" t="str">
        <f>IF(ISBLANK(INDEX('Policy Characteristics'!I:I,MATCH($C1073,'Policy Characteristics'!$C:$C,0))),"",INDEX('Policy Characteristics'!I:I,MATCH($C1073,'Policy Characteristics'!$C:$C,0)))</f>
        <v>% of potential achieved</v>
      </c>
      <c r="P1073" s="22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26" t="str">
        <f>IF(ISBLANK(INDEX('Policy Characteristics'!K:K,MATCH($C1073,'Policy Characteristics'!$C:$C,0))),"",INDEX('Policy Characteristics'!K:K,MATCH($C1073,'Policy Characteristics'!$C:$C,0)))</f>
        <v/>
      </c>
      <c r="R1073" s="226" t="str">
        <f>IF(ISBLANK(INDEX('Policy Characteristics'!L:L,MATCH($C1073,'Policy Characteristics'!$C:$C,0))),"",INDEX('Policy Characteristics'!L:L,MATCH($C1073,'Policy Characteristics'!$C:$C,0)))</f>
        <v/>
      </c>
    </row>
    <row r="1074" spans="1:18" s="2" customFormat="1">
      <c r="A1074" s="22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226" t="str">
        <f t="shared" si="44"/>
        <v>Fraction of Feedstock Shifted</v>
      </c>
      <c r="D1074" s="6" t="s">
        <v>884</v>
      </c>
      <c r="E1074" s="45" t="s">
        <v>911</v>
      </c>
      <c r="F1074" t="s">
        <v>885</v>
      </c>
      <c r="G1074" s="45" t="s">
        <v>912</v>
      </c>
      <c r="H1074" s="47">
        <v>2670</v>
      </c>
      <c r="I1074" s="261" t="s">
        <v>738</v>
      </c>
      <c r="J1074" s="227" t="str">
        <f>IF(ISBLANK(INDEX('Policy Characteristics'!D:D,MATCH($C1074,'Policy Characteristics'!$C:$C,0))),"",INDEX('Policy Characteristics'!D:D,MATCH($C1074,'Policy Characteristics'!$C:$C,0)))</f>
        <v>Feedstock Shifting</v>
      </c>
      <c r="K1074" s="22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226" t="str">
        <f>IF(ISBLANK(INDEX('Policy Characteristics'!I:I,MATCH($C1074,'Policy Characteristics'!$C:$C,0))),"",INDEX('Policy Characteristics'!I:I,MATCH($C1074,'Policy Characteristics'!$C:$C,0)))</f>
        <v>% of potential achieved</v>
      </c>
      <c r="P1074" s="22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26" t="str">
        <f>IF(ISBLANK(INDEX('Policy Characteristics'!K:K,MATCH($C1074,'Policy Characteristics'!$C:$C,0))),"",INDEX('Policy Characteristics'!K:K,MATCH($C1074,'Policy Characteristics'!$C:$C,0)))</f>
        <v/>
      </c>
      <c r="R1074" s="226" t="str">
        <f>IF(ISBLANK(INDEX('Policy Characteristics'!L:L,MATCH($C1074,'Policy Characteristics'!$C:$C,0))),"",INDEX('Policy Characteristics'!L:L,MATCH($C1074,'Policy Characteristics'!$C:$C,0)))</f>
        <v/>
      </c>
    </row>
    <row r="1075" spans="1:18" s="2" customFormat="1">
      <c r="A1075" s="22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226" t="str">
        <f t="shared" si="44"/>
        <v>Fraction of Feedstock Shifted</v>
      </c>
      <c r="D1075" s="6" t="s">
        <v>884</v>
      </c>
      <c r="E1075" s="45" t="s">
        <v>913</v>
      </c>
      <c r="F1075" t="s">
        <v>885</v>
      </c>
      <c r="G1075" s="45" t="s">
        <v>914</v>
      </c>
      <c r="H1075" s="47">
        <v>2671</v>
      </c>
      <c r="I1075" s="261" t="s">
        <v>738</v>
      </c>
      <c r="J1075" s="227" t="str">
        <f>IF(ISBLANK(INDEX('Policy Characteristics'!D:D,MATCH($C1075,'Policy Characteristics'!$C:$C,0))),"",INDEX('Policy Characteristics'!D:D,MATCH($C1075,'Policy Characteristics'!$C:$C,0)))</f>
        <v>Feedstock Shifting</v>
      </c>
      <c r="K1075" s="22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226" t="str">
        <f>IF(ISBLANK(INDEX('Policy Characteristics'!I:I,MATCH($C1075,'Policy Characteristics'!$C:$C,0))),"",INDEX('Policy Characteristics'!I:I,MATCH($C1075,'Policy Characteristics'!$C:$C,0)))</f>
        <v>% of potential achieved</v>
      </c>
      <c r="P1075" s="22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26" t="str">
        <f>IF(ISBLANK(INDEX('Policy Characteristics'!K:K,MATCH($C1075,'Policy Characteristics'!$C:$C,0))),"",INDEX('Policy Characteristics'!K:K,MATCH($C1075,'Policy Characteristics'!$C:$C,0)))</f>
        <v/>
      </c>
      <c r="R1075" s="226" t="str">
        <f>IF(ISBLANK(INDEX('Policy Characteristics'!L:L,MATCH($C1075,'Policy Characteristics'!$C:$C,0))),"",INDEX('Policy Characteristics'!L:L,MATCH($C1075,'Policy Characteristics'!$C:$C,0)))</f>
        <v/>
      </c>
    </row>
    <row r="1076" spans="1:18" s="2" customFormat="1">
      <c r="A1076" s="22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226" t="str">
        <f t="shared" si="44"/>
        <v>Fraction of Feedstock Shifted</v>
      </c>
      <c r="D1076" s="6" t="s">
        <v>884</v>
      </c>
      <c r="E1076" s="45" t="s">
        <v>915</v>
      </c>
      <c r="F1076" t="s">
        <v>885</v>
      </c>
      <c r="G1076" s="45" t="s">
        <v>916</v>
      </c>
      <c r="H1076" s="47">
        <v>2672</v>
      </c>
      <c r="I1076" s="261" t="s">
        <v>738</v>
      </c>
      <c r="J1076" s="227" t="str">
        <f>IF(ISBLANK(INDEX('Policy Characteristics'!D:D,MATCH($C1076,'Policy Characteristics'!$C:$C,0))),"",INDEX('Policy Characteristics'!D:D,MATCH($C1076,'Policy Characteristics'!$C:$C,0)))</f>
        <v>Feedstock Shifting</v>
      </c>
      <c r="K1076" s="22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226" t="str">
        <f>IF(ISBLANK(INDEX('Policy Characteristics'!I:I,MATCH($C1076,'Policy Characteristics'!$C:$C,0))),"",INDEX('Policy Characteristics'!I:I,MATCH($C1076,'Policy Characteristics'!$C:$C,0)))</f>
        <v>% of potential achieved</v>
      </c>
      <c r="P1076" s="22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26" t="str">
        <f>IF(ISBLANK(INDEX('Policy Characteristics'!K:K,MATCH($C1076,'Policy Characteristics'!$C:$C,0))),"",INDEX('Policy Characteristics'!K:K,MATCH($C1076,'Policy Characteristics'!$C:$C,0)))</f>
        <v/>
      </c>
      <c r="R1076" s="226" t="str">
        <f>IF(ISBLANK(INDEX('Policy Characteristics'!L:L,MATCH($C1076,'Policy Characteristics'!$C:$C,0))),"",INDEX('Policy Characteristics'!L:L,MATCH($C1076,'Policy Characteristics'!$C:$C,0)))</f>
        <v/>
      </c>
    </row>
    <row r="1077" spans="1:18" s="2" customFormat="1">
      <c r="A1077" s="22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226" t="str">
        <f t="shared" si="44"/>
        <v>Fraction of Feedstock Shifted</v>
      </c>
      <c r="D1077" s="6" t="s">
        <v>884</v>
      </c>
      <c r="E1077" s="45" t="s">
        <v>917</v>
      </c>
      <c r="F1077" t="s">
        <v>885</v>
      </c>
      <c r="G1077" s="45" t="s">
        <v>918</v>
      </c>
      <c r="H1077" s="47">
        <v>2673</v>
      </c>
      <c r="I1077" s="261" t="s">
        <v>738</v>
      </c>
      <c r="J1077" s="227" t="str">
        <f>IF(ISBLANK(INDEX('Policy Characteristics'!D:D,MATCH($C1077,'Policy Characteristics'!$C:$C,0))),"",INDEX('Policy Characteristics'!D:D,MATCH($C1077,'Policy Characteristics'!$C:$C,0)))</f>
        <v>Feedstock Shifting</v>
      </c>
      <c r="K1077" s="22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226" t="str">
        <f>IF(ISBLANK(INDEX('Policy Characteristics'!I:I,MATCH($C1077,'Policy Characteristics'!$C:$C,0))),"",INDEX('Policy Characteristics'!I:I,MATCH($C1077,'Policy Characteristics'!$C:$C,0)))</f>
        <v>% of potential achieved</v>
      </c>
      <c r="P1077" s="22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26" t="str">
        <f>IF(ISBLANK(INDEX('Policy Characteristics'!K:K,MATCH($C1077,'Policy Characteristics'!$C:$C,0))),"",INDEX('Policy Characteristics'!K:K,MATCH($C1077,'Policy Characteristics'!$C:$C,0)))</f>
        <v/>
      </c>
      <c r="R1077" s="226" t="str">
        <f>IF(ISBLANK(INDEX('Policy Characteristics'!L:L,MATCH($C1077,'Policy Characteristics'!$C:$C,0))),"",INDEX('Policy Characteristics'!L:L,MATCH($C1077,'Policy Characteristics'!$C:$C,0)))</f>
        <v/>
      </c>
    </row>
    <row r="1078" spans="1:18" s="2" customFormat="1">
      <c r="A1078" s="22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226" t="str">
        <f t="shared" si="44"/>
        <v>Fraction of Feedstock Shifted</v>
      </c>
      <c r="D1078" s="6" t="s">
        <v>884</v>
      </c>
      <c r="E1078" s="45" t="s">
        <v>919</v>
      </c>
      <c r="F1078" t="s">
        <v>885</v>
      </c>
      <c r="G1078" s="45" t="s">
        <v>920</v>
      </c>
      <c r="H1078" s="47">
        <v>2674</v>
      </c>
      <c r="I1078" s="261" t="s">
        <v>738</v>
      </c>
      <c r="J1078" s="227" t="str">
        <f>IF(ISBLANK(INDEX('Policy Characteristics'!D:D,MATCH($C1078,'Policy Characteristics'!$C:$C,0))),"",INDEX('Policy Characteristics'!D:D,MATCH($C1078,'Policy Characteristics'!$C:$C,0)))</f>
        <v>Feedstock Shifting</v>
      </c>
      <c r="K1078" s="22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226" t="str">
        <f>IF(ISBLANK(INDEX('Policy Characteristics'!I:I,MATCH($C1078,'Policy Characteristics'!$C:$C,0))),"",INDEX('Policy Characteristics'!I:I,MATCH($C1078,'Policy Characteristics'!$C:$C,0)))</f>
        <v>% of potential achieved</v>
      </c>
      <c r="P1078" s="22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26" t="str">
        <f>IF(ISBLANK(INDEX('Policy Characteristics'!K:K,MATCH($C1078,'Policy Characteristics'!$C:$C,0))),"",INDEX('Policy Characteristics'!K:K,MATCH($C1078,'Policy Characteristics'!$C:$C,0)))</f>
        <v/>
      </c>
      <c r="R1078" s="226" t="str">
        <f>IF(ISBLANK(INDEX('Policy Characteristics'!L:L,MATCH($C1078,'Policy Characteristics'!$C:$C,0))),"",INDEX('Policy Characteristics'!L:L,MATCH($C1078,'Policy Characteristics'!$C:$C,0)))</f>
        <v/>
      </c>
    </row>
    <row r="1079" spans="1:18" s="2" customFormat="1">
      <c r="A1079" s="22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226" t="str">
        <f t="shared" si="44"/>
        <v>Fraction of Feedstock Shifted</v>
      </c>
      <c r="D1079" s="6" t="s">
        <v>884</v>
      </c>
      <c r="E1079" s="45" t="s">
        <v>921</v>
      </c>
      <c r="F1079" t="s">
        <v>885</v>
      </c>
      <c r="G1079" s="45" t="s">
        <v>922</v>
      </c>
      <c r="H1079" s="47">
        <v>2675</v>
      </c>
      <c r="I1079" s="261" t="s">
        <v>738</v>
      </c>
      <c r="J1079" s="227" t="str">
        <f>IF(ISBLANK(INDEX('Policy Characteristics'!D:D,MATCH($C1079,'Policy Characteristics'!$C:$C,0))),"",INDEX('Policy Characteristics'!D:D,MATCH($C1079,'Policy Characteristics'!$C:$C,0)))</f>
        <v>Feedstock Shifting</v>
      </c>
      <c r="K1079" s="22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226" t="str">
        <f>IF(ISBLANK(INDEX('Policy Characteristics'!I:I,MATCH($C1079,'Policy Characteristics'!$C:$C,0))),"",INDEX('Policy Characteristics'!I:I,MATCH($C1079,'Policy Characteristics'!$C:$C,0)))</f>
        <v>% of potential achieved</v>
      </c>
      <c r="P1079" s="22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26" t="str">
        <f>IF(ISBLANK(INDEX('Policy Characteristics'!K:K,MATCH($C1079,'Policy Characteristics'!$C:$C,0))),"",INDEX('Policy Characteristics'!K:K,MATCH($C1079,'Policy Characteristics'!$C:$C,0)))</f>
        <v/>
      </c>
      <c r="R1079" s="226" t="str">
        <f>IF(ISBLANK(INDEX('Policy Characteristics'!L:L,MATCH($C1079,'Policy Characteristics'!$C:$C,0))),"",INDEX('Policy Characteristics'!L:L,MATCH($C1079,'Policy Characteristics'!$C:$C,0)))</f>
        <v/>
      </c>
    </row>
    <row r="1080" spans="1:18" s="2" customFormat="1">
      <c r="A1080" s="22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226" t="str">
        <f t="shared" si="44"/>
        <v>Fraction of Feedstock Shifted</v>
      </c>
      <c r="D1080" s="6" t="s">
        <v>884</v>
      </c>
      <c r="E1080" s="45" t="s">
        <v>923</v>
      </c>
      <c r="F1080" t="s">
        <v>885</v>
      </c>
      <c r="G1080" s="45" t="s">
        <v>924</v>
      </c>
      <c r="H1080" s="47">
        <v>2676</v>
      </c>
      <c r="I1080" s="261" t="s">
        <v>738</v>
      </c>
      <c r="J1080" s="227" t="str">
        <f>IF(ISBLANK(INDEX('Policy Characteristics'!D:D,MATCH($C1080,'Policy Characteristics'!$C:$C,0))),"",INDEX('Policy Characteristics'!D:D,MATCH($C1080,'Policy Characteristics'!$C:$C,0)))</f>
        <v>Feedstock Shifting</v>
      </c>
      <c r="K1080" s="22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226" t="str">
        <f>IF(ISBLANK(INDEX('Policy Characteristics'!I:I,MATCH($C1080,'Policy Characteristics'!$C:$C,0))),"",INDEX('Policy Characteristics'!I:I,MATCH($C1080,'Policy Characteristics'!$C:$C,0)))</f>
        <v>% of potential achieved</v>
      </c>
      <c r="P1080" s="22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26" t="str">
        <f>IF(ISBLANK(INDEX('Policy Characteristics'!K:K,MATCH($C1080,'Policy Characteristics'!$C:$C,0))),"",INDEX('Policy Characteristics'!K:K,MATCH($C1080,'Policy Characteristics'!$C:$C,0)))</f>
        <v/>
      </c>
      <c r="R1080" s="226" t="str">
        <f>IF(ISBLANK(INDEX('Policy Characteristics'!L:L,MATCH($C1080,'Policy Characteristics'!$C:$C,0))),"",INDEX('Policy Characteristics'!L:L,MATCH($C1080,'Policy Characteristics'!$C:$C,0)))</f>
        <v/>
      </c>
    </row>
    <row r="1081" spans="1:18" s="2" customFormat="1">
      <c r="A1081" s="22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226" t="str">
        <f t="shared" si="44"/>
        <v>Fraction of Feedstock Shifted</v>
      </c>
      <c r="D1081" s="6" t="s">
        <v>884</v>
      </c>
      <c r="E1081" s="45" t="s">
        <v>925</v>
      </c>
      <c r="F1081" t="s">
        <v>885</v>
      </c>
      <c r="G1081" s="45" t="s">
        <v>926</v>
      </c>
      <c r="H1081" s="47">
        <v>2677</v>
      </c>
      <c r="I1081" s="261" t="s">
        <v>738</v>
      </c>
      <c r="J1081" s="227" t="str">
        <f>IF(ISBLANK(INDEX('Policy Characteristics'!D:D,MATCH($C1081,'Policy Characteristics'!$C:$C,0))),"",INDEX('Policy Characteristics'!D:D,MATCH($C1081,'Policy Characteristics'!$C:$C,0)))</f>
        <v>Feedstock Shifting</v>
      </c>
      <c r="K1081" s="22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226" t="str">
        <f>IF(ISBLANK(INDEX('Policy Characteristics'!I:I,MATCH($C1081,'Policy Characteristics'!$C:$C,0))),"",INDEX('Policy Characteristics'!I:I,MATCH($C1081,'Policy Characteristics'!$C:$C,0)))</f>
        <v>% of potential achieved</v>
      </c>
      <c r="P1081" s="22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26" t="str">
        <f>IF(ISBLANK(INDEX('Policy Characteristics'!K:K,MATCH($C1081,'Policy Characteristics'!$C:$C,0))),"",INDEX('Policy Characteristics'!K:K,MATCH($C1081,'Policy Characteristics'!$C:$C,0)))</f>
        <v/>
      </c>
      <c r="R1081" s="226" t="str">
        <f>IF(ISBLANK(INDEX('Policy Characteristics'!L:L,MATCH($C1081,'Policy Characteristics'!$C:$C,0))),"",INDEX('Policy Characteristics'!L:L,MATCH($C1081,'Policy Characteristics'!$C:$C,0)))</f>
        <v/>
      </c>
    </row>
    <row r="1082" spans="1:18" s="2" customFormat="1">
      <c r="A1082" s="22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226" t="str">
        <f t="shared" si="44"/>
        <v>Fraction of Feedstock Shifted</v>
      </c>
      <c r="D1082" s="6" t="s">
        <v>884</v>
      </c>
      <c r="E1082" s="45" t="s">
        <v>927</v>
      </c>
      <c r="F1082" t="s">
        <v>885</v>
      </c>
      <c r="G1082" s="45" t="s">
        <v>928</v>
      </c>
      <c r="H1082" s="47">
        <v>2678</v>
      </c>
      <c r="I1082" s="261" t="s">
        <v>738</v>
      </c>
      <c r="J1082" s="227" t="str">
        <f>IF(ISBLANK(INDEX('Policy Characteristics'!D:D,MATCH($C1082,'Policy Characteristics'!$C:$C,0))),"",INDEX('Policy Characteristics'!D:D,MATCH($C1082,'Policy Characteristics'!$C:$C,0)))</f>
        <v>Feedstock Shifting</v>
      </c>
      <c r="K1082" s="22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226" t="str">
        <f>IF(ISBLANK(INDEX('Policy Characteristics'!I:I,MATCH($C1082,'Policy Characteristics'!$C:$C,0))),"",INDEX('Policy Characteristics'!I:I,MATCH($C1082,'Policy Characteristics'!$C:$C,0)))</f>
        <v>% of potential achieved</v>
      </c>
      <c r="P1082" s="22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26" t="str">
        <f>IF(ISBLANK(INDEX('Policy Characteristics'!K:K,MATCH($C1082,'Policy Characteristics'!$C:$C,0))),"",INDEX('Policy Characteristics'!K:K,MATCH($C1082,'Policy Characteristics'!$C:$C,0)))</f>
        <v/>
      </c>
      <c r="R1082" s="226" t="str">
        <f>IF(ISBLANK(INDEX('Policy Characteristics'!L:L,MATCH($C1082,'Policy Characteristics'!$C:$C,0))),"",INDEX('Policy Characteristics'!L:L,MATCH($C1082,'Policy Characteristics'!$C:$C,0)))</f>
        <v/>
      </c>
    </row>
    <row r="1083" spans="1:18" s="2" customFormat="1">
      <c r="A1083" s="22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226" t="str">
        <f t="shared" si="44"/>
        <v>Fraction of Feedstock Shifted</v>
      </c>
      <c r="D1083" s="6" t="s">
        <v>884</v>
      </c>
      <c r="E1083" s="45" t="s">
        <v>929</v>
      </c>
      <c r="F1083" t="s">
        <v>885</v>
      </c>
      <c r="G1083" s="45" t="s">
        <v>930</v>
      </c>
      <c r="H1083" s="47">
        <v>2679</v>
      </c>
      <c r="I1083" s="261" t="s">
        <v>738</v>
      </c>
      <c r="J1083" s="227" t="str">
        <f>IF(ISBLANK(INDEX('Policy Characteristics'!D:D,MATCH($C1083,'Policy Characteristics'!$C:$C,0))),"",INDEX('Policy Characteristics'!D:D,MATCH($C1083,'Policy Characteristics'!$C:$C,0)))</f>
        <v>Feedstock Shifting</v>
      </c>
      <c r="K1083" s="22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226" t="str">
        <f>IF(ISBLANK(INDEX('Policy Characteristics'!I:I,MATCH($C1083,'Policy Characteristics'!$C:$C,0))),"",INDEX('Policy Characteristics'!I:I,MATCH($C1083,'Policy Characteristics'!$C:$C,0)))</f>
        <v>% of potential achieved</v>
      </c>
      <c r="P1083" s="22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26" t="str">
        <f>IF(ISBLANK(INDEX('Policy Characteristics'!K:K,MATCH($C1083,'Policy Characteristics'!$C:$C,0))),"",INDEX('Policy Characteristics'!K:K,MATCH($C1083,'Policy Characteristics'!$C:$C,0)))</f>
        <v/>
      </c>
      <c r="R1083" s="226" t="str">
        <f>IF(ISBLANK(INDEX('Policy Characteristics'!L:L,MATCH($C1083,'Policy Characteristics'!$C:$C,0))),"",INDEX('Policy Characteristics'!L:L,MATCH($C1083,'Policy Characteristics'!$C:$C,0)))</f>
        <v/>
      </c>
    </row>
    <row r="1084" spans="1:18" s="2" customFormat="1">
      <c r="A1084" s="22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226" t="str">
        <f t="shared" si="44"/>
        <v>Fraction of Feedstock Shifted</v>
      </c>
      <c r="D1084" s="6" t="s">
        <v>886</v>
      </c>
      <c r="E1084" s="45" t="s">
        <v>911</v>
      </c>
      <c r="F1084" t="s">
        <v>887</v>
      </c>
      <c r="G1084" s="45" t="s">
        <v>912</v>
      </c>
      <c r="H1084" s="47">
        <v>2680</v>
      </c>
      <c r="I1084" s="261" t="s">
        <v>738</v>
      </c>
      <c r="J1084" s="227" t="str">
        <f>IF(ISBLANK(INDEX('Policy Characteristics'!D:D,MATCH($C1084,'Policy Characteristics'!$C:$C,0))),"",INDEX('Policy Characteristics'!D:D,MATCH($C1084,'Policy Characteristics'!$C:$C,0)))</f>
        <v>Feedstock Shifting</v>
      </c>
      <c r="K1084" s="22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226" t="str">
        <f>IF(ISBLANK(INDEX('Policy Characteristics'!I:I,MATCH($C1084,'Policy Characteristics'!$C:$C,0))),"",INDEX('Policy Characteristics'!I:I,MATCH($C1084,'Policy Characteristics'!$C:$C,0)))</f>
        <v>% of potential achieved</v>
      </c>
      <c r="P1084" s="22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26" t="str">
        <f>IF(ISBLANK(INDEX('Policy Characteristics'!K:K,MATCH($C1084,'Policy Characteristics'!$C:$C,0))),"",INDEX('Policy Characteristics'!K:K,MATCH($C1084,'Policy Characteristics'!$C:$C,0)))</f>
        <v/>
      </c>
      <c r="R1084" s="226" t="str">
        <f>IF(ISBLANK(INDEX('Policy Characteristics'!L:L,MATCH($C1084,'Policy Characteristics'!$C:$C,0))),"",INDEX('Policy Characteristics'!L:L,MATCH($C1084,'Policy Characteristics'!$C:$C,0)))</f>
        <v/>
      </c>
    </row>
    <row r="1085" spans="1:18" s="2" customFormat="1">
      <c r="A1085" s="22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226" t="str">
        <f t="shared" si="44"/>
        <v>Fraction of Feedstock Shifted</v>
      </c>
      <c r="D1085" s="6" t="s">
        <v>886</v>
      </c>
      <c r="E1085" s="45" t="s">
        <v>913</v>
      </c>
      <c r="F1085" t="s">
        <v>887</v>
      </c>
      <c r="G1085" s="45" t="s">
        <v>914</v>
      </c>
      <c r="H1085" s="47">
        <v>2681</v>
      </c>
      <c r="I1085" s="261" t="s">
        <v>738</v>
      </c>
      <c r="J1085" s="227" t="str">
        <f>IF(ISBLANK(INDEX('Policy Characteristics'!D:D,MATCH($C1085,'Policy Characteristics'!$C:$C,0))),"",INDEX('Policy Characteristics'!D:D,MATCH($C1085,'Policy Characteristics'!$C:$C,0)))</f>
        <v>Feedstock Shifting</v>
      </c>
      <c r="K1085" s="22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226" t="str">
        <f>IF(ISBLANK(INDEX('Policy Characteristics'!I:I,MATCH($C1085,'Policy Characteristics'!$C:$C,0))),"",INDEX('Policy Characteristics'!I:I,MATCH($C1085,'Policy Characteristics'!$C:$C,0)))</f>
        <v>% of potential achieved</v>
      </c>
      <c r="P1085" s="22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26" t="str">
        <f>IF(ISBLANK(INDEX('Policy Characteristics'!K:K,MATCH($C1085,'Policy Characteristics'!$C:$C,0))),"",INDEX('Policy Characteristics'!K:K,MATCH($C1085,'Policy Characteristics'!$C:$C,0)))</f>
        <v/>
      </c>
      <c r="R1085" s="226" t="str">
        <f>IF(ISBLANK(INDEX('Policy Characteristics'!L:L,MATCH($C1085,'Policy Characteristics'!$C:$C,0))),"",INDEX('Policy Characteristics'!L:L,MATCH($C1085,'Policy Characteristics'!$C:$C,0)))</f>
        <v/>
      </c>
    </row>
    <row r="1086" spans="1:18" s="2" customFormat="1">
      <c r="A1086" s="22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226" t="str">
        <f t="shared" si="44"/>
        <v>Fraction of Feedstock Shifted</v>
      </c>
      <c r="D1086" s="6" t="s">
        <v>886</v>
      </c>
      <c r="E1086" s="45" t="s">
        <v>915</v>
      </c>
      <c r="F1086" t="s">
        <v>887</v>
      </c>
      <c r="G1086" s="45" t="s">
        <v>916</v>
      </c>
      <c r="H1086" s="47">
        <v>2682</v>
      </c>
      <c r="I1086" s="261" t="s">
        <v>738</v>
      </c>
      <c r="J1086" s="227" t="str">
        <f>IF(ISBLANK(INDEX('Policy Characteristics'!D:D,MATCH($C1086,'Policy Characteristics'!$C:$C,0))),"",INDEX('Policy Characteristics'!D:D,MATCH($C1086,'Policy Characteristics'!$C:$C,0)))</f>
        <v>Feedstock Shifting</v>
      </c>
      <c r="K1086" s="22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226" t="str">
        <f>IF(ISBLANK(INDEX('Policy Characteristics'!I:I,MATCH($C1086,'Policy Characteristics'!$C:$C,0))),"",INDEX('Policy Characteristics'!I:I,MATCH($C1086,'Policy Characteristics'!$C:$C,0)))</f>
        <v>% of potential achieved</v>
      </c>
      <c r="P1086" s="22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26" t="str">
        <f>IF(ISBLANK(INDEX('Policy Characteristics'!K:K,MATCH($C1086,'Policy Characteristics'!$C:$C,0))),"",INDEX('Policy Characteristics'!K:K,MATCH($C1086,'Policy Characteristics'!$C:$C,0)))</f>
        <v/>
      </c>
      <c r="R1086" s="226" t="str">
        <f>IF(ISBLANK(INDEX('Policy Characteristics'!L:L,MATCH($C1086,'Policy Characteristics'!$C:$C,0))),"",INDEX('Policy Characteristics'!L:L,MATCH($C1086,'Policy Characteristics'!$C:$C,0)))</f>
        <v/>
      </c>
    </row>
    <row r="1087" spans="1:18" s="2" customFormat="1">
      <c r="A1087" s="22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226" t="str">
        <f t="shared" si="44"/>
        <v>Fraction of Feedstock Shifted</v>
      </c>
      <c r="D1087" s="6" t="s">
        <v>886</v>
      </c>
      <c r="E1087" s="45" t="s">
        <v>917</v>
      </c>
      <c r="F1087" t="s">
        <v>887</v>
      </c>
      <c r="G1087" s="45" t="s">
        <v>918</v>
      </c>
      <c r="H1087" s="47">
        <v>2683</v>
      </c>
      <c r="I1087" s="261" t="s">
        <v>738</v>
      </c>
      <c r="J1087" s="227" t="str">
        <f>IF(ISBLANK(INDEX('Policy Characteristics'!D:D,MATCH($C1087,'Policy Characteristics'!$C:$C,0))),"",INDEX('Policy Characteristics'!D:D,MATCH($C1087,'Policy Characteristics'!$C:$C,0)))</f>
        <v>Feedstock Shifting</v>
      </c>
      <c r="K1087" s="22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226" t="str">
        <f>IF(ISBLANK(INDEX('Policy Characteristics'!I:I,MATCH($C1087,'Policy Characteristics'!$C:$C,0))),"",INDEX('Policy Characteristics'!I:I,MATCH($C1087,'Policy Characteristics'!$C:$C,0)))</f>
        <v>% of potential achieved</v>
      </c>
      <c r="P1087" s="22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26" t="str">
        <f>IF(ISBLANK(INDEX('Policy Characteristics'!K:K,MATCH($C1087,'Policy Characteristics'!$C:$C,0))),"",INDEX('Policy Characteristics'!K:K,MATCH($C1087,'Policy Characteristics'!$C:$C,0)))</f>
        <v/>
      </c>
      <c r="R1087" s="226" t="str">
        <f>IF(ISBLANK(INDEX('Policy Characteristics'!L:L,MATCH($C1087,'Policy Characteristics'!$C:$C,0))),"",INDEX('Policy Characteristics'!L:L,MATCH($C1087,'Policy Characteristics'!$C:$C,0)))</f>
        <v/>
      </c>
    </row>
    <row r="1088" spans="1:18" s="2" customFormat="1">
      <c r="A1088" s="22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226" t="str">
        <f t="shared" si="44"/>
        <v>Fraction of Feedstock Shifted</v>
      </c>
      <c r="D1088" s="6" t="s">
        <v>886</v>
      </c>
      <c r="E1088" s="45" t="s">
        <v>919</v>
      </c>
      <c r="F1088" t="s">
        <v>887</v>
      </c>
      <c r="G1088" s="45" t="s">
        <v>920</v>
      </c>
      <c r="H1088" s="47">
        <v>2684</v>
      </c>
      <c r="I1088" s="261" t="s">
        <v>738</v>
      </c>
      <c r="J1088" s="227" t="str">
        <f>IF(ISBLANK(INDEX('Policy Characteristics'!D:D,MATCH($C1088,'Policy Characteristics'!$C:$C,0))),"",INDEX('Policy Characteristics'!D:D,MATCH($C1088,'Policy Characteristics'!$C:$C,0)))</f>
        <v>Feedstock Shifting</v>
      </c>
      <c r="K1088" s="22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226" t="str">
        <f>IF(ISBLANK(INDEX('Policy Characteristics'!I:I,MATCH($C1088,'Policy Characteristics'!$C:$C,0))),"",INDEX('Policy Characteristics'!I:I,MATCH($C1088,'Policy Characteristics'!$C:$C,0)))</f>
        <v>% of potential achieved</v>
      </c>
      <c r="P1088" s="22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26" t="str">
        <f>IF(ISBLANK(INDEX('Policy Characteristics'!K:K,MATCH($C1088,'Policy Characteristics'!$C:$C,0))),"",INDEX('Policy Characteristics'!K:K,MATCH($C1088,'Policy Characteristics'!$C:$C,0)))</f>
        <v/>
      </c>
      <c r="R1088" s="226" t="str">
        <f>IF(ISBLANK(INDEX('Policy Characteristics'!L:L,MATCH($C1088,'Policy Characteristics'!$C:$C,0))),"",INDEX('Policy Characteristics'!L:L,MATCH($C1088,'Policy Characteristics'!$C:$C,0)))</f>
        <v/>
      </c>
    </row>
    <row r="1089" spans="1:18" s="2" customFormat="1">
      <c r="A1089" s="22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226" t="str">
        <f t="shared" si="44"/>
        <v>Fraction of Feedstock Shifted</v>
      </c>
      <c r="D1089" s="6" t="s">
        <v>886</v>
      </c>
      <c r="E1089" s="45" t="s">
        <v>921</v>
      </c>
      <c r="F1089" t="s">
        <v>887</v>
      </c>
      <c r="G1089" s="45" t="s">
        <v>922</v>
      </c>
      <c r="H1089" s="47">
        <v>2685</v>
      </c>
      <c r="I1089" s="261" t="s">
        <v>738</v>
      </c>
      <c r="J1089" s="227" t="str">
        <f>IF(ISBLANK(INDEX('Policy Characteristics'!D:D,MATCH($C1089,'Policy Characteristics'!$C:$C,0))),"",INDEX('Policy Characteristics'!D:D,MATCH($C1089,'Policy Characteristics'!$C:$C,0)))</f>
        <v>Feedstock Shifting</v>
      </c>
      <c r="K1089" s="22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226" t="str">
        <f>IF(ISBLANK(INDEX('Policy Characteristics'!I:I,MATCH($C1089,'Policy Characteristics'!$C:$C,0))),"",INDEX('Policy Characteristics'!I:I,MATCH($C1089,'Policy Characteristics'!$C:$C,0)))</f>
        <v>% of potential achieved</v>
      </c>
      <c r="P1089" s="22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26" t="str">
        <f>IF(ISBLANK(INDEX('Policy Characteristics'!K:K,MATCH($C1089,'Policy Characteristics'!$C:$C,0))),"",INDEX('Policy Characteristics'!K:K,MATCH($C1089,'Policy Characteristics'!$C:$C,0)))</f>
        <v/>
      </c>
      <c r="R1089" s="226" t="str">
        <f>IF(ISBLANK(INDEX('Policy Characteristics'!L:L,MATCH($C1089,'Policy Characteristics'!$C:$C,0))),"",INDEX('Policy Characteristics'!L:L,MATCH($C1089,'Policy Characteristics'!$C:$C,0)))</f>
        <v/>
      </c>
    </row>
    <row r="1090" spans="1:18" s="2" customFormat="1">
      <c r="A1090" s="22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226" t="str">
        <f t="shared" si="44"/>
        <v>Fraction of Feedstock Shifted</v>
      </c>
      <c r="D1090" s="6" t="s">
        <v>886</v>
      </c>
      <c r="E1090" s="45" t="s">
        <v>923</v>
      </c>
      <c r="F1090" t="s">
        <v>887</v>
      </c>
      <c r="G1090" s="45" t="s">
        <v>924</v>
      </c>
      <c r="H1090" s="47">
        <v>2686</v>
      </c>
      <c r="I1090" s="261" t="s">
        <v>738</v>
      </c>
      <c r="J1090" s="227" t="str">
        <f>IF(ISBLANK(INDEX('Policy Characteristics'!D:D,MATCH($C1090,'Policy Characteristics'!$C:$C,0))),"",INDEX('Policy Characteristics'!D:D,MATCH($C1090,'Policy Characteristics'!$C:$C,0)))</f>
        <v>Feedstock Shifting</v>
      </c>
      <c r="K1090" s="22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226" t="str">
        <f>IF(ISBLANK(INDEX('Policy Characteristics'!I:I,MATCH($C1090,'Policy Characteristics'!$C:$C,0))),"",INDEX('Policy Characteristics'!I:I,MATCH($C1090,'Policy Characteristics'!$C:$C,0)))</f>
        <v>% of potential achieved</v>
      </c>
      <c r="P1090" s="22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26" t="str">
        <f>IF(ISBLANK(INDEX('Policy Characteristics'!K:K,MATCH($C1090,'Policy Characteristics'!$C:$C,0))),"",INDEX('Policy Characteristics'!K:K,MATCH($C1090,'Policy Characteristics'!$C:$C,0)))</f>
        <v/>
      </c>
      <c r="R1090" s="226" t="str">
        <f>IF(ISBLANK(INDEX('Policy Characteristics'!L:L,MATCH($C1090,'Policy Characteristics'!$C:$C,0))),"",INDEX('Policy Characteristics'!L:L,MATCH($C1090,'Policy Characteristics'!$C:$C,0)))</f>
        <v/>
      </c>
    </row>
    <row r="1091" spans="1:18" s="2" customFormat="1">
      <c r="A1091" s="22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226" t="str">
        <f t="shared" si="44"/>
        <v>Fraction of Feedstock Shifted</v>
      </c>
      <c r="D1091" s="6" t="s">
        <v>886</v>
      </c>
      <c r="E1091" s="45" t="s">
        <v>925</v>
      </c>
      <c r="F1091" t="s">
        <v>887</v>
      </c>
      <c r="G1091" s="45" t="s">
        <v>926</v>
      </c>
      <c r="H1091" s="47">
        <v>2687</v>
      </c>
      <c r="I1091" s="261" t="s">
        <v>738</v>
      </c>
      <c r="J1091" s="227" t="str">
        <f>IF(ISBLANK(INDEX('Policy Characteristics'!D:D,MATCH($C1091,'Policy Characteristics'!$C:$C,0))),"",INDEX('Policy Characteristics'!D:D,MATCH($C1091,'Policy Characteristics'!$C:$C,0)))</f>
        <v>Feedstock Shifting</v>
      </c>
      <c r="K1091" s="22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226" t="str">
        <f>IF(ISBLANK(INDEX('Policy Characteristics'!I:I,MATCH($C1091,'Policy Characteristics'!$C:$C,0))),"",INDEX('Policy Characteristics'!I:I,MATCH($C1091,'Policy Characteristics'!$C:$C,0)))</f>
        <v>% of potential achieved</v>
      </c>
      <c r="P1091" s="22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26" t="str">
        <f>IF(ISBLANK(INDEX('Policy Characteristics'!K:K,MATCH($C1091,'Policy Characteristics'!$C:$C,0))),"",INDEX('Policy Characteristics'!K:K,MATCH($C1091,'Policy Characteristics'!$C:$C,0)))</f>
        <v/>
      </c>
      <c r="R1091" s="226" t="str">
        <f>IF(ISBLANK(INDEX('Policy Characteristics'!L:L,MATCH($C1091,'Policy Characteristics'!$C:$C,0))),"",INDEX('Policy Characteristics'!L:L,MATCH($C1091,'Policy Characteristics'!$C:$C,0)))</f>
        <v/>
      </c>
    </row>
    <row r="1092" spans="1:18" s="2" customFormat="1">
      <c r="A1092" s="22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226" t="str">
        <f t="shared" si="44"/>
        <v>Fraction of Feedstock Shifted</v>
      </c>
      <c r="D1092" s="6" t="s">
        <v>886</v>
      </c>
      <c r="E1092" s="45" t="s">
        <v>927</v>
      </c>
      <c r="F1092" t="s">
        <v>887</v>
      </c>
      <c r="G1092" s="45" t="s">
        <v>928</v>
      </c>
      <c r="H1092" s="47">
        <v>2688</v>
      </c>
      <c r="I1092" s="261" t="s">
        <v>738</v>
      </c>
      <c r="J1092" s="227" t="str">
        <f>IF(ISBLANK(INDEX('Policy Characteristics'!D:D,MATCH($C1092,'Policy Characteristics'!$C:$C,0))),"",INDEX('Policy Characteristics'!D:D,MATCH($C1092,'Policy Characteristics'!$C:$C,0)))</f>
        <v>Feedstock Shifting</v>
      </c>
      <c r="K1092" s="22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226" t="str">
        <f>IF(ISBLANK(INDEX('Policy Characteristics'!I:I,MATCH($C1092,'Policy Characteristics'!$C:$C,0))),"",INDEX('Policy Characteristics'!I:I,MATCH($C1092,'Policy Characteristics'!$C:$C,0)))</f>
        <v>% of potential achieved</v>
      </c>
      <c r="P1092" s="22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26" t="str">
        <f>IF(ISBLANK(INDEX('Policy Characteristics'!K:K,MATCH($C1092,'Policy Characteristics'!$C:$C,0))),"",INDEX('Policy Characteristics'!K:K,MATCH($C1092,'Policy Characteristics'!$C:$C,0)))</f>
        <v/>
      </c>
      <c r="R1092" s="226" t="str">
        <f>IF(ISBLANK(INDEX('Policy Characteristics'!L:L,MATCH($C1092,'Policy Characteristics'!$C:$C,0))),"",INDEX('Policy Characteristics'!L:L,MATCH($C1092,'Policy Characteristics'!$C:$C,0)))</f>
        <v/>
      </c>
    </row>
    <row r="1093" spans="1:18" s="2" customFormat="1">
      <c r="A1093" s="22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226" t="str">
        <f t="shared" si="44"/>
        <v>Fraction of Feedstock Shifted</v>
      </c>
      <c r="D1093" s="6" t="s">
        <v>886</v>
      </c>
      <c r="E1093" s="45" t="s">
        <v>929</v>
      </c>
      <c r="F1093" t="s">
        <v>887</v>
      </c>
      <c r="G1093" s="45" t="s">
        <v>930</v>
      </c>
      <c r="H1093" s="47">
        <v>2689</v>
      </c>
      <c r="I1093" s="261" t="s">
        <v>738</v>
      </c>
      <c r="J1093" s="227" t="str">
        <f>IF(ISBLANK(INDEX('Policy Characteristics'!D:D,MATCH($C1093,'Policy Characteristics'!$C:$C,0))),"",INDEX('Policy Characteristics'!D:D,MATCH($C1093,'Policy Characteristics'!$C:$C,0)))</f>
        <v>Feedstock Shifting</v>
      </c>
      <c r="K1093" s="22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226" t="str">
        <f>IF(ISBLANK(INDEX('Policy Characteristics'!I:I,MATCH($C1093,'Policy Characteristics'!$C:$C,0))),"",INDEX('Policy Characteristics'!I:I,MATCH($C1093,'Policy Characteristics'!$C:$C,0)))</f>
        <v>% of potential achieved</v>
      </c>
      <c r="P1093" s="22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26" t="str">
        <f>IF(ISBLANK(INDEX('Policy Characteristics'!K:K,MATCH($C1093,'Policy Characteristics'!$C:$C,0))),"",INDEX('Policy Characteristics'!K:K,MATCH($C1093,'Policy Characteristics'!$C:$C,0)))</f>
        <v/>
      </c>
      <c r="R1093" s="226" t="str">
        <f>IF(ISBLANK(INDEX('Policy Characteristics'!L:L,MATCH($C1093,'Policy Characteristics'!$C:$C,0))),"",INDEX('Policy Characteristics'!L:L,MATCH($C1093,'Policy Characteristics'!$C:$C,0)))</f>
        <v/>
      </c>
    </row>
    <row r="1094" spans="1:18" s="2" customFormat="1">
      <c r="A1094" s="22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226" t="str">
        <f t="shared" si="44"/>
        <v>Fraction of Feedstock Shifted</v>
      </c>
      <c r="D1094" s="6" t="s">
        <v>888</v>
      </c>
      <c r="E1094" s="45" t="s">
        <v>911</v>
      </c>
      <c r="F1094" t="s">
        <v>889</v>
      </c>
      <c r="G1094" s="45" t="s">
        <v>912</v>
      </c>
      <c r="H1094" s="47">
        <v>2690</v>
      </c>
      <c r="I1094" s="261" t="s">
        <v>738</v>
      </c>
      <c r="J1094" s="227" t="str">
        <f>IF(ISBLANK(INDEX('Policy Characteristics'!D:D,MATCH($C1094,'Policy Characteristics'!$C:$C,0))),"",INDEX('Policy Characteristics'!D:D,MATCH($C1094,'Policy Characteristics'!$C:$C,0)))</f>
        <v>Feedstock Shifting</v>
      </c>
      <c r="K1094" s="22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226" t="str">
        <f>IF(ISBLANK(INDEX('Policy Characteristics'!I:I,MATCH($C1094,'Policy Characteristics'!$C:$C,0))),"",INDEX('Policy Characteristics'!I:I,MATCH($C1094,'Policy Characteristics'!$C:$C,0)))</f>
        <v>% of potential achieved</v>
      </c>
      <c r="P1094" s="22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26" t="str">
        <f>IF(ISBLANK(INDEX('Policy Characteristics'!K:K,MATCH($C1094,'Policy Characteristics'!$C:$C,0))),"",INDEX('Policy Characteristics'!K:K,MATCH($C1094,'Policy Characteristics'!$C:$C,0)))</f>
        <v/>
      </c>
      <c r="R1094" s="226" t="str">
        <f>IF(ISBLANK(INDEX('Policy Characteristics'!L:L,MATCH($C1094,'Policy Characteristics'!$C:$C,0))),"",INDEX('Policy Characteristics'!L:L,MATCH($C1094,'Policy Characteristics'!$C:$C,0)))</f>
        <v/>
      </c>
    </row>
    <row r="1095" spans="1:18" s="2" customFormat="1">
      <c r="A1095" s="22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226" t="str">
        <f t="shared" si="44"/>
        <v>Fraction of Feedstock Shifted</v>
      </c>
      <c r="D1095" s="6" t="s">
        <v>888</v>
      </c>
      <c r="E1095" s="45" t="s">
        <v>913</v>
      </c>
      <c r="F1095" t="s">
        <v>889</v>
      </c>
      <c r="G1095" s="45" t="s">
        <v>914</v>
      </c>
      <c r="H1095" s="47">
        <v>2691</v>
      </c>
      <c r="I1095" s="261" t="s">
        <v>738</v>
      </c>
      <c r="J1095" s="227" t="str">
        <f>IF(ISBLANK(INDEX('Policy Characteristics'!D:D,MATCH($C1095,'Policy Characteristics'!$C:$C,0))),"",INDEX('Policy Characteristics'!D:D,MATCH($C1095,'Policy Characteristics'!$C:$C,0)))</f>
        <v>Feedstock Shifting</v>
      </c>
      <c r="K1095" s="22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226" t="str">
        <f>IF(ISBLANK(INDEX('Policy Characteristics'!I:I,MATCH($C1095,'Policy Characteristics'!$C:$C,0))),"",INDEX('Policy Characteristics'!I:I,MATCH($C1095,'Policy Characteristics'!$C:$C,0)))</f>
        <v>% of potential achieved</v>
      </c>
      <c r="P1095" s="22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26" t="str">
        <f>IF(ISBLANK(INDEX('Policy Characteristics'!K:K,MATCH($C1095,'Policy Characteristics'!$C:$C,0))),"",INDEX('Policy Characteristics'!K:K,MATCH($C1095,'Policy Characteristics'!$C:$C,0)))</f>
        <v/>
      </c>
      <c r="R1095" s="226" t="str">
        <f>IF(ISBLANK(INDEX('Policy Characteristics'!L:L,MATCH($C1095,'Policy Characteristics'!$C:$C,0))),"",INDEX('Policy Characteristics'!L:L,MATCH($C1095,'Policy Characteristics'!$C:$C,0)))</f>
        <v/>
      </c>
    </row>
    <row r="1096" spans="1:18" s="2" customFormat="1">
      <c r="A1096" s="22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226" t="str">
        <f t="shared" si="44"/>
        <v>Fraction of Feedstock Shifted</v>
      </c>
      <c r="D1096" s="6" t="s">
        <v>888</v>
      </c>
      <c r="E1096" s="45" t="s">
        <v>915</v>
      </c>
      <c r="F1096" t="s">
        <v>889</v>
      </c>
      <c r="G1096" s="45" t="s">
        <v>916</v>
      </c>
      <c r="H1096" s="47">
        <v>2692</v>
      </c>
      <c r="I1096" s="261" t="s">
        <v>738</v>
      </c>
      <c r="J1096" s="227" t="str">
        <f>IF(ISBLANK(INDEX('Policy Characteristics'!D:D,MATCH($C1096,'Policy Characteristics'!$C:$C,0))),"",INDEX('Policy Characteristics'!D:D,MATCH($C1096,'Policy Characteristics'!$C:$C,0)))</f>
        <v>Feedstock Shifting</v>
      </c>
      <c r="K1096" s="22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226" t="str">
        <f>IF(ISBLANK(INDEX('Policy Characteristics'!I:I,MATCH($C1096,'Policy Characteristics'!$C:$C,0))),"",INDEX('Policy Characteristics'!I:I,MATCH($C1096,'Policy Characteristics'!$C:$C,0)))</f>
        <v>% of potential achieved</v>
      </c>
      <c r="P1096" s="22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26" t="str">
        <f>IF(ISBLANK(INDEX('Policy Characteristics'!K:K,MATCH($C1096,'Policy Characteristics'!$C:$C,0))),"",INDEX('Policy Characteristics'!K:K,MATCH($C1096,'Policy Characteristics'!$C:$C,0)))</f>
        <v/>
      </c>
      <c r="R1096" s="226" t="str">
        <f>IF(ISBLANK(INDEX('Policy Characteristics'!L:L,MATCH($C1096,'Policy Characteristics'!$C:$C,0))),"",INDEX('Policy Characteristics'!L:L,MATCH($C1096,'Policy Characteristics'!$C:$C,0)))</f>
        <v/>
      </c>
    </row>
    <row r="1097" spans="1:18" s="2" customFormat="1">
      <c r="A1097" s="22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226" t="str">
        <f t="shared" si="44"/>
        <v>Fraction of Feedstock Shifted</v>
      </c>
      <c r="D1097" s="6" t="s">
        <v>888</v>
      </c>
      <c r="E1097" s="45" t="s">
        <v>917</v>
      </c>
      <c r="F1097" t="s">
        <v>889</v>
      </c>
      <c r="G1097" s="45" t="s">
        <v>918</v>
      </c>
      <c r="H1097" s="47">
        <v>2693</v>
      </c>
      <c r="I1097" s="261" t="s">
        <v>738</v>
      </c>
      <c r="J1097" s="227" t="str">
        <f>IF(ISBLANK(INDEX('Policy Characteristics'!D:D,MATCH($C1097,'Policy Characteristics'!$C:$C,0))),"",INDEX('Policy Characteristics'!D:D,MATCH($C1097,'Policy Characteristics'!$C:$C,0)))</f>
        <v>Feedstock Shifting</v>
      </c>
      <c r="K1097" s="22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226" t="str">
        <f>IF(ISBLANK(INDEX('Policy Characteristics'!I:I,MATCH($C1097,'Policy Characteristics'!$C:$C,0))),"",INDEX('Policy Characteristics'!I:I,MATCH($C1097,'Policy Characteristics'!$C:$C,0)))</f>
        <v>% of potential achieved</v>
      </c>
      <c r="P1097" s="22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26" t="str">
        <f>IF(ISBLANK(INDEX('Policy Characteristics'!K:K,MATCH($C1097,'Policy Characteristics'!$C:$C,0))),"",INDEX('Policy Characteristics'!K:K,MATCH($C1097,'Policy Characteristics'!$C:$C,0)))</f>
        <v/>
      </c>
      <c r="R1097" s="226" t="str">
        <f>IF(ISBLANK(INDEX('Policy Characteristics'!L:L,MATCH($C1097,'Policy Characteristics'!$C:$C,0))),"",INDEX('Policy Characteristics'!L:L,MATCH($C1097,'Policy Characteristics'!$C:$C,0)))</f>
        <v/>
      </c>
    </row>
    <row r="1098" spans="1:18" s="2" customFormat="1">
      <c r="A1098" s="22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226" t="str">
        <f t="shared" si="44"/>
        <v>Fraction of Feedstock Shifted</v>
      </c>
      <c r="D1098" s="6" t="s">
        <v>888</v>
      </c>
      <c r="E1098" s="45" t="s">
        <v>919</v>
      </c>
      <c r="F1098" t="s">
        <v>889</v>
      </c>
      <c r="G1098" s="45" t="s">
        <v>920</v>
      </c>
      <c r="H1098" s="47">
        <v>2694</v>
      </c>
      <c r="I1098" s="261" t="s">
        <v>738</v>
      </c>
      <c r="J1098" s="227" t="str">
        <f>IF(ISBLANK(INDEX('Policy Characteristics'!D:D,MATCH($C1098,'Policy Characteristics'!$C:$C,0))),"",INDEX('Policy Characteristics'!D:D,MATCH($C1098,'Policy Characteristics'!$C:$C,0)))</f>
        <v>Feedstock Shifting</v>
      </c>
      <c r="K1098" s="22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226" t="str">
        <f>IF(ISBLANK(INDEX('Policy Characteristics'!I:I,MATCH($C1098,'Policy Characteristics'!$C:$C,0))),"",INDEX('Policy Characteristics'!I:I,MATCH($C1098,'Policy Characteristics'!$C:$C,0)))</f>
        <v>% of potential achieved</v>
      </c>
      <c r="P1098" s="22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26" t="str">
        <f>IF(ISBLANK(INDEX('Policy Characteristics'!K:K,MATCH($C1098,'Policy Characteristics'!$C:$C,0))),"",INDEX('Policy Characteristics'!K:K,MATCH($C1098,'Policy Characteristics'!$C:$C,0)))</f>
        <v/>
      </c>
      <c r="R1098" s="226" t="str">
        <f>IF(ISBLANK(INDEX('Policy Characteristics'!L:L,MATCH($C1098,'Policy Characteristics'!$C:$C,0))),"",INDEX('Policy Characteristics'!L:L,MATCH($C1098,'Policy Characteristics'!$C:$C,0)))</f>
        <v/>
      </c>
    </row>
    <row r="1099" spans="1:18" s="2" customFormat="1">
      <c r="A1099" s="22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226" t="str">
        <f t="shared" si="44"/>
        <v>Fraction of Feedstock Shifted</v>
      </c>
      <c r="D1099" s="6" t="s">
        <v>888</v>
      </c>
      <c r="E1099" s="45" t="s">
        <v>921</v>
      </c>
      <c r="F1099" t="s">
        <v>889</v>
      </c>
      <c r="G1099" s="45" t="s">
        <v>922</v>
      </c>
      <c r="H1099" s="47">
        <v>2695</v>
      </c>
      <c r="I1099" s="261" t="s">
        <v>738</v>
      </c>
      <c r="J1099" s="227" t="str">
        <f>IF(ISBLANK(INDEX('Policy Characteristics'!D:D,MATCH($C1099,'Policy Characteristics'!$C:$C,0))),"",INDEX('Policy Characteristics'!D:D,MATCH($C1099,'Policy Characteristics'!$C:$C,0)))</f>
        <v>Feedstock Shifting</v>
      </c>
      <c r="K1099" s="22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226" t="str">
        <f>IF(ISBLANK(INDEX('Policy Characteristics'!I:I,MATCH($C1099,'Policy Characteristics'!$C:$C,0))),"",INDEX('Policy Characteristics'!I:I,MATCH($C1099,'Policy Characteristics'!$C:$C,0)))</f>
        <v>% of potential achieved</v>
      </c>
      <c r="P1099" s="22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26" t="str">
        <f>IF(ISBLANK(INDEX('Policy Characteristics'!K:K,MATCH($C1099,'Policy Characteristics'!$C:$C,0))),"",INDEX('Policy Characteristics'!K:K,MATCH($C1099,'Policy Characteristics'!$C:$C,0)))</f>
        <v/>
      </c>
      <c r="R1099" s="226" t="str">
        <f>IF(ISBLANK(INDEX('Policy Characteristics'!L:L,MATCH($C1099,'Policy Characteristics'!$C:$C,0))),"",INDEX('Policy Characteristics'!L:L,MATCH($C1099,'Policy Characteristics'!$C:$C,0)))</f>
        <v/>
      </c>
    </row>
    <row r="1100" spans="1:18" s="2" customFormat="1">
      <c r="A1100" s="22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226" t="str">
        <f t="shared" si="44"/>
        <v>Fraction of Feedstock Shifted</v>
      </c>
      <c r="D1100" s="6" t="s">
        <v>888</v>
      </c>
      <c r="E1100" s="45" t="s">
        <v>923</v>
      </c>
      <c r="F1100" t="s">
        <v>889</v>
      </c>
      <c r="G1100" s="45" t="s">
        <v>924</v>
      </c>
      <c r="H1100" s="47">
        <v>2696</v>
      </c>
      <c r="I1100" s="261" t="s">
        <v>738</v>
      </c>
      <c r="J1100" s="227" t="str">
        <f>IF(ISBLANK(INDEX('Policy Characteristics'!D:D,MATCH($C1100,'Policy Characteristics'!$C:$C,0))),"",INDEX('Policy Characteristics'!D:D,MATCH($C1100,'Policy Characteristics'!$C:$C,0)))</f>
        <v>Feedstock Shifting</v>
      </c>
      <c r="K1100" s="22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226" t="str">
        <f>IF(ISBLANK(INDEX('Policy Characteristics'!I:I,MATCH($C1100,'Policy Characteristics'!$C:$C,0))),"",INDEX('Policy Characteristics'!I:I,MATCH($C1100,'Policy Characteristics'!$C:$C,0)))</f>
        <v>% of potential achieved</v>
      </c>
      <c r="P1100" s="22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26" t="str">
        <f>IF(ISBLANK(INDEX('Policy Characteristics'!K:K,MATCH($C1100,'Policy Characteristics'!$C:$C,0))),"",INDEX('Policy Characteristics'!K:K,MATCH($C1100,'Policy Characteristics'!$C:$C,0)))</f>
        <v/>
      </c>
      <c r="R1100" s="226" t="str">
        <f>IF(ISBLANK(INDEX('Policy Characteristics'!L:L,MATCH($C1100,'Policy Characteristics'!$C:$C,0))),"",INDEX('Policy Characteristics'!L:L,MATCH($C1100,'Policy Characteristics'!$C:$C,0)))</f>
        <v/>
      </c>
    </row>
    <row r="1101" spans="1:18" s="2" customFormat="1">
      <c r="A1101" s="22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226" t="str">
        <f t="shared" si="44"/>
        <v>Fraction of Feedstock Shifted</v>
      </c>
      <c r="D1101" s="6" t="s">
        <v>888</v>
      </c>
      <c r="E1101" s="45" t="s">
        <v>925</v>
      </c>
      <c r="F1101" t="s">
        <v>889</v>
      </c>
      <c r="G1101" s="45" t="s">
        <v>926</v>
      </c>
      <c r="H1101" s="47">
        <v>2697</v>
      </c>
      <c r="I1101" s="261" t="s">
        <v>738</v>
      </c>
      <c r="J1101" s="227" t="str">
        <f>IF(ISBLANK(INDEX('Policy Characteristics'!D:D,MATCH($C1101,'Policy Characteristics'!$C:$C,0))),"",INDEX('Policy Characteristics'!D:D,MATCH($C1101,'Policy Characteristics'!$C:$C,0)))</f>
        <v>Feedstock Shifting</v>
      </c>
      <c r="K1101" s="22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226" t="str">
        <f>IF(ISBLANK(INDEX('Policy Characteristics'!I:I,MATCH($C1101,'Policy Characteristics'!$C:$C,0))),"",INDEX('Policy Characteristics'!I:I,MATCH($C1101,'Policy Characteristics'!$C:$C,0)))</f>
        <v>% of potential achieved</v>
      </c>
      <c r="P1101" s="22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26" t="str">
        <f>IF(ISBLANK(INDEX('Policy Characteristics'!K:K,MATCH($C1101,'Policy Characteristics'!$C:$C,0))),"",INDEX('Policy Characteristics'!K:K,MATCH($C1101,'Policy Characteristics'!$C:$C,0)))</f>
        <v/>
      </c>
      <c r="R1101" s="226" t="str">
        <f>IF(ISBLANK(INDEX('Policy Characteristics'!L:L,MATCH($C1101,'Policy Characteristics'!$C:$C,0))),"",INDEX('Policy Characteristics'!L:L,MATCH($C1101,'Policy Characteristics'!$C:$C,0)))</f>
        <v/>
      </c>
    </row>
    <row r="1102" spans="1:18" s="2" customFormat="1">
      <c r="A1102" s="22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226" t="str">
        <f t="shared" si="44"/>
        <v>Fraction of Feedstock Shifted</v>
      </c>
      <c r="D1102" s="6" t="s">
        <v>888</v>
      </c>
      <c r="E1102" s="45" t="s">
        <v>927</v>
      </c>
      <c r="F1102" t="s">
        <v>889</v>
      </c>
      <c r="G1102" s="45" t="s">
        <v>928</v>
      </c>
      <c r="H1102" s="47">
        <v>2698</v>
      </c>
      <c r="I1102" s="261" t="s">
        <v>738</v>
      </c>
      <c r="J1102" s="227" t="str">
        <f>IF(ISBLANK(INDEX('Policy Characteristics'!D:D,MATCH($C1102,'Policy Characteristics'!$C:$C,0))),"",INDEX('Policy Characteristics'!D:D,MATCH($C1102,'Policy Characteristics'!$C:$C,0)))</f>
        <v>Feedstock Shifting</v>
      </c>
      <c r="K1102" s="22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226" t="str">
        <f>IF(ISBLANK(INDEX('Policy Characteristics'!I:I,MATCH($C1102,'Policy Characteristics'!$C:$C,0))),"",INDEX('Policy Characteristics'!I:I,MATCH($C1102,'Policy Characteristics'!$C:$C,0)))</f>
        <v>% of potential achieved</v>
      </c>
      <c r="P1102" s="22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26" t="str">
        <f>IF(ISBLANK(INDEX('Policy Characteristics'!K:K,MATCH($C1102,'Policy Characteristics'!$C:$C,0))),"",INDEX('Policy Characteristics'!K:K,MATCH($C1102,'Policy Characteristics'!$C:$C,0)))</f>
        <v/>
      </c>
      <c r="R1102" s="226" t="str">
        <f>IF(ISBLANK(INDEX('Policy Characteristics'!L:L,MATCH($C1102,'Policy Characteristics'!$C:$C,0))),"",INDEX('Policy Characteristics'!L:L,MATCH($C1102,'Policy Characteristics'!$C:$C,0)))</f>
        <v/>
      </c>
    </row>
    <row r="1103" spans="1:18" s="2" customFormat="1">
      <c r="A1103" s="22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226" t="str">
        <f t="shared" si="44"/>
        <v>Fraction of Feedstock Shifted</v>
      </c>
      <c r="D1103" s="6" t="s">
        <v>888</v>
      </c>
      <c r="E1103" s="45" t="s">
        <v>929</v>
      </c>
      <c r="F1103" t="s">
        <v>889</v>
      </c>
      <c r="G1103" s="45" t="s">
        <v>930</v>
      </c>
      <c r="H1103" s="47">
        <v>2699</v>
      </c>
      <c r="I1103" s="261" t="s">
        <v>738</v>
      </c>
      <c r="J1103" s="227" t="str">
        <f>IF(ISBLANK(INDEX('Policy Characteristics'!D:D,MATCH($C1103,'Policy Characteristics'!$C:$C,0))),"",INDEX('Policy Characteristics'!D:D,MATCH($C1103,'Policy Characteristics'!$C:$C,0)))</f>
        <v>Feedstock Shifting</v>
      </c>
      <c r="K1103" s="22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226" t="str">
        <f>IF(ISBLANK(INDEX('Policy Characteristics'!I:I,MATCH($C1103,'Policy Characteristics'!$C:$C,0))),"",INDEX('Policy Characteristics'!I:I,MATCH($C1103,'Policy Characteristics'!$C:$C,0)))</f>
        <v>% of potential achieved</v>
      </c>
      <c r="P1103" s="22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26" t="str">
        <f>IF(ISBLANK(INDEX('Policy Characteristics'!K:K,MATCH($C1103,'Policy Characteristics'!$C:$C,0))),"",INDEX('Policy Characteristics'!K:K,MATCH($C1103,'Policy Characteristics'!$C:$C,0)))</f>
        <v/>
      </c>
      <c r="R1103" s="226" t="str">
        <f>IF(ISBLANK(INDEX('Policy Characteristics'!L:L,MATCH($C1103,'Policy Characteristics'!$C:$C,0))),"",INDEX('Policy Characteristics'!L:L,MATCH($C1103,'Policy Characteristics'!$C:$C,0)))</f>
        <v/>
      </c>
    </row>
    <row r="1104" spans="1:18" s="2" customFormat="1">
      <c r="A1104" s="22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226" t="str">
        <f t="shared" si="44"/>
        <v>Fraction of Feedstock Shifted</v>
      </c>
      <c r="D1104" s="6" t="s">
        <v>890</v>
      </c>
      <c r="E1104" s="45" t="s">
        <v>911</v>
      </c>
      <c r="F1104" t="s">
        <v>891</v>
      </c>
      <c r="G1104" s="45" t="s">
        <v>912</v>
      </c>
      <c r="H1104" s="47">
        <v>2700</v>
      </c>
      <c r="I1104" s="261" t="s">
        <v>738</v>
      </c>
      <c r="J1104" s="227" t="str">
        <f>IF(ISBLANK(INDEX('Policy Characteristics'!D:D,MATCH($C1104,'Policy Characteristics'!$C:$C,0))),"",INDEX('Policy Characteristics'!D:D,MATCH($C1104,'Policy Characteristics'!$C:$C,0)))</f>
        <v>Feedstock Shifting</v>
      </c>
      <c r="K1104" s="22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226" t="str">
        <f>IF(ISBLANK(INDEX('Policy Characteristics'!I:I,MATCH($C1104,'Policy Characteristics'!$C:$C,0))),"",INDEX('Policy Characteristics'!I:I,MATCH($C1104,'Policy Characteristics'!$C:$C,0)))</f>
        <v>% of potential achieved</v>
      </c>
      <c r="P1104" s="22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26" t="str">
        <f>IF(ISBLANK(INDEX('Policy Characteristics'!K:K,MATCH($C1104,'Policy Characteristics'!$C:$C,0))),"",INDEX('Policy Characteristics'!K:K,MATCH($C1104,'Policy Characteristics'!$C:$C,0)))</f>
        <v/>
      </c>
      <c r="R1104" s="226" t="str">
        <f>IF(ISBLANK(INDEX('Policy Characteristics'!L:L,MATCH($C1104,'Policy Characteristics'!$C:$C,0))),"",INDEX('Policy Characteristics'!L:L,MATCH($C1104,'Policy Characteristics'!$C:$C,0)))</f>
        <v/>
      </c>
    </row>
    <row r="1105" spans="1:18" s="2" customFormat="1">
      <c r="A1105" s="22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226" t="str">
        <f t="shared" si="44"/>
        <v>Fraction of Feedstock Shifted</v>
      </c>
      <c r="D1105" s="6" t="s">
        <v>890</v>
      </c>
      <c r="E1105" s="45" t="s">
        <v>913</v>
      </c>
      <c r="F1105" t="s">
        <v>891</v>
      </c>
      <c r="G1105" s="45" t="s">
        <v>914</v>
      </c>
      <c r="H1105" s="47">
        <v>2701</v>
      </c>
      <c r="I1105" s="261" t="s">
        <v>738</v>
      </c>
      <c r="J1105" s="227" t="str">
        <f>IF(ISBLANK(INDEX('Policy Characteristics'!D:D,MATCH($C1105,'Policy Characteristics'!$C:$C,0))),"",INDEX('Policy Characteristics'!D:D,MATCH($C1105,'Policy Characteristics'!$C:$C,0)))</f>
        <v>Feedstock Shifting</v>
      </c>
      <c r="K1105" s="22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226" t="str">
        <f>IF(ISBLANK(INDEX('Policy Characteristics'!I:I,MATCH($C1105,'Policy Characteristics'!$C:$C,0))),"",INDEX('Policy Characteristics'!I:I,MATCH($C1105,'Policy Characteristics'!$C:$C,0)))</f>
        <v>% of potential achieved</v>
      </c>
      <c r="P1105" s="22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26" t="str">
        <f>IF(ISBLANK(INDEX('Policy Characteristics'!K:K,MATCH($C1105,'Policy Characteristics'!$C:$C,0))),"",INDEX('Policy Characteristics'!K:K,MATCH($C1105,'Policy Characteristics'!$C:$C,0)))</f>
        <v/>
      </c>
      <c r="R1105" s="226" t="str">
        <f>IF(ISBLANK(INDEX('Policy Characteristics'!L:L,MATCH($C1105,'Policy Characteristics'!$C:$C,0))),"",INDEX('Policy Characteristics'!L:L,MATCH($C1105,'Policy Characteristics'!$C:$C,0)))</f>
        <v/>
      </c>
    </row>
    <row r="1106" spans="1:18" s="2" customFormat="1">
      <c r="A1106" s="22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226" t="str">
        <f t="shared" si="44"/>
        <v>Fraction of Feedstock Shifted</v>
      </c>
      <c r="D1106" s="6" t="s">
        <v>890</v>
      </c>
      <c r="E1106" s="45" t="s">
        <v>915</v>
      </c>
      <c r="F1106" t="s">
        <v>891</v>
      </c>
      <c r="G1106" s="45" t="s">
        <v>916</v>
      </c>
      <c r="H1106" s="47">
        <v>2702</v>
      </c>
      <c r="I1106" s="261" t="s">
        <v>738</v>
      </c>
      <c r="J1106" s="227" t="str">
        <f>IF(ISBLANK(INDEX('Policy Characteristics'!D:D,MATCH($C1106,'Policy Characteristics'!$C:$C,0))),"",INDEX('Policy Characteristics'!D:D,MATCH($C1106,'Policy Characteristics'!$C:$C,0)))</f>
        <v>Feedstock Shifting</v>
      </c>
      <c r="K1106" s="22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226" t="str">
        <f>IF(ISBLANK(INDEX('Policy Characteristics'!I:I,MATCH($C1106,'Policy Characteristics'!$C:$C,0))),"",INDEX('Policy Characteristics'!I:I,MATCH($C1106,'Policy Characteristics'!$C:$C,0)))</f>
        <v>% of potential achieved</v>
      </c>
      <c r="P1106" s="22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26" t="str">
        <f>IF(ISBLANK(INDEX('Policy Characteristics'!K:K,MATCH($C1106,'Policy Characteristics'!$C:$C,0))),"",INDEX('Policy Characteristics'!K:K,MATCH($C1106,'Policy Characteristics'!$C:$C,0)))</f>
        <v/>
      </c>
      <c r="R1106" s="226" t="str">
        <f>IF(ISBLANK(INDEX('Policy Characteristics'!L:L,MATCH($C1106,'Policy Characteristics'!$C:$C,0))),"",INDEX('Policy Characteristics'!L:L,MATCH($C1106,'Policy Characteristics'!$C:$C,0)))</f>
        <v/>
      </c>
    </row>
    <row r="1107" spans="1:18" s="2" customFormat="1">
      <c r="A1107" s="22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226" t="str">
        <f t="shared" si="44"/>
        <v>Fraction of Feedstock Shifted</v>
      </c>
      <c r="D1107" s="6" t="s">
        <v>890</v>
      </c>
      <c r="E1107" s="45" t="s">
        <v>917</v>
      </c>
      <c r="F1107" t="s">
        <v>891</v>
      </c>
      <c r="G1107" s="45" t="s">
        <v>918</v>
      </c>
      <c r="H1107" s="47">
        <v>2703</v>
      </c>
      <c r="I1107" s="261" t="s">
        <v>738</v>
      </c>
      <c r="J1107" s="227" t="str">
        <f>IF(ISBLANK(INDEX('Policy Characteristics'!D:D,MATCH($C1107,'Policy Characteristics'!$C:$C,0))),"",INDEX('Policy Characteristics'!D:D,MATCH($C1107,'Policy Characteristics'!$C:$C,0)))</f>
        <v>Feedstock Shifting</v>
      </c>
      <c r="K1107" s="22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226" t="str">
        <f>IF(ISBLANK(INDEX('Policy Characteristics'!I:I,MATCH($C1107,'Policy Characteristics'!$C:$C,0))),"",INDEX('Policy Characteristics'!I:I,MATCH($C1107,'Policy Characteristics'!$C:$C,0)))</f>
        <v>% of potential achieved</v>
      </c>
      <c r="P1107" s="22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26" t="str">
        <f>IF(ISBLANK(INDEX('Policy Characteristics'!K:K,MATCH($C1107,'Policy Characteristics'!$C:$C,0))),"",INDEX('Policy Characteristics'!K:K,MATCH($C1107,'Policy Characteristics'!$C:$C,0)))</f>
        <v/>
      </c>
      <c r="R1107" s="226" t="str">
        <f>IF(ISBLANK(INDEX('Policy Characteristics'!L:L,MATCH($C1107,'Policy Characteristics'!$C:$C,0))),"",INDEX('Policy Characteristics'!L:L,MATCH($C1107,'Policy Characteristics'!$C:$C,0)))</f>
        <v/>
      </c>
    </row>
    <row r="1108" spans="1:18" s="2" customFormat="1">
      <c r="A1108" s="22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226" t="str">
        <f t="shared" si="44"/>
        <v>Fraction of Feedstock Shifted</v>
      </c>
      <c r="D1108" s="6" t="s">
        <v>890</v>
      </c>
      <c r="E1108" s="45" t="s">
        <v>919</v>
      </c>
      <c r="F1108" t="s">
        <v>891</v>
      </c>
      <c r="G1108" s="45" t="s">
        <v>920</v>
      </c>
      <c r="H1108" s="47">
        <v>2704</v>
      </c>
      <c r="I1108" s="261" t="s">
        <v>738</v>
      </c>
      <c r="J1108" s="227" t="str">
        <f>IF(ISBLANK(INDEX('Policy Characteristics'!D:D,MATCH($C1108,'Policy Characteristics'!$C:$C,0))),"",INDEX('Policy Characteristics'!D:D,MATCH($C1108,'Policy Characteristics'!$C:$C,0)))</f>
        <v>Feedstock Shifting</v>
      </c>
      <c r="K1108" s="22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226" t="str">
        <f>IF(ISBLANK(INDEX('Policy Characteristics'!I:I,MATCH($C1108,'Policy Characteristics'!$C:$C,0))),"",INDEX('Policy Characteristics'!I:I,MATCH($C1108,'Policy Characteristics'!$C:$C,0)))</f>
        <v>% of potential achieved</v>
      </c>
      <c r="P1108" s="22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26" t="str">
        <f>IF(ISBLANK(INDEX('Policy Characteristics'!K:K,MATCH($C1108,'Policy Characteristics'!$C:$C,0))),"",INDEX('Policy Characteristics'!K:K,MATCH($C1108,'Policy Characteristics'!$C:$C,0)))</f>
        <v/>
      </c>
      <c r="R1108" s="226" t="str">
        <f>IF(ISBLANK(INDEX('Policy Characteristics'!L:L,MATCH($C1108,'Policy Characteristics'!$C:$C,0))),"",INDEX('Policy Characteristics'!L:L,MATCH($C1108,'Policy Characteristics'!$C:$C,0)))</f>
        <v/>
      </c>
    </row>
    <row r="1109" spans="1:18" s="2" customFormat="1">
      <c r="A1109" s="22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226" t="str">
        <f t="shared" si="44"/>
        <v>Fraction of Feedstock Shifted</v>
      </c>
      <c r="D1109" s="6" t="s">
        <v>890</v>
      </c>
      <c r="E1109" s="45" t="s">
        <v>921</v>
      </c>
      <c r="F1109" t="s">
        <v>891</v>
      </c>
      <c r="G1109" s="45" t="s">
        <v>922</v>
      </c>
      <c r="H1109" s="47">
        <v>2705</v>
      </c>
      <c r="I1109" s="261" t="s">
        <v>738</v>
      </c>
      <c r="J1109" s="227" t="str">
        <f>IF(ISBLANK(INDEX('Policy Characteristics'!D:D,MATCH($C1109,'Policy Characteristics'!$C:$C,0))),"",INDEX('Policy Characteristics'!D:D,MATCH($C1109,'Policy Characteristics'!$C:$C,0)))</f>
        <v>Feedstock Shifting</v>
      </c>
      <c r="K1109" s="22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226" t="str">
        <f>IF(ISBLANK(INDEX('Policy Characteristics'!I:I,MATCH($C1109,'Policy Characteristics'!$C:$C,0))),"",INDEX('Policy Characteristics'!I:I,MATCH($C1109,'Policy Characteristics'!$C:$C,0)))</f>
        <v>% of potential achieved</v>
      </c>
      <c r="P1109" s="22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26" t="str">
        <f>IF(ISBLANK(INDEX('Policy Characteristics'!K:K,MATCH($C1109,'Policy Characteristics'!$C:$C,0))),"",INDEX('Policy Characteristics'!K:K,MATCH($C1109,'Policy Characteristics'!$C:$C,0)))</f>
        <v/>
      </c>
      <c r="R1109" s="226" t="str">
        <f>IF(ISBLANK(INDEX('Policy Characteristics'!L:L,MATCH($C1109,'Policy Characteristics'!$C:$C,0))),"",INDEX('Policy Characteristics'!L:L,MATCH($C1109,'Policy Characteristics'!$C:$C,0)))</f>
        <v/>
      </c>
    </row>
    <row r="1110" spans="1:18" s="2" customFormat="1">
      <c r="A1110" s="22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226" t="str">
        <f t="shared" si="44"/>
        <v>Fraction of Feedstock Shifted</v>
      </c>
      <c r="D1110" s="6" t="s">
        <v>890</v>
      </c>
      <c r="E1110" s="45" t="s">
        <v>923</v>
      </c>
      <c r="F1110" t="s">
        <v>891</v>
      </c>
      <c r="G1110" s="45" t="s">
        <v>924</v>
      </c>
      <c r="H1110" s="47">
        <v>2706</v>
      </c>
      <c r="I1110" s="261" t="s">
        <v>738</v>
      </c>
      <c r="J1110" s="227" t="str">
        <f>IF(ISBLANK(INDEX('Policy Characteristics'!D:D,MATCH($C1110,'Policy Characteristics'!$C:$C,0))),"",INDEX('Policy Characteristics'!D:D,MATCH($C1110,'Policy Characteristics'!$C:$C,0)))</f>
        <v>Feedstock Shifting</v>
      </c>
      <c r="K1110" s="22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226" t="str">
        <f>IF(ISBLANK(INDEX('Policy Characteristics'!I:I,MATCH($C1110,'Policy Characteristics'!$C:$C,0))),"",INDEX('Policy Characteristics'!I:I,MATCH($C1110,'Policy Characteristics'!$C:$C,0)))</f>
        <v>% of potential achieved</v>
      </c>
      <c r="P1110" s="22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26" t="str">
        <f>IF(ISBLANK(INDEX('Policy Characteristics'!K:K,MATCH($C1110,'Policy Characteristics'!$C:$C,0))),"",INDEX('Policy Characteristics'!K:K,MATCH($C1110,'Policy Characteristics'!$C:$C,0)))</f>
        <v/>
      </c>
      <c r="R1110" s="226" t="str">
        <f>IF(ISBLANK(INDEX('Policy Characteristics'!L:L,MATCH($C1110,'Policy Characteristics'!$C:$C,0))),"",INDEX('Policy Characteristics'!L:L,MATCH($C1110,'Policy Characteristics'!$C:$C,0)))</f>
        <v/>
      </c>
    </row>
    <row r="1111" spans="1:18" s="2" customFormat="1">
      <c r="A1111" s="22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226" t="str">
        <f t="shared" si="44"/>
        <v>Fraction of Feedstock Shifted</v>
      </c>
      <c r="D1111" s="6" t="s">
        <v>890</v>
      </c>
      <c r="E1111" s="45" t="s">
        <v>925</v>
      </c>
      <c r="F1111" t="s">
        <v>891</v>
      </c>
      <c r="G1111" s="45" t="s">
        <v>926</v>
      </c>
      <c r="H1111" s="47">
        <v>2707</v>
      </c>
      <c r="I1111" s="261" t="s">
        <v>738</v>
      </c>
      <c r="J1111" s="227" t="str">
        <f>IF(ISBLANK(INDEX('Policy Characteristics'!D:D,MATCH($C1111,'Policy Characteristics'!$C:$C,0))),"",INDEX('Policy Characteristics'!D:D,MATCH($C1111,'Policy Characteristics'!$C:$C,0)))</f>
        <v>Feedstock Shifting</v>
      </c>
      <c r="K1111" s="22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226" t="str">
        <f>IF(ISBLANK(INDEX('Policy Characteristics'!I:I,MATCH($C1111,'Policy Characteristics'!$C:$C,0))),"",INDEX('Policy Characteristics'!I:I,MATCH($C1111,'Policy Characteristics'!$C:$C,0)))</f>
        <v>% of potential achieved</v>
      </c>
      <c r="P1111" s="22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26" t="str">
        <f>IF(ISBLANK(INDEX('Policy Characteristics'!K:K,MATCH($C1111,'Policy Characteristics'!$C:$C,0))),"",INDEX('Policy Characteristics'!K:K,MATCH($C1111,'Policy Characteristics'!$C:$C,0)))</f>
        <v/>
      </c>
      <c r="R1111" s="226" t="str">
        <f>IF(ISBLANK(INDEX('Policy Characteristics'!L:L,MATCH($C1111,'Policy Characteristics'!$C:$C,0))),"",INDEX('Policy Characteristics'!L:L,MATCH($C1111,'Policy Characteristics'!$C:$C,0)))</f>
        <v/>
      </c>
    </row>
    <row r="1112" spans="1:18" s="2" customFormat="1">
      <c r="A1112" s="22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226" t="str">
        <f t="shared" si="44"/>
        <v>Fraction of Feedstock Shifted</v>
      </c>
      <c r="D1112" s="6" t="s">
        <v>890</v>
      </c>
      <c r="E1112" s="45" t="s">
        <v>927</v>
      </c>
      <c r="F1112" t="s">
        <v>891</v>
      </c>
      <c r="G1112" s="45" t="s">
        <v>928</v>
      </c>
      <c r="H1112" s="47">
        <v>2708</v>
      </c>
      <c r="I1112" s="261" t="s">
        <v>738</v>
      </c>
      <c r="J1112" s="227" t="str">
        <f>IF(ISBLANK(INDEX('Policy Characteristics'!D:D,MATCH($C1112,'Policy Characteristics'!$C:$C,0))),"",INDEX('Policy Characteristics'!D:D,MATCH($C1112,'Policy Characteristics'!$C:$C,0)))</f>
        <v>Feedstock Shifting</v>
      </c>
      <c r="K1112" s="22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226" t="str">
        <f>IF(ISBLANK(INDEX('Policy Characteristics'!I:I,MATCH($C1112,'Policy Characteristics'!$C:$C,0))),"",INDEX('Policy Characteristics'!I:I,MATCH($C1112,'Policy Characteristics'!$C:$C,0)))</f>
        <v>% of potential achieved</v>
      </c>
      <c r="P1112" s="22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26" t="str">
        <f>IF(ISBLANK(INDEX('Policy Characteristics'!K:K,MATCH($C1112,'Policy Characteristics'!$C:$C,0))),"",INDEX('Policy Characteristics'!K:K,MATCH($C1112,'Policy Characteristics'!$C:$C,0)))</f>
        <v/>
      </c>
      <c r="R1112" s="226" t="str">
        <f>IF(ISBLANK(INDEX('Policy Characteristics'!L:L,MATCH($C1112,'Policy Characteristics'!$C:$C,0))),"",INDEX('Policy Characteristics'!L:L,MATCH($C1112,'Policy Characteristics'!$C:$C,0)))</f>
        <v/>
      </c>
    </row>
    <row r="1113" spans="1:18" s="2" customFormat="1">
      <c r="A1113" s="22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226" t="str">
        <f t="shared" si="44"/>
        <v>Fraction of Feedstock Shifted</v>
      </c>
      <c r="D1113" s="6" t="s">
        <v>890</v>
      </c>
      <c r="E1113" s="45" t="s">
        <v>929</v>
      </c>
      <c r="F1113" t="s">
        <v>891</v>
      </c>
      <c r="G1113" s="45" t="s">
        <v>930</v>
      </c>
      <c r="H1113" s="47">
        <v>2709</v>
      </c>
      <c r="I1113" s="261" t="s">
        <v>738</v>
      </c>
      <c r="J1113" s="227" t="str">
        <f>IF(ISBLANK(INDEX('Policy Characteristics'!D:D,MATCH($C1113,'Policy Characteristics'!$C:$C,0))),"",INDEX('Policy Characteristics'!D:D,MATCH($C1113,'Policy Characteristics'!$C:$C,0)))</f>
        <v>Feedstock Shifting</v>
      </c>
      <c r="K1113" s="22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226" t="str">
        <f>IF(ISBLANK(INDEX('Policy Characteristics'!I:I,MATCH($C1113,'Policy Characteristics'!$C:$C,0))),"",INDEX('Policy Characteristics'!I:I,MATCH($C1113,'Policy Characteristics'!$C:$C,0)))</f>
        <v>% of potential achieved</v>
      </c>
      <c r="P1113" s="22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26" t="str">
        <f>IF(ISBLANK(INDEX('Policy Characteristics'!K:K,MATCH($C1113,'Policy Characteristics'!$C:$C,0))),"",INDEX('Policy Characteristics'!K:K,MATCH($C1113,'Policy Characteristics'!$C:$C,0)))</f>
        <v/>
      </c>
      <c r="R1113" s="226" t="str">
        <f>IF(ISBLANK(INDEX('Policy Characteristics'!L:L,MATCH($C1113,'Policy Characteristics'!$C:$C,0))),"",INDEX('Policy Characteristics'!L:L,MATCH($C1113,'Policy Characteristics'!$C:$C,0)))</f>
        <v/>
      </c>
    </row>
    <row r="1114" spans="1:18" s="2" customFormat="1">
      <c r="A1114" s="22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Hydrogen Combustion</v>
      </c>
      <c r="C1114" t="s">
        <v>452</v>
      </c>
      <c r="D1114" s="45" t="s">
        <v>842</v>
      </c>
      <c r="E1114" s="1" t="s">
        <v>896</v>
      </c>
      <c r="F1114" t="s">
        <v>843</v>
      </c>
      <c r="G1114" s="45" t="s">
        <v>897</v>
      </c>
      <c r="H1114" s="43">
        <v>2034</v>
      </c>
      <c r="I1114" s="261" t="s">
        <v>738</v>
      </c>
      <c r="J1114" s="227" t="str">
        <f>IF(ISBLANK(INDEX('Policy Characteristics'!D:D,MATCH($C1114,'Policy Characteristics'!$C:$C,0))),"",INDEX('Policy Characteristics'!D:D,MATCH($C1114,'Policy Characteristics'!$C:$C,0)))</f>
        <v>Hydrogen Combustion</v>
      </c>
      <c r="K1114" s="226" t="str">
        <f>IF(ISBLANK(INDEX('Policy Characteristics'!E:E,MATCH($C1114,'Policy Characteristics'!$C:$C,0))),"",INDEX('Policy Characteristics'!E:E,MATCH($C1114,'Policy Characteristics'!$C:$C,0)))</f>
        <v>indst shift to hydrogen</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226" t="str">
        <f>IF(ISBLANK(INDEX('Policy Characteristics'!I:I,MATCH($C1114,'Policy Characteristics'!$C:$C,0))),"",INDEX('Policy Characteristics'!I:I,MATCH($C1114,'Policy Characteristics'!$C:$C,0)))</f>
        <v>% of fuel shifted</v>
      </c>
      <c r="P1114" s="226"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226" t="str">
        <f>IF(ISBLANK(INDEX('Policy Characteristics'!K:K,MATCH($C1114,'Policy Characteristics'!$C:$C,0))),"",INDEX('Policy Characteristics'!K:K,MATCH($C1114,'Policy Characteristics'!$C:$C,0)))</f>
        <v>industry-ag-main.html#fuel-switching</v>
      </c>
      <c r="R1114" s="226" t="str">
        <f>IF(ISBLANK(INDEX('Policy Characteristics'!L:L,MATCH($C1114,'Policy Characteristics'!$C:$C,0))),"",INDEX('Policy Characteristics'!L:L,MATCH($C1114,'Policy Characteristics'!$C:$C,0)))</f>
        <v>industry-elec-and-hydrogen.html</v>
      </c>
    </row>
    <row r="1115" spans="1:18" s="2" customFormat="1">
      <c r="A1115" s="22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s="226" t="str">
        <f>C$1114</f>
        <v>Fraction of Eligible Industrial Energy Use Shifted to Hydrogen</v>
      </c>
      <c r="D1115" s="45" t="s">
        <v>842</v>
      </c>
      <c r="E1115" s="1" t="s">
        <v>898</v>
      </c>
      <c r="F1115" t="s">
        <v>843</v>
      </c>
      <c r="G1115" s="45" t="s">
        <v>899</v>
      </c>
      <c r="H1115" s="43">
        <v>2035</v>
      </c>
      <c r="I1115" s="261" t="s">
        <v>738</v>
      </c>
      <c r="J1115" s="227" t="str">
        <f>IF(ISBLANK(INDEX('Policy Characteristics'!D:D,MATCH($C1115,'Policy Characteristics'!$C:$C,0))),"",INDEX('Policy Characteristics'!D:D,MATCH($C1115,'Policy Characteristics'!$C:$C,0)))</f>
        <v>Hydrogen Combustion</v>
      </c>
      <c r="K1115" s="22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226" t="str">
        <f>IF(ISBLANK(INDEX('Policy Characteristics'!I:I,MATCH($C1115,'Policy Characteristics'!$C:$C,0))),"",INDEX('Policy Characteristics'!I:I,MATCH($C1115,'Policy Characteristics'!$C:$C,0)))</f>
        <v>% of fuel shifted</v>
      </c>
      <c r="P1115" s="226"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226" t="str">
        <f>IF(ISBLANK(INDEX('Policy Characteristics'!K:K,MATCH($C1115,'Policy Characteristics'!$C:$C,0))),"",INDEX('Policy Characteristics'!K:K,MATCH($C1115,'Policy Characteristics'!$C:$C,0)))</f>
        <v>industry-ag-main.html#fuel-switching</v>
      </c>
      <c r="R1115" s="226" t="str">
        <f>IF(ISBLANK(INDEX('Policy Characteristics'!L:L,MATCH($C1115,'Policy Characteristics'!$C:$C,0))),"",INDEX('Policy Characteristics'!L:L,MATCH($C1115,'Policy Characteristics'!$C:$C,0)))</f>
        <v>industry-elec-and-hydrogen.html</v>
      </c>
    </row>
    <row r="1116" spans="1:18" s="2" customFormat="1">
      <c r="A1116" s="22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226" t="str">
        <f t="shared" ref="C1116:C1179" si="45">C$1114</f>
        <v>Fraction of Eligible Industrial Energy Use Shifted to Hydrogen</v>
      </c>
      <c r="D1116" s="45" t="s">
        <v>842</v>
      </c>
      <c r="E1116" s="1" t="s">
        <v>900</v>
      </c>
      <c r="F1116" t="s">
        <v>843</v>
      </c>
      <c r="G1116" s="45" t="s">
        <v>901</v>
      </c>
      <c r="H1116" s="43">
        <v>2036</v>
      </c>
      <c r="I1116" s="261" t="s">
        <v>738</v>
      </c>
      <c r="J1116" s="227" t="str">
        <f>IF(ISBLANK(INDEX('Policy Characteristics'!D:D,MATCH($C1116,'Policy Characteristics'!$C:$C,0))),"",INDEX('Policy Characteristics'!D:D,MATCH($C1116,'Policy Characteristics'!$C:$C,0)))</f>
        <v>Hydrogen Combustion</v>
      </c>
      <c r="K1116" s="22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226" t="str">
        <f>IF(ISBLANK(INDEX('Policy Characteristics'!I:I,MATCH($C1116,'Policy Characteristics'!$C:$C,0))),"",INDEX('Policy Characteristics'!I:I,MATCH($C1116,'Policy Characteristics'!$C:$C,0)))</f>
        <v>% of fuel shifted</v>
      </c>
      <c r="P1116" s="226"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226" t="str">
        <f>IF(ISBLANK(INDEX('Policy Characteristics'!K:K,MATCH($C1116,'Policy Characteristics'!$C:$C,0))),"",INDEX('Policy Characteristics'!K:K,MATCH($C1116,'Policy Characteristics'!$C:$C,0)))</f>
        <v>industry-ag-main.html#fuel-switching</v>
      </c>
      <c r="R1116" s="226" t="str">
        <f>IF(ISBLANK(INDEX('Policy Characteristics'!L:L,MATCH($C1116,'Policy Characteristics'!$C:$C,0))),"",INDEX('Policy Characteristics'!L:L,MATCH($C1116,'Policy Characteristics'!$C:$C,0)))</f>
        <v>industry-elec-and-hydrogen.html</v>
      </c>
    </row>
    <row r="1117" spans="1:18" s="2" customFormat="1">
      <c r="A1117" s="22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226" t="str">
        <f t="shared" si="45"/>
        <v>Fraction of Eligible Industrial Energy Use Shifted to Hydrogen</v>
      </c>
      <c r="D1117" s="45" t="s">
        <v>842</v>
      </c>
      <c r="E1117" s="1" t="s">
        <v>902</v>
      </c>
      <c r="F1117" t="s">
        <v>843</v>
      </c>
      <c r="G1117" s="45" t="s">
        <v>903</v>
      </c>
      <c r="H1117" s="43">
        <v>2037</v>
      </c>
      <c r="I1117" s="261" t="s">
        <v>738</v>
      </c>
      <c r="J1117" s="227" t="str">
        <f>IF(ISBLANK(INDEX('Policy Characteristics'!D:D,MATCH($C1117,'Policy Characteristics'!$C:$C,0))),"",INDEX('Policy Characteristics'!D:D,MATCH($C1117,'Policy Characteristics'!$C:$C,0)))</f>
        <v>Hydrogen Combustion</v>
      </c>
      <c r="K1117" s="22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226" t="str">
        <f>IF(ISBLANK(INDEX('Policy Characteristics'!I:I,MATCH($C1117,'Policy Characteristics'!$C:$C,0))),"",INDEX('Policy Characteristics'!I:I,MATCH($C1117,'Policy Characteristics'!$C:$C,0)))</f>
        <v>% of fuel shifted</v>
      </c>
      <c r="P1117" s="226"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226" t="str">
        <f>IF(ISBLANK(INDEX('Policy Characteristics'!K:K,MATCH($C1117,'Policy Characteristics'!$C:$C,0))),"",INDEX('Policy Characteristics'!K:K,MATCH($C1117,'Policy Characteristics'!$C:$C,0)))</f>
        <v>industry-ag-main.html#fuel-switching</v>
      </c>
      <c r="R1117" s="226" t="str">
        <f>IF(ISBLANK(INDEX('Policy Characteristics'!L:L,MATCH($C1117,'Policy Characteristics'!$C:$C,0))),"",INDEX('Policy Characteristics'!L:L,MATCH($C1117,'Policy Characteristics'!$C:$C,0)))</f>
        <v>industry-elec-and-hydrogen.html</v>
      </c>
    </row>
    <row r="1118" spans="1:18" s="2" customFormat="1">
      <c r="A1118" s="22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226" t="str">
        <f t="shared" si="45"/>
        <v>Fraction of Eligible Industrial Energy Use Shifted to Hydrogen</v>
      </c>
      <c r="D1118" s="45" t="s">
        <v>842</v>
      </c>
      <c r="E1118" s="1" t="s">
        <v>904</v>
      </c>
      <c r="F1118" t="s">
        <v>843</v>
      </c>
      <c r="G1118" s="45" t="s">
        <v>905</v>
      </c>
      <c r="H1118" s="43">
        <v>2038</v>
      </c>
      <c r="I1118" s="261" t="s">
        <v>738</v>
      </c>
      <c r="J1118" s="227" t="str">
        <f>IF(ISBLANK(INDEX('Policy Characteristics'!D:D,MATCH($C1118,'Policy Characteristics'!$C:$C,0))),"",INDEX('Policy Characteristics'!D:D,MATCH($C1118,'Policy Characteristics'!$C:$C,0)))</f>
        <v>Hydrogen Combustion</v>
      </c>
      <c r="K1118" s="22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226" t="str">
        <f>IF(ISBLANK(INDEX('Policy Characteristics'!I:I,MATCH($C1118,'Policy Characteristics'!$C:$C,0))),"",INDEX('Policy Characteristics'!I:I,MATCH($C1118,'Policy Characteristics'!$C:$C,0)))</f>
        <v>% of fuel shifted</v>
      </c>
      <c r="P1118" s="226"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226" t="str">
        <f>IF(ISBLANK(INDEX('Policy Characteristics'!K:K,MATCH($C1118,'Policy Characteristics'!$C:$C,0))),"",INDEX('Policy Characteristics'!K:K,MATCH($C1118,'Policy Characteristics'!$C:$C,0)))</f>
        <v>industry-ag-main.html#fuel-switching</v>
      </c>
      <c r="R1118" s="226" t="str">
        <f>IF(ISBLANK(INDEX('Policy Characteristics'!L:L,MATCH($C1118,'Policy Characteristics'!$C:$C,0))),"",INDEX('Policy Characteristics'!L:L,MATCH($C1118,'Policy Characteristics'!$C:$C,0)))</f>
        <v>industry-elec-and-hydrogen.html</v>
      </c>
    </row>
    <row r="1119" spans="1:18" s="2" customFormat="1">
      <c r="A1119" s="22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226" t="str">
        <f t="shared" si="45"/>
        <v>Fraction of Eligible Industrial Energy Use Shifted to Hydrogen</v>
      </c>
      <c r="D1119" s="45" t="s">
        <v>842</v>
      </c>
      <c r="E1119" s="1" t="s">
        <v>906</v>
      </c>
      <c r="F1119" t="s">
        <v>843</v>
      </c>
      <c r="G1119" s="45" t="s">
        <v>907</v>
      </c>
      <c r="H1119" s="43">
        <v>2039</v>
      </c>
      <c r="I1119" s="261" t="s">
        <v>728</v>
      </c>
      <c r="J1119" s="227" t="str">
        <f>IF(ISBLANK(INDEX('Policy Characteristics'!D:D,MATCH($C1119,'Policy Characteristics'!$C:$C,0))),"",INDEX('Policy Characteristics'!D:D,MATCH($C1119,'Policy Characteristics'!$C:$C,0)))</f>
        <v>Hydrogen Combustion</v>
      </c>
      <c r="K1119" s="22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226" t="str">
        <f>IF(ISBLANK(INDEX('Policy Characteristics'!I:I,MATCH($C1119,'Policy Characteristics'!$C:$C,0))),"",INDEX('Policy Characteristics'!I:I,MATCH($C1119,'Policy Characteristics'!$C:$C,0)))</f>
        <v>% of fuel shifted</v>
      </c>
      <c r="P1119" s="226"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226" t="str">
        <f>IF(ISBLANK(INDEX('Policy Characteristics'!K:K,MATCH($C1119,'Policy Characteristics'!$C:$C,0))),"",INDEX('Policy Characteristics'!K:K,MATCH($C1119,'Policy Characteristics'!$C:$C,0)))</f>
        <v>industry-ag-main.html#fuel-switching</v>
      </c>
      <c r="R1119" s="226" t="str">
        <f>IF(ISBLANK(INDEX('Policy Characteristics'!L:L,MATCH($C1119,'Policy Characteristics'!$C:$C,0))),"",INDEX('Policy Characteristics'!L:L,MATCH($C1119,'Policy Characteristics'!$C:$C,0)))</f>
        <v>industry-elec-and-hydrogen.html</v>
      </c>
    </row>
    <row r="1120" spans="1:18" s="2" customFormat="1">
      <c r="A1120" s="22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226" t="str">
        <f t="shared" si="45"/>
        <v>Fraction of Eligible Industrial Energy Use Shifted to Hydrogen</v>
      </c>
      <c r="D1120" s="45" t="s">
        <v>842</v>
      </c>
      <c r="E1120" s="1" t="s">
        <v>908</v>
      </c>
      <c r="F1120" t="s">
        <v>843</v>
      </c>
      <c r="G1120" s="45" t="s">
        <v>909</v>
      </c>
      <c r="H1120" s="43">
        <v>2040</v>
      </c>
      <c r="I1120" s="261" t="s">
        <v>738</v>
      </c>
      <c r="J1120" s="227" t="str">
        <f>IF(ISBLANK(INDEX('Policy Characteristics'!D:D,MATCH($C1120,'Policy Characteristics'!$C:$C,0))),"",INDEX('Policy Characteristics'!D:D,MATCH($C1120,'Policy Characteristics'!$C:$C,0)))</f>
        <v>Hydrogen Combustion</v>
      </c>
      <c r="K1120" s="22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226" t="str">
        <f>IF(ISBLANK(INDEX('Policy Characteristics'!I:I,MATCH($C1120,'Policy Characteristics'!$C:$C,0))),"",INDEX('Policy Characteristics'!I:I,MATCH($C1120,'Policy Characteristics'!$C:$C,0)))</f>
        <v>% of fuel shifted</v>
      </c>
      <c r="P1120" s="226"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226" t="str">
        <f>IF(ISBLANK(INDEX('Policy Characteristics'!K:K,MATCH($C1120,'Policy Characteristics'!$C:$C,0))),"",INDEX('Policy Characteristics'!K:K,MATCH($C1120,'Policy Characteristics'!$C:$C,0)))</f>
        <v>industry-ag-main.html#fuel-switching</v>
      </c>
      <c r="R1120" s="226" t="str">
        <f>IF(ISBLANK(INDEX('Policy Characteristics'!L:L,MATCH($C1120,'Policy Characteristics'!$C:$C,0))),"",INDEX('Policy Characteristics'!L:L,MATCH($C1120,'Policy Characteristics'!$C:$C,0)))</f>
        <v>industry-elec-and-hydrogen.html</v>
      </c>
    </row>
    <row r="1121" spans="1:18" s="2" customFormat="1">
      <c r="A1121" s="22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226" t="str">
        <f t="shared" si="45"/>
        <v>Fraction of Eligible Industrial Energy Use Shifted to Hydrogen</v>
      </c>
      <c r="D1121" s="45" t="s">
        <v>842</v>
      </c>
      <c r="E1121" s="1" t="s">
        <v>910</v>
      </c>
      <c r="F1121" t="s">
        <v>843</v>
      </c>
      <c r="G1121" s="45" t="s">
        <v>910</v>
      </c>
      <c r="H1121" s="43">
        <v>2041</v>
      </c>
      <c r="I1121" s="261" t="s">
        <v>738</v>
      </c>
      <c r="J1121" s="227" t="str">
        <f>IF(ISBLANK(INDEX('Policy Characteristics'!D:D,MATCH($C1121,'Policy Characteristics'!$C:$C,0))),"",INDEX('Policy Characteristics'!D:D,MATCH($C1121,'Policy Characteristics'!$C:$C,0)))</f>
        <v>Hydrogen Combustion</v>
      </c>
      <c r="K1121" s="22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226" t="str">
        <f>IF(ISBLANK(INDEX('Policy Characteristics'!I:I,MATCH($C1121,'Policy Characteristics'!$C:$C,0))),"",INDEX('Policy Characteristics'!I:I,MATCH($C1121,'Policy Characteristics'!$C:$C,0)))</f>
        <v>% of fuel shifted</v>
      </c>
      <c r="P1121" s="226"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226" t="str">
        <f>IF(ISBLANK(INDEX('Policy Characteristics'!K:K,MATCH($C1121,'Policy Characteristics'!$C:$C,0))),"",INDEX('Policy Characteristics'!K:K,MATCH($C1121,'Policy Characteristics'!$C:$C,0)))</f>
        <v>industry-ag-main.html#fuel-switching</v>
      </c>
      <c r="R1121" s="226" t="str">
        <f>IF(ISBLANK(INDEX('Policy Characteristics'!L:L,MATCH($C1121,'Policy Characteristics'!$C:$C,0))),"",INDEX('Policy Characteristics'!L:L,MATCH($C1121,'Policy Characteristics'!$C:$C,0)))</f>
        <v>industry-elec-and-hydrogen.html</v>
      </c>
    </row>
    <row r="1122" spans="1:18" s="2" customFormat="1">
      <c r="A1122" s="22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226" t="str">
        <f t="shared" si="45"/>
        <v>Fraction of Eligible Industrial Energy Use Shifted to Hydrogen</v>
      </c>
      <c r="D1122" s="6" t="s">
        <v>844</v>
      </c>
      <c r="E1122" s="1" t="s">
        <v>896</v>
      </c>
      <c r="F1122" t="s">
        <v>845</v>
      </c>
      <c r="G1122" s="45" t="s">
        <v>897</v>
      </c>
      <c r="H1122" s="43">
        <v>2042</v>
      </c>
      <c r="I1122" s="261" t="s">
        <v>738</v>
      </c>
      <c r="J1122" s="227" t="str">
        <f>IF(ISBLANK(INDEX('Policy Characteristics'!D:D,MATCH($C1122,'Policy Characteristics'!$C:$C,0))),"",INDEX('Policy Characteristics'!D:D,MATCH($C1122,'Policy Characteristics'!$C:$C,0)))</f>
        <v>Hydrogen Combustion</v>
      </c>
      <c r="K1122" s="22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226" t="str">
        <f>IF(ISBLANK(INDEX('Policy Characteristics'!I:I,MATCH($C1122,'Policy Characteristics'!$C:$C,0))),"",INDEX('Policy Characteristics'!I:I,MATCH($C1122,'Policy Characteristics'!$C:$C,0)))</f>
        <v>% of fuel shifted</v>
      </c>
      <c r="P1122" s="226"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226" t="str">
        <f>IF(ISBLANK(INDEX('Policy Characteristics'!K:K,MATCH($C1122,'Policy Characteristics'!$C:$C,0))),"",INDEX('Policy Characteristics'!K:K,MATCH($C1122,'Policy Characteristics'!$C:$C,0)))</f>
        <v>industry-ag-main.html#fuel-switching</v>
      </c>
      <c r="R1122" s="226" t="str">
        <f>IF(ISBLANK(INDEX('Policy Characteristics'!L:L,MATCH($C1122,'Policy Characteristics'!$C:$C,0))),"",INDEX('Policy Characteristics'!L:L,MATCH($C1122,'Policy Characteristics'!$C:$C,0)))</f>
        <v>industry-elec-and-hydrogen.html</v>
      </c>
    </row>
    <row r="1123" spans="1:18" s="2" customFormat="1">
      <c r="A1123" s="22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226" t="str">
        <f t="shared" si="45"/>
        <v>Fraction of Eligible Industrial Energy Use Shifted to Hydrogen</v>
      </c>
      <c r="D1123" s="6" t="s">
        <v>844</v>
      </c>
      <c r="E1123" s="1" t="s">
        <v>898</v>
      </c>
      <c r="F1123" t="s">
        <v>845</v>
      </c>
      <c r="G1123" s="45" t="s">
        <v>899</v>
      </c>
      <c r="H1123" s="43">
        <v>2043</v>
      </c>
      <c r="I1123" s="261" t="s">
        <v>728</v>
      </c>
      <c r="J1123" s="227" t="str">
        <f>IF(ISBLANK(INDEX('Policy Characteristics'!D:D,MATCH($C1123,'Policy Characteristics'!$C:$C,0))),"",INDEX('Policy Characteristics'!D:D,MATCH($C1123,'Policy Characteristics'!$C:$C,0)))</f>
        <v>Hydrogen Combustion</v>
      </c>
      <c r="K1123" s="22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226" t="str">
        <f>IF(ISBLANK(INDEX('Policy Characteristics'!I:I,MATCH($C1123,'Policy Characteristics'!$C:$C,0))),"",INDEX('Policy Characteristics'!I:I,MATCH($C1123,'Policy Characteristics'!$C:$C,0)))</f>
        <v>% of fuel shifted</v>
      </c>
      <c r="P1123" s="226"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226" t="str">
        <f>IF(ISBLANK(INDEX('Policy Characteristics'!K:K,MATCH($C1123,'Policy Characteristics'!$C:$C,0))),"",INDEX('Policy Characteristics'!K:K,MATCH($C1123,'Policy Characteristics'!$C:$C,0)))</f>
        <v>industry-ag-main.html#fuel-switching</v>
      </c>
      <c r="R1123" s="226" t="str">
        <f>IF(ISBLANK(INDEX('Policy Characteristics'!L:L,MATCH($C1123,'Policy Characteristics'!$C:$C,0))),"",INDEX('Policy Characteristics'!L:L,MATCH($C1123,'Policy Characteristics'!$C:$C,0)))</f>
        <v>industry-elec-and-hydrogen.html</v>
      </c>
    </row>
    <row r="1124" spans="1:18" s="2" customFormat="1">
      <c r="A1124" s="22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226" t="str">
        <f t="shared" si="45"/>
        <v>Fraction of Eligible Industrial Energy Use Shifted to Hydrogen</v>
      </c>
      <c r="D1124" s="6" t="s">
        <v>844</v>
      </c>
      <c r="E1124" s="1" t="s">
        <v>900</v>
      </c>
      <c r="F1124" t="s">
        <v>845</v>
      </c>
      <c r="G1124" s="45" t="s">
        <v>901</v>
      </c>
      <c r="H1124" s="43">
        <v>2044</v>
      </c>
      <c r="I1124" s="261" t="s">
        <v>738</v>
      </c>
      <c r="J1124" s="227" t="str">
        <f>IF(ISBLANK(INDEX('Policy Characteristics'!D:D,MATCH($C1124,'Policy Characteristics'!$C:$C,0))),"",INDEX('Policy Characteristics'!D:D,MATCH($C1124,'Policy Characteristics'!$C:$C,0)))</f>
        <v>Hydrogen Combustion</v>
      </c>
      <c r="K1124" s="22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226" t="str">
        <f>IF(ISBLANK(INDEX('Policy Characteristics'!I:I,MATCH($C1124,'Policy Characteristics'!$C:$C,0))),"",INDEX('Policy Characteristics'!I:I,MATCH($C1124,'Policy Characteristics'!$C:$C,0)))</f>
        <v>% of fuel shifted</v>
      </c>
      <c r="P1124" s="226"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226" t="str">
        <f>IF(ISBLANK(INDEX('Policy Characteristics'!K:K,MATCH($C1124,'Policy Characteristics'!$C:$C,0))),"",INDEX('Policy Characteristics'!K:K,MATCH($C1124,'Policy Characteristics'!$C:$C,0)))</f>
        <v>industry-ag-main.html#fuel-switching</v>
      </c>
      <c r="R1124" s="226" t="str">
        <f>IF(ISBLANK(INDEX('Policy Characteristics'!L:L,MATCH($C1124,'Policy Characteristics'!$C:$C,0))),"",INDEX('Policy Characteristics'!L:L,MATCH($C1124,'Policy Characteristics'!$C:$C,0)))</f>
        <v>industry-elec-and-hydrogen.html</v>
      </c>
    </row>
    <row r="1125" spans="1:18" s="2" customFormat="1">
      <c r="A1125" s="22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226" t="str">
        <f t="shared" si="45"/>
        <v>Fraction of Eligible Industrial Energy Use Shifted to Hydrogen</v>
      </c>
      <c r="D1125" s="6" t="s">
        <v>844</v>
      </c>
      <c r="E1125" s="1" t="s">
        <v>902</v>
      </c>
      <c r="F1125" t="s">
        <v>845</v>
      </c>
      <c r="G1125" s="45" t="s">
        <v>903</v>
      </c>
      <c r="H1125" s="43">
        <v>2045</v>
      </c>
      <c r="I1125" s="261" t="s">
        <v>738</v>
      </c>
      <c r="J1125" s="227" t="str">
        <f>IF(ISBLANK(INDEX('Policy Characteristics'!D:D,MATCH($C1125,'Policy Characteristics'!$C:$C,0))),"",INDEX('Policy Characteristics'!D:D,MATCH($C1125,'Policy Characteristics'!$C:$C,0)))</f>
        <v>Hydrogen Combustion</v>
      </c>
      <c r="K1125" s="22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226" t="str">
        <f>IF(ISBLANK(INDEX('Policy Characteristics'!I:I,MATCH($C1125,'Policy Characteristics'!$C:$C,0))),"",INDEX('Policy Characteristics'!I:I,MATCH($C1125,'Policy Characteristics'!$C:$C,0)))</f>
        <v>% of fuel shifted</v>
      </c>
      <c r="P1125" s="226"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226" t="str">
        <f>IF(ISBLANK(INDEX('Policy Characteristics'!K:K,MATCH($C1125,'Policy Characteristics'!$C:$C,0))),"",INDEX('Policy Characteristics'!K:K,MATCH($C1125,'Policy Characteristics'!$C:$C,0)))</f>
        <v>industry-ag-main.html#fuel-switching</v>
      </c>
      <c r="R1125" s="226" t="str">
        <f>IF(ISBLANK(INDEX('Policy Characteristics'!L:L,MATCH($C1125,'Policy Characteristics'!$C:$C,0))),"",INDEX('Policy Characteristics'!L:L,MATCH($C1125,'Policy Characteristics'!$C:$C,0)))</f>
        <v>industry-elec-and-hydrogen.html</v>
      </c>
    </row>
    <row r="1126" spans="1:18" s="2" customFormat="1">
      <c r="A1126" s="22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226" t="str">
        <f t="shared" si="45"/>
        <v>Fraction of Eligible Industrial Energy Use Shifted to Hydrogen</v>
      </c>
      <c r="D1126" s="6" t="s">
        <v>844</v>
      </c>
      <c r="E1126" s="1" t="s">
        <v>904</v>
      </c>
      <c r="F1126" t="s">
        <v>845</v>
      </c>
      <c r="G1126" s="45" t="s">
        <v>905</v>
      </c>
      <c r="H1126" s="43">
        <v>2046</v>
      </c>
      <c r="I1126" s="261" t="s">
        <v>738</v>
      </c>
      <c r="J1126" s="227" t="str">
        <f>IF(ISBLANK(INDEX('Policy Characteristics'!D:D,MATCH($C1126,'Policy Characteristics'!$C:$C,0))),"",INDEX('Policy Characteristics'!D:D,MATCH($C1126,'Policy Characteristics'!$C:$C,0)))</f>
        <v>Hydrogen Combustion</v>
      </c>
      <c r="K1126" s="22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226" t="str">
        <f>IF(ISBLANK(INDEX('Policy Characteristics'!I:I,MATCH($C1126,'Policy Characteristics'!$C:$C,0))),"",INDEX('Policy Characteristics'!I:I,MATCH($C1126,'Policy Characteristics'!$C:$C,0)))</f>
        <v>% of fuel shifted</v>
      </c>
      <c r="P1126" s="226"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226" t="str">
        <f>IF(ISBLANK(INDEX('Policy Characteristics'!K:K,MATCH($C1126,'Policy Characteristics'!$C:$C,0))),"",INDEX('Policy Characteristics'!K:K,MATCH($C1126,'Policy Characteristics'!$C:$C,0)))</f>
        <v>industry-ag-main.html#fuel-switching</v>
      </c>
      <c r="R1126" s="226" t="str">
        <f>IF(ISBLANK(INDEX('Policy Characteristics'!L:L,MATCH($C1126,'Policy Characteristics'!$C:$C,0))),"",INDEX('Policy Characteristics'!L:L,MATCH($C1126,'Policy Characteristics'!$C:$C,0)))</f>
        <v>industry-elec-and-hydrogen.html</v>
      </c>
    </row>
    <row r="1127" spans="1:18" s="2" customFormat="1">
      <c r="A1127" s="22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226" t="str">
        <f t="shared" si="45"/>
        <v>Fraction of Eligible Industrial Energy Use Shifted to Hydrogen</v>
      </c>
      <c r="D1127" s="6" t="s">
        <v>844</v>
      </c>
      <c r="E1127" s="1" t="s">
        <v>906</v>
      </c>
      <c r="F1127" t="s">
        <v>845</v>
      </c>
      <c r="G1127" s="45" t="s">
        <v>907</v>
      </c>
      <c r="H1127" s="43">
        <v>2047</v>
      </c>
      <c r="I1127" s="261" t="s">
        <v>738</v>
      </c>
      <c r="J1127" s="227" t="str">
        <f>IF(ISBLANK(INDEX('Policy Characteristics'!D:D,MATCH($C1127,'Policy Characteristics'!$C:$C,0))),"",INDEX('Policy Characteristics'!D:D,MATCH($C1127,'Policy Characteristics'!$C:$C,0)))</f>
        <v>Hydrogen Combustion</v>
      </c>
      <c r="K1127" s="22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226" t="str">
        <f>IF(ISBLANK(INDEX('Policy Characteristics'!I:I,MATCH($C1127,'Policy Characteristics'!$C:$C,0))),"",INDEX('Policy Characteristics'!I:I,MATCH($C1127,'Policy Characteristics'!$C:$C,0)))</f>
        <v>% of fuel shifted</v>
      </c>
      <c r="P1127" s="226"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226" t="str">
        <f>IF(ISBLANK(INDEX('Policy Characteristics'!K:K,MATCH($C1127,'Policy Characteristics'!$C:$C,0))),"",INDEX('Policy Characteristics'!K:K,MATCH($C1127,'Policy Characteristics'!$C:$C,0)))</f>
        <v>industry-ag-main.html#fuel-switching</v>
      </c>
      <c r="R1127" s="226" t="str">
        <f>IF(ISBLANK(INDEX('Policy Characteristics'!L:L,MATCH($C1127,'Policy Characteristics'!$C:$C,0))),"",INDEX('Policy Characteristics'!L:L,MATCH($C1127,'Policy Characteristics'!$C:$C,0)))</f>
        <v>industry-elec-and-hydrogen.html</v>
      </c>
    </row>
    <row r="1128" spans="1:18" s="2" customFormat="1">
      <c r="A1128" s="22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226" t="str">
        <f t="shared" si="45"/>
        <v>Fraction of Eligible Industrial Energy Use Shifted to Hydrogen</v>
      </c>
      <c r="D1128" s="6" t="s">
        <v>844</v>
      </c>
      <c r="E1128" s="1" t="s">
        <v>908</v>
      </c>
      <c r="F1128" t="s">
        <v>845</v>
      </c>
      <c r="G1128" s="45" t="s">
        <v>909</v>
      </c>
      <c r="H1128" s="43">
        <v>2048</v>
      </c>
      <c r="I1128" s="261" t="s">
        <v>738</v>
      </c>
      <c r="J1128" s="227" t="str">
        <f>IF(ISBLANK(INDEX('Policy Characteristics'!D:D,MATCH($C1128,'Policy Characteristics'!$C:$C,0))),"",INDEX('Policy Characteristics'!D:D,MATCH($C1128,'Policy Characteristics'!$C:$C,0)))</f>
        <v>Hydrogen Combustion</v>
      </c>
      <c r="K1128" s="22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226" t="str">
        <f>IF(ISBLANK(INDEX('Policy Characteristics'!I:I,MATCH($C1128,'Policy Characteristics'!$C:$C,0))),"",INDEX('Policy Characteristics'!I:I,MATCH($C1128,'Policy Characteristics'!$C:$C,0)))</f>
        <v>% of fuel shifted</v>
      </c>
      <c r="P1128" s="226"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226" t="str">
        <f>IF(ISBLANK(INDEX('Policy Characteristics'!K:K,MATCH($C1128,'Policy Characteristics'!$C:$C,0))),"",INDEX('Policy Characteristics'!K:K,MATCH($C1128,'Policy Characteristics'!$C:$C,0)))</f>
        <v>industry-ag-main.html#fuel-switching</v>
      </c>
      <c r="R1128" s="226" t="str">
        <f>IF(ISBLANK(INDEX('Policy Characteristics'!L:L,MATCH($C1128,'Policy Characteristics'!$C:$C,0))),"",INDEX('Policy Characteristics'!L:L,MATCH($C1128,'Policy Characteristics'!$C:$C,0)))</f>
        <v>industry-elec-and-hydrogen.html</v>
      </c>
    </row>
    <row r="1129" spans="1:18" s="2" customFormat="1">
      <c r="A1129" s="22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226" t="str">
        <f t="shared" si="45"/>
        <v>Fraction of Eligible Industrial Energy Use Shifted to Hydrogen</v>
      </c>
      <c r="D1129" s="6" t="s">
        <v>844</v>
      </c>
      <c r="E1129" s="1" t="s">
        <v>910</v>
      </c>
      <c r="F1129" t="s">
        <v>845</v>
      </c>
      <c r="G1129" s="45" t="s">
        <v>910</v>
      </c>
      <c r="H1129" s="43">
        <v>2049</v>
      </c>
      <c r="I1129" s="261" t="s">
        <v>738</v>
      </c>
      <c r="J1129" s="227" t="str">
        <f>IF(ISBLANK(INDEX('Policy Characteristics'!D:D,MATCH($C1129,'Policy Characteristics'!$C:$C,0))),"",INDEX('Policy Characteristics'!D:D,MATCH($C1129,'Policy Characteristics'!$C:$C,0)))</f>
        <v>Hydrogen Combustion</v>
      </c>
      <c r="K1129" s="22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226" t="str">
        <f>IF(ISBLANK(INDEX('Policy Characteristics'!I:I,MATCH($C1129,'Policy Characteristics'!$C:$C,0))),"",INDEX('Policy Characteristics'!I:I,MATCH($C1129,'Policy Characteristics'!$C:$C,0)))</f>
        <v>% of fuel shifted</v>
      </c>
      <c r="P1129" s="226"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226" t="str">
        <f>IF(ISBLANK(INDEX('Policy Characteristics'!K:K,MATCH($C1129,'Policy Characteristics'!$C:$C,0))),"",INDEX('Policy Characteristics'!K:K,MATCH($C1129,'Policy Characteristics'!$C:$C,0)))</f>
        <v>industry-ag-main.html#fuel-switching</v>
      </c>
      <c r="R1129" s="226" t="str">
        <f>IF(ISBLANK(INDEX('Policy Characteristics'!L:L,MATCH($C1129,'Policy Characteristics'!$C:$C,0))),"",INDEX('Policy Characteristics'!L:L,MATCH($C1129,'Policy Characteristics'!$C:$C,0)))</f>
        <v>industry-elec-and-hydrogen.html</v>
      </c>
    </row>
    <row r="1130" spans="1:18" s="2" customFormat="1">
      <c r="A1130" s="22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226" t="str">
        <f t="shared" si="45"/>
        <v>Fraction of Eligible Industrial Energy Use Shifted to Hydrogen</v>
      </c>
      <c r="D1130" s="6" t="s">
        <v>846</v>
      </c>
      <c r="E1130" s="1" t="s">
        <v>896</v>
      </c>
      <c r="F1130" t="s">
        <v>847</v>
      </c>
      <c r="G1130" s="45" t="s">
        <v>897</v>
      </c>
      <c r="H1130" s="43">
        <v>2050</v>
      </c>
      <c r="I1130" s="261" t="s">
        <v>728</v>
      </c>
      <c r="J1130" s="227" t="str">
        <f>IF(ISBLANK(INDEX('Policy Characteristics'!D:D,MATCH($C1130,'Policy Characteristics'!$C:$C,0))),"",INDEX('Policy Characteristics'!D:D,MATCH($C1130,'Policy Characteristics'!$C:$C,0)))</f>
        <v>Hydrogen Combustion</v>
      </c>
      <c r="K1130" s="22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226" t="str">
        <f>IF(ISBLANK(INDEX('Policy Characteristics'!I:I,MATCH($C1130,'Policy Characteristics'!$C:$C,0))),"",INDEX('Policy Characteristics'!I:I,MATCH($C1130,'Policy Characteristics'!$C:$C,0)))</f>
        <v>% of fuel shifted</v>
      </c>
      <c r="P1130" s="226"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226" t="str">
        <f>IF(ISBLANK(INDEX('Policy Characteristics'!K:K,MATCH($C1130,'Policy Characteristics'!$C:$C,0))),"",INDEX('Policy Characteristics'!K:K,MATCH($C1130,'Policy Characteristics'!$C:$C,0)))</f>
        <v>industry-ag-main.html#fuel-switching</v>
      </c>
      <c r="R1130" s="226" t="str">
        <f>IF(ISBLANK(INDEX('Policy Characteristics'!L:L,MATCH($C1130,'Policy Characteristics'!$C:$C,0))),"",INDEX('Policy Characteristics'!L:L,MATCH($C1130,'Policy Characteristics'!$C:$C,0)))</f>
        <v>industry-elec-and-hydrogen.html</v>
      </c>
    </row>
    <row r="1131" spans="1:18" s="2" customFormat="1">
      <c r="A1131" s="22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226" t="str">
        <f t="shared" si="45"/>
        <v>Fraction of Eligible Industrial Energy Use Shifted to Hydrogen</v>
      </c>
      <c r="D1131" s="6" t="s">
        <v>846</v>
      </c>
      <c r="E1131" s="1" t="s">
        <v>898</v>
      </c>
      <c r="F1131" t="s">
        <v>847</v>
      </c>
      <c r="G1131" s="45" t="s">
        <v>899</v>
      </c>
      <c r="H1131" s="43">
        <v>2051</v>
      </c>
      <c r="I1131" s="261" t="s">
        <v>728</v>
      </c>
      <c r="J1131" s="227" t="str">
        <f>IF(ISBLANK(INDEX('Policy Characteristics'!D:D,MATCH($C1131,'Policy Characteristics'!$C:$C,0))),"",INDEX('Policy Characteristics'!D:D,MATCH($C1131,'Policy Characteristics'!$C:$C,0)))</f>
        <v>Hydrogen Combustion</v>
      </c>
      <c r="K1131" s="22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226" t="str">
        <f>IF(ISBLANK(INDEX('Policy Characteristics'!I:I,MATCH($C1131,'Policy Characteristics'!$C:$C,0))),"",INDEX('Policy Characteristics'!I:I,MATCH($C1131,'Policy Characteristics'!$C:$C,0)))</f>
        <v>% of fuel shifted</v>
      </c>
      <c r="P1131" s="226"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226" t="str">
        <f>IF(ISBLANK(INDEX('Policy Characteristics'!K:K,MATCH($C1131,'Policy Characteristics'!$C:$C,0))),"",INDEX('Policy Characteristics'!K:K,MATCH($C1131,'Policy Characteristics'!$C:$C,0)))</f>
        <v>industry-ag-main.html#fuel-switching</v>
      </c>
      <c r="R1131" s="226" t="str">
        <f>IF(ISBLANK(INDEX('Policy Characteristics'!L:L,MATCH($C1131,'Policy Characteristics'!$C:$C,0))),"",INDEX('Policy Characteristics'!L:L,MATCH($C1131,'Policy Characteristics'!$C:$C,0)))</f>
        <v>industry-elec-and-hydrogen.html</v>
      </c>
    </row>
    <row r="1132" spans="1:18" s="2" customFormat="1">
      <c r="A1132" s="22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226" t="str">
        <f t="shared" si="45"/>
        <v>Fraction of Eligible Industrial Energy Use Shifted to Hydrogen</v>
      </c>
      <c r="D1132" s="6" t="s">
        <v>846</v>
      </c>
      <c r="E1132" s="1" t="s">
        <v>900</v>
      </c>
      <c r="F1132" t="s">
        <v>847</v>
      </c>
      <c r="G1132" s="45" t="s">
        <v>901</v>
      </c>
      <c r="H1132" s="43">
        <v>2052</v>
      </c>
      <c r="I1132" s="261" t="s">
        <v>728</v>
      </c>
      <c r="J1132" s="227" t="str">
        <f>IF(ISBLANK(INDEX('Policy Characteristics'!D:D,MATCH($C1132,'Policy Characteristics'!$C:$C,0))),"",INDEX('Policy Characteristics'!D:D,MATCH($C1132,'Policy Characteristics'!$C:$C,0)))</f>
        <v>Hydrogen Combustion</v>
      </c>
      <c r="K1132" s="22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226" t="str">
        <f>IF(ISBLANK(INDEX('Policy Characteristics'!I:I,MATCH($C1132,'Policy Characteristics'!$C:$C,0))),"",INDEX('Policy Characteristics'!I:I,MATCH($C1132,'Policy Characteristics'!$C:$C,0)))</f>
        <v>% of fuel shifted</v>
      </c>
      <c r="P1132" s="226"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226" t="str">
        <f>IF(ISBLANK(INDEX('Policy Characteristics'!K:K,MATCH($C1132,'Policy Characteristics'!$C:$C,0))),"",INDEX('Policy Characteristics'!K:K,MATCH($C1132,'Policy Characteristics'!$C:$C,0)))</f>
        <v>industry-ag-main.html#fuel-switching</v>
      </c>
      <c r="R1132" s="226" t="str">
        <f>IF(ISBLANK(INDEX('Policy Characteristics'!L:L,MATCH($C1132,'Policy Characteristics'!$C:$C,0))),"",INDEX('Policy Characteristics'!L:L,MATCH($C1132,'Policy Characteristics'!$C:$C,0)))</f>
        <v>industry-elec-and-hydrogen.html</v>
      </c>
    </row>
    <row r="1133" spans="1:18" s="2" customFormat="1">
      <c r="A1133" s="22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226" t="str">
        <f t="shared" si="45"/>
        <v>Fraction of Eligible Industrial Energy Use Shifted to Hydrogen</v>
      </c>
      <c r="D1133" s="6" t="s">
        <v>846</v>
      </c>
      <c r="E1133" s="1" t="s">
        <v>902</v>
      </c>
      <c r="F1133" t="s">
        <v>847</v>
      </c>
      <c r="G1133" s="45" t="s">
        <v>903</v>
      </c>
      <c r="H1133" s="43">
        <v>2053</v>
      </c>
      <c r="I1133" s="261" t="s">
        <v>728</v>
      </c>
      <c r="J1133" s="227" t="str">
        <f>IF(ISBLANK(INDEX('Policy Characteristics'!D:D,MATCH($C1133,'Policy Characteristics'!$C:$C,0))),"",INDEX('Policy Characteristics'!D:D,MATCH($C1133,'Policy Characteristics'!$C:$C,0)))</f>
        <v>Hydrogen Combustion</v>
      </c>
      <c r="K1133" s="22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226" t="str">
        <f>IF(ISBLANK(INDEX('Policy Characteristics'!I:I,MATCH($C1133,'Policy Characteristics'!$C:$C,0))),"",INDEX('Policy Characteristics'!I:I,MATCH($C1133,'Policy Characteristics'!$C:$C,0)))</f>
        <v>% of fuel shifted</v>
      </c>
      <c r="P1133" s="226"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226" t="str">
        <f>IF(ISBLANK(INDEX('Policy Characteristics'!K:K,MATCH($C1133,'Policy Characteristics'!$C:$C,0))),"",INDEX('Policy Characteristics'!K:K,MATCH($C1133,'Policy Characteristics'!$C:$C,0)))</f>
        <v>industry-ag-main.html#fuel-switching</v>
      </c>
      <c r="R1133" s="226" t="str">
        <f>IF(ISBLANK(INDEX('Policy Characteristics'!L:L,MATCH($C1133,'Policy Characteristics'!$C:$C,0))),"",INDEX('Policy Characteristics'!L:L,MATCH($C1133,'Policy Characteristics'!$C:$C,0)))</f>
        <v>industry-elec-and-hydrogen.html</v>
      </c>
    </row>
    <row r="1134" spans="1:18" s="2" customFormat="1">
      <c r="A1134" s="22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226" t="str">
        <f t="shared" si="45"/>
        <v>Fraction of Eligible Industrial Energy Use Shifted to Hydrogen</v>
      </c>
      <c r="D1134" s="6" t="s">
        <v>846</v>
      </c>
      <c r="E1134" s="1" t="s">
        <v>904</v>
      </c>
      <c r="F1134" t="s">
        <v>847</v>
      </c>
      <c r="G1134" s="45" t="s">
        <v>905</v>
      </c>
      <c r="H1134" s="43">
        <v>2054</v>
      </c>
      <c r="I1134" s="261" t="s">
        <v>738</v>
      </c>
      <c r="J1134" s="227" t="str">
        <f>IF(ISBLANK(INDEX('Policy Characteristics'!D:D,MATCH($C1134,'Policy Characteristics'!$C:$C,0))),"",INDEX('Policy Characteristics'!D:D,MATCH($C1134,'Policy Characteristics'!$C:$C,0)))</f>
        <v>Hydrogen Combustion</v>
      </c>
      <c r="K1134" s="22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226" t="str">
        <f>IF(ISBLANK(INDEX('Policy Characteristics'!I:I,MATCH($C1134,'Policy Characteristics'!$C:$C,0))),"",INDEX('Policy Characteristics'!I:I,MATCH($C1134,'Policy Characteristics'!$C:$C,0)))</f>
        <v>% of fuel shifted</v>
      </c>
      <c r="P1134" s="226"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226" t="str">
        <f>IF(ISBLANK(INDEX('Policy Characteristics'!K:K,MATCH($C1134,'Policy Characteristics'!$C:$C,0))),"",INDEX('Policy Characteristics'!K:K,MATCH($C1134,'Policy Characteristics'!$C:$C,0)))</f>
        <v>industry-ag-main.html#fuel-switching</v>
      </c>
      <c r="R1134" s="226" t="str">
        <f>IF(ISBLANK(INDEX('Policy Characteristics'!L:L,MATCH($C1134,'Policy Characteristics'!$C:$C,0))),"",INDEX('Policy Characteristics'!L:L,MATCH($C1134,'Policy Characteristics'!$C:$C,0)))</f>
        <v>industry-elec-and-hydrogen.html</v>
      </c>
    </row>
    <row r="1135" spans="1:18" s="2" customFormat="1">
      <c r="A1135" s="22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226" t="str">
        <f t="shared" si="45"/>
        <v>Fraction of Eligible Industrial Energy Use Shifted to Hydrogen</v>
      </c>
      <c r="D1135" s="6" t="s">
        <v>846</v>
      </c>
      <c r="E1135" s="1" t="s">
        <v>906</v>
      </c>
      <c r="F1135" t="s">
        <v>847</v>
      </c>
      <c r="G1135" s="45" t="s">
        <v>907</v>
      </c>
      <c r="H1135" s="43">
        <v>2055</v>
      </c>
      <c r="I1135" s="261" t="s">
        <v>738</v>
      </c>
      <c r="J1135" s="227" t="str">
        <f>IF(ISBLANK(INDEX('Policy Characteristics'!D:D,MATCH($C1135,'Policy Characteristics'!$C:$C,0))),"",INDEX('Policy Characteristics'!D:D,MATCH($C1135,'Policy Characteristics'!$C:$C,0)))</f>
        <v>Hydrogen Combustion</v>
      </c>
      <c r="K1135" s="22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226" t="str">
        <f>IF(ISBLANK(INDEX('Policy Characteristics'!I:I,MATCH($C1135,'Policy Characteristics'!$C:$C,0))),"",INDEX('Policy Characteristics'!I:I,MATCH($C1135,'Policy Characteristics'!$C:$C,0)))</f>
        <v>% of fuel shifted</v>
      </c>
      <c r="P1135" s="226"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226" t="str">
        <f>IF(ISBLANK(INDEX('Policy Characteristics'!K:K,MATCH($C1135,'Policy Characteristics'!$C:$C,0))),"",INDEX('Policy Characteristics'!K:K,MATCH($C1135,'Policy Characteristics'!$C:$C,0)))</f>
        <v>industry-ag-main.html#fuel-switching</v>
      </c>
      <c r="R1135" s="226" t="str">
        <f>IF(ISBLANK(INDEX('Policy Characteristics'!L:L,MATCH($C1135,'Policy Characteristics'!$C:$C,0))),"",INDEX('Policy Characteristics'!L:L,MATCH($C1135,'Policy Characteristics'!$C:$C,0)))</f>
        <v>industry-elec-and-hydrogen.html</v>
      </c>
    </row>
    <row r="1136" spans="1:18" s="2" customFormat="1">
      <c r="A1136" s="22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226" t="str">
        <f t="shared" si="45"/>
        <v>Fraction of Eligible Industrial Energy Use Shifted to Hydrogen</v>
      </c>
      <c r="D1136" s="6" t="s">
        <v>846</v>
      </c>
      <c r="E1136" s="1" t="s">
        <v>908</v>
      </c>
      <c r="F1136" t="s">
        <v>847</v>
      </c>
      <c r="G1136" s="45" t="s">
        <v>909</v>
      </c>
      <c r="H1136" s="43">
        <v>2056</v>
      </c>
      <c r="I1136" s="261" t="s">
        <v>738</v>
      </c>
      <c r="J1136" s="227" t="str">
        <f>IF(ISBLANK(INDEX('Policy Characteristics'!D:D,MATCH($C1136,'Policy Characteristics'!$C:$C,0))),"",INDEX('Policy Characteristics'!D:D,MATCH($C1136,'Policy Characteristics'!$C:$C,0)))</f>
        <v>Hydrogen Combustion</v>
      </c>
      <c r="K1136" s="22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226" t="str">
        <f>IF(ISBLANK(INDEX('Policy Characteristics'!I:I,MATCH($C1136,'Policy Characteristics'!$C:$C,0))),"",INDEX('Policy Characteristics'!I:I,MATCH($C1136,'Policy Characteristics'!$C:$C,0)))</f>
        <v>% of fuel shifted</v>
      </c>
      <c r="P1136" s="226"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226" t="str">
        <f>IF(ISBLANK(INDEX('Policy Characteristics'!K:K,MATCH($C1136,'Policy Characteristics'!$C:$C,0))),"",INDEX('Policy Characteristics'!K:K,MATCH($C1136,'Policy Characteristics'!$C:$C,0)))</f>
        <v>industry-ag-main.html#fuel-switching</v>
      </c>
      <c r="R1136" s="226" t="str">
        <f>IF(ISBLANK(INDEX('Policy Characteristics'!L:L,MATCH($C1136,'Policy Characteristics'!$C:$C,0))),"",INDEX('Policy Characteristics'!L:L,MATCH($C1136,'Policy Characteristics'!$C:$C,0)))</f>
        <v>industry-elec-and-hydrogen.html</v>
      </c>
    </row>
    <row r="1137" spans="1:18" s="2" customFormat="1">
      <c r="A1137" s="22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226" t="str">
        <f t="shared" si="45"/>
        <v>Fraction of Eligible Industrial Energy Use Shifted to Hydrogen</v>
      </c>
      <c r="D1137" s="6" t="s">
        <v>846</v>
      </c>
      <c r="E1137" s="1" t="s">
        <v>910</v>
      </c>
      <c r="F1137" t="s">
        <v>847</v>
      </c>
      <c r="G1137" s="45" t="s">
        <v>910</v>
      </c>
      <c r="H1137" s="43">
        <v>2057</v>
      </c>
      <c r="I1137" s="261" t="s">
        <v>738</v>
      </c>
      <c r="J1137" s="227" t="str">
        <f>IF(ISBLANK(INDEX('Policy Characteristics'!D:D,MATCH($C1137,'Policy Characteristics'!$C:$C,0))),"",INDEX('Policy Characteristics'!D:D,MATCH($C1137,'Policy Characteristics'!$C:$C,0)))</f>
        <v>Hydrogen Combustion</v>
      </c>
      <c r="K1137" s="22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226" t="str">
        <f>IF(ISBLANK(INDEX('Policy Characteristics'!I:I,MATCH($C1137,'Policy Characteristics'!$C:$C,0))),"",INDEX('Policy Characteristics'!I:I,MATCH($C1137,'Policy Characteristics'!$C:$C,0)))</f>
        <v>% of fuel shifted</v>
      </c>
      <c r="P1137" s="226"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226" t="str">
        <f>IF(ISBLANK(INDEX('Policy Characteristics'!K:K,MATCH($C1137,'Policy Characteristics'!$C:$C,0))),"",INDEX('Policy Characteristics'!K:K,MATCH($C1137,'Policy Characteristics'!$C:$C,0)))</f>
        <v>industry-ag-main.html#fuel-switching</v>
      </c>
      <c r="R1137" s="226" t="str">
        <f>IF(ISBLANK(INDEX('Policy Characteristics'!L:L,MATCH($C1137,'Policy Characteristics'!$C:$C,0))),"",INDEX('Policy Characteristics'!L:L,MATCH($C1137,'Policy Characteristics'!$C:$C,0)))</f>
        <v>industry-elec-and-hydrogen.html</v>
      </c>
    </row>
    <row r="1138" spans="1:18" s="2" customFormat="1">
      <c r="A1138" s="22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226" t="str">
        <f t="shared" si="45"/>
        <v>Fraction of Eligible Industrial Energy Use Shifted to Hydrogen</v>
      </c>
      <c r="D1138" s="6" t="s">
        <v>848</v>
      </c>
      <c r="E1138" s="1" t="s">
        <v>896</v>
      </c>
      <c r="F1138" t="s">
        <v>849</v>
      </c>
      <c r="G1138" s="45" t="s">
        <v>897</v>
      </c>
      <c r="H1138" s="43">
        <v>2058</v>
      </c>
      <c r="I1138" s="261" t="s">
        <v>728</v>
      </c>
      <c r="J1138" s="227" t="str">
        <f>IF(ISBLANK(INDEX('Policy Characteristics'!D:D,MATCH($C1138,'Policy Characteristics'!$C:$C,0))),"",INDEX('Policy Characteristics'!D:D,MATCH($C1138,'Policy Characteristics'!$C:$C,0)))</f>
        <v>Hydrogen Combustion</v>
      </c>
      <c r="K1138" s="22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226" t="str">
        <f>IF(ISBLANK(INDEX('Policy Characteristics'!I:I,MATCH($C1138,'Policy Characteristics'!$C:$C,0))),"",INDEX('Policy Characteristics'!I:I,MATCH($C1138,'Policy Characteristics'!$C:$C,0)))</f>
        <v>% of fuel shifted</v>
      </c>
      <c r="P1138" s="226"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226" t="str">
        <f>IF(ISBLANK(INDEX('Policy Characteristics'!K:K,MATCH($C1138,'Policy Characteristics'!$C:$C,0))),"",INDEX('Policy Characteristics'!K:K,MATCH($C1138,'Policy Characteristics'!$C:$C,0)))</f>
        <v>industry-ag-main.html#fuel-switching</v>
      </c>
      <c r="R1138" s="226" t="str">
        <f>IF(ISBLANK(INDEX('Policy Characteristics'!L:L,MATCH($C1138,'Policy Characteristics'!$C:$C,0))),"",INDEX('Policy Characteristics'!L:L,MATCH($C1138,'Policy Characteristics'!$C:$C,0)))</f>
        <v>industry-elec-and-hydrogen.html</v>
      </c>
    </row>
    <row r="1139" spans="1:18" s="2" customFormat="1">
      <c r="A1139" s="22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226" t="str">
        <f t="shared" si="45"/>
        <v>Fraction of Eligible Industrial Energy Use Shifted to Hydrogen</v>
      </c>
      <c r="D1139" s="6" t="s">
        <v>848</v>
      </c>
      <c r="E1139" s="1" t="s">
        <v>898</v>
      </c>
      <c r="F1139" t="s">
        <v>849</v>
      </c>
      <c r="G1139" s="45" t="s">
        <v>899</v>
      </c>
      <c r="H1139" s="43">
        <v>2059</v>
      </c>
      <c r="I1139" s="261" t="s">
        <v>728</v>
      </c>
      <c r="J1139" s="227" t="str">
        <f>IF(ISBLANK(INDEX('Policy Characteristics'!D:D,MATCH($C1139,'Policy Characteristics'!$C:$C,0))),"",INDEX('Policy Characteristics'!D:D,MATCH($C1139,'Policy Characteristics'!$C:$C,0)))</f>
        <v>Hydrogen Combustion</v>
      </c>
      <c r="K1139" s="22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226" t="str">
        <f>IF(ISBLANK(INDEX('Policy Characteristics'!I:I,MATCH($C1139,'Policy Characteristics'!$C:$C,0))),"",INDEX('Policy Characteristics'!I:I,MATCH($C1139,'Policy Characteristics'!$C:$C,0)))</f>
        <v>% of fuel shifted</v>
      </c>
      <c r="P1139" s="226"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226" t="str">
        <f>IF(ISBLANK(INDEX('Policy Characteristics'!K:K,MATCH($C1139,'Policy Characteristics'!$C:$C,0))),"",INDEX('Policy Characteristics'!K:K,MATCH($C1139,'Policy Characteristics'!$C:$C,0)))</f>
        <v>industry-ag-main.html#fuel-switching</v>
      </c>
      <c r="R1139" s="226" t="str">
        <f>IF(ISBLANK(INDEX('Policy Characteristics'!L:L,MATCH($C1139,'Policy Characteristics'!$C:$C,0))),"",INDEX('Policy Characteristics'!L:L,MATCH($C1139,'Policy Characteristics'!$C:$C,0)))</f>
        <v>industry-elec-and-hydrogen.html</v>
      </c>
    </row>
    <row r="1140" spans="1:18" s="2" customFormat="1">
      <c r="A1140" s="22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226" t="str">
        <f t="shared" si="45"/>
        <v>Fraction of Eligible Industrial Energy Use Shifted to Hydrogen</v>
      </c>
      <c r="D1140" s="6" t="s">
        <v>848</v>
      </c>
      <c r="E1140" s="1" t="s">
        <v>900</v>
      </c>
      <c r="F1140" t="s">
        <v>849</v>
      </c>
      <c r="G1140" s="45" t="s">
        <v>901</v>
      </c>
      <c r="H1140" s="43">
        <v>2060</v>
      </c>
      <c r="I1140" s="261" t="s">
        <v>738</v>
      </c>
      <c r="J1140" s="227" t="str">
        <f>IF(ISBLANK(INDEX('Policy Characteristics'!D:D,MATCH($C1140,'Policy Characteristics'!$C:$C,0))),"",INDEX('Policy Characteristics'!D:D,MATCH($C1140,'Policy Characteristics'!$C:$C,0)))</f>
        <v>Hydrogen Combustion</v>
      </c>
      <c r="K1140" s="22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226" t="str">
        <f>IF(ISBLANK(INDEX('Policy Characteristics'!I:I,MATCH($C1140,'Policy Characteristics'!$C:$C,0))),"",INDEX('Policy Characteristics'!I:I,MATCH($C1140,'Policy Characteristics'!$C:$C,0)))</f>
        <v>% of fuel shifted</v>
      </c>
      <c r="P1140" s="226"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226" t="str">
        <f>IF(ISBLANK(INDEX('Policy Characteristics'!K:K,MATCH($C1140,'Policy Characteristics'!$C:$C,0))),"",INDEX('Policy Characteristics'!K:K,MATCH($C1140,'Policy Characteristics'!$C:$C,0)))</f>
        <v>industry-ag-main.html#fuel-switching</v>
      </c>
      <c r="R1140" s="226" t="str">
        <f>IF(ISBLANK(INDEX('Policy Characteristics'!L:L,MATCH($C1140,'Policy Characteristics'!$C:$C,0))),"",INDEX('Policy Characteristics'!L:L,MATCH($C1140,'Policy Characteristics'!$C:$C,0)))</f>
        <v>industry-elec-and-hydrogen.html</v>
      </c>
    </row>
    <row r="1141" spans="1:18" s="2" customFormat="1">
      <c r="A1141" s="22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226" t="str">
        <f t="shared" si="45"/>
        <v>Fraction of Eligible Industrial Energy Use Shifted to Hydrogen</v>
      </c>
      <c r="D1141" s="6" t="s">
        <v>848</v>
      </c>
      <c r="E1141" s="1" t="s">
        <v>902</v>
      </c>
      <c r="F1141" t="s">
        <v>849</v>
      </c>
      <c r="G1141" s="45" t="s">
        <v>903</v>
      </c>
      <c r="H1141" s="43">
        <v>2061</v>
      </c>
      <c r="I1141" s="261" t="s">
        <v>738</v>
      </c>
      <c r="J1141" s="227" t="str">
        <f>IF(ISBLANK(INDEX('Policy Characteristics'!D:D,MATCH($C1141,'Policy Characteristics'!$C:$C,0))),"",INDEX('Policy Characteristics'!D:D,MATCH($C1141,'Policy Characteristics'!$C:$C,0)))</f>
        <v>Hydrogen Combustion</v>
      </c>
      <c r="K1141" s="22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226" t="str">
        <f>IF(ISBLANK(INDEX('Policy Characteristics'!I:I,MATCH($C1141,'Policy Characteristics'!$C:$C,0))),"",INDEX('Policy Characteristics'!I:I,MATCH($C1141,'Policy Characteristics'!$C:$C,0)))</f>
        <v>% of fuel shifted</v>
      </c>
      <c r="P1141" s="226"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226" t="str">
        <f>IF(ISBLANK(INDEX('Policy Characteristics'!K:K,MATCH($C1141,'Policy Characteristics'!$C:$C,0))),"",INDEX('Policy Characteristics'!K:K,MATCH($C1141,'Policy Characteristics'!$C:$C,0)))</f>
        <v>industry-ag-main.html#fuel-switching</v>
      </c>
      <c r="R1141" s="226" t="str">
        <f>IF(ISBLANK(INDEX('Policy Characteristics'!L:L,MATCH($C1141,'Policy Characteristics'!$C:$C,0))),"",INDEX('Policy Characteristics'!L:L,MATCH($C1141,'Policy Characteristics'!$C:$C,0)))</f>
        <v>industry-elec-and-hydrogen.html</v>
      </c>
    </row>
    <row r="1142" spans="1:18" s="2" customFormat="1">
      <c r="A1142" s="22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226" t="str">
        <f t="shared" si="45"/>
        <v>Fraction of Eligible Industrial Energy Use Shifted to Hydrogen</v>
      </c>
      <c r="D1142" s="6" t="s">
        <v>848</v>
      </c>
      <c r="E1142" s="1" t="s">
        <v>904</v>
      </c>
      <c r="F1142" t="s">
        <v>849</v>
      </c>
      <c r="G1142" s="45" t="s">
        <v>905</v>
      </c>
      <c r="H1142" s="43">
        <v>2062</v>
      </c>
      <c r="I1142" s="261" t="s">
        <v>738</v>
      </c>
      <c r="J1142" s="227" t="str">
        <f>IF(ISBLANK(INDEX('Policy Characteristics'!D:D,MATCH($C1142,'Policy Characteristics'!$C:$C,0))),"",INDEX('Policy Characteristics'!D:D,MATCH($C1142,'Policy Characteristics'!$C:$C,0)))</f>
        <v>Hydrogen Combustion</v>
      </c>
      <c r="K1142" s="22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226" t="str">
        <f>IF(ISBLANK(INDEX('Policy Characteristics'!I:I,MATCH($C1142,'Policy Characteristics'!$C:$C,0))),"",INDEX('Policy Characteristics'!I:I,MATCH($C1142,'Policy Characteristics'!$C:$C,0)))</f>
        <v>% of fuel shifted</v>
      </c>
      <c r="P1142" s="226"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226" t="str">
        <f>IF(ISBLANK(INDEX('Policy Characteristics'!K:K,MATCH($C1142,'Policy Characteristics'!$C:$C,0))),"",INDEX('Policy Characteristics'!K:K,MATCH($C1142,'Policy Characteristics'!$C:$C,0)))</f>
        <v>industry-ag-main.html#fuel-switching</v>
      </c>
      <c r="R1142" s="226" t="str">
        <f>IF(ISBLANK(INDEX('Policy Characteristics'!L:L,MATCH($C1142,'Policy Characteristics'!$C:$C,0))),"",INDEX('Policy Characteristics'!L:L,MATCH($C1142,'Policy Characteristics'!$C:$C,0)))</f>
        <v>industry-elec-and-hydrogen.html</v>
      </c>
    </row>
    <row r="1143" spans="1:18" s="2" customFormat="1">
      <c r="A1143" s="22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226" t="str">
        <f t="shared" si="45"/>
        <v>Fraction of Eligible Industrial Energy Use Shifted to Hydrogen</v>
      </c>
      <c r="D1143" s="6" t="s">
        <v>848</v>
      </c>
      <c r="E1143" s="1" t="s">
        <v>906</v>
      </c>
      <c r="F1143" t="s">
        <v>849</v>
      </c>
      <c r="G1143" s="45" t="s">
        <v>907</v>
      </c>
      <c r="H1143" s="43">
        <v>2063</v>
      </c>
      <c r="I1143" s="261" t="s">
        <v>738</v>
      </c>
      <c r="J1143" s="227" t="str">
        <f>IF(ISBLANK(INDEX('Policy Characteristics'!D:D,MATCH($C1143,'Policy Characteristics'!$C:$C,0))),"",INDEX('Policy Characteristics'!D:D,MATCH($C1143,'Policy Characteristics'!$C:$C,0)))</f>
        <v>Hydrogen Combustion</v>
      </c>
      <c r="K1143" s="22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226" t="str">
        <f>IF(ISBLANK(INDEX('Policy Characteristics'!I:I,MATCH($C1143,'Policy Characteristics'!$C:$C,0))),"",INDEX('Policy Characteristics'!I:I,MATCH($C1143,'Policy Characteristics'!$C:$C,0)))</f>
        <v>% of fuel shifted</v>
      </c>
      <c r="P1143" s="226"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226" t="str">
        <f>IF(ISBLANK(INDEX('Policy Characteristics'!K:K,MATCH($C1143,'Policy Characteristics'!$C:$C,0))),"",INDEX('Policy Characteristics'!K:K,MATCH($C1143,'Policy Characteristics'!$C:$C,0)))</f>
        <v>industry-ag-main.html#fuel-switching</v>
      </c>
      <c r="R1143" s="226" t="str">
        <f>IF(ISBLANK(INDEX('Policy Characteristics'!L:L,MATCH($C1143,'Policy Characteristics'!$C:$C,0))),"",INDEX('Policy Characteristics'!L:L,MATCH($C1143,'Policy Characteristics'!$C:$C,0)))</f>
        <v>industry-elec-and-hydrogen.html</v>
      </c>
    </row>
    <row r="1144" spans="1:18" s="2" customFormat="1">
      <c r="A1144" s="22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226" t="str">
        <f t="shared" si="45"/>
        <v>Fraction of Eligible Industrial Energy Use Shifted to Hydrogen</v>
      </c>
      <c r="D1144" s="6" t="s">
        <v>848</v>
      </c>
      <c r="E1144" s="1" t="s">
        <v>908</v>
      </c>
      <c r="F1144" t="s">
        <v>849</v>
      </c>
      <c r="G1144" s="45" t="s">
        <v>909</v>
      </c>
      <c r="H1144" s="43">
        <v>2064</v>
      </c>
      <c r="I1144" s="261" t="s">
        <v>738</v>
      </c>
      <c r="J1144" s="227" t="str">
        <f>IF(ISBLANK(INDEX('Policy Characteristics'!D:D,MATCH($C1144,'Policy Characteristics'!$C:$C,0))),"",INDEX('Policy Characteristics'!D:D,MATCH($C1144,'Policy Characteristics'!$C:$C,0)))</f>
        <v>Hydrogen Combustion</v>
      </c>
      <c r="K1144" s="22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226" t="str">
        <f>IF(ISBLANK(INDEX('Policy Characteristics'!I:I,MATCH($C1144,'Policy Characteristics'!$C:$C,0))),"",INDEX('Policy Characteristics'!I:I,MATCH($C1144,'Policy Characteristics'!$C:$C,0)))</f>
        <v>% of fuel shifted</v>
      </c>
      <c r="P1144" s="226"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226" t="str">
        <f>IF(ISBLANK(INDEX('Policy Characteristics'!K:K,MATCH($C1144,'Policy Characteristics'!$C:$C,0))),"",INDEX('Policy Characteristics'!K:K,MATCH($C1144,'Policy Characteristics'!$C:$C,0)))</f>
        <v>industry-ag-main.html#fuel-switching</v>
      </c>
      <c r="R1144" s="226" t="str">
        <f>IF(ISBLANK(INDEX('Policy Characteristics'!L:L,MATCH($C1144,'Policy Characteristics'!$C:$C,0))),"",INDEX('Policy Characteristics'!L:L,MATCH($C1144,'Policy Characteristics'!$C:$C,0)))</f>
        <v>industry-elec-and-hydrogen.html</v>
      </c>
    </row>
    <row r="1145" spans="1:18" s="2" customFormat="1">
      <c r="A1145" s="22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226" t="str">
        <f t="shared" si="45"/>
        <v>Fraction of Eligible Industrial Energy Use Shifted to Hydrogen</v>
      </c>
      <c r="D1145" s="6" t="s">
        <v>848</v>
      </c>
      <c r="E1145" s="1" t="s">
        <v>910</v>
      </c>
      <c r="F1145" t="s">
        <v>849</v>
      </c>
      <c r="G1145" s="45" t="s">
        <v>910</v>
      </c>
      <c r="H1145" s="43">
        <v>2065</v>
      </c>
      <c r="I1145" s="261" t="s">
        <v>738</v>
      </c>
      <c r="J1145" s="227" t="str">
        <f>IF(ISBLANK(INDEX('Policy Characteristics'!D:D,MATCH($C1145,'Policy Characteristics'!$C:$C,0))),"",INDEX('Policy Characteristics'!D:D,MATCH($C1145,'Policy Characteristics'!$C:$C,0)))</f>
        <v>Hydrogen Combustion</v>
      </c>
      <c r="K1145" s="22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226" t="str">
        <f>IF(ISBLANK(INDEX('Policy Characteristics'!I:I,MATCH($C1145,'Policy Characteristics'!$C:$C,0))),"",INDEX('Policy Characteristics'!I:I,MATCH($C1145,'Policy Characteristics'!$C:$C,0)))</f>
        <v>% of fuel shifted</v>
      </c>
      <c r="P1145" s="226"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226" t="str">
        <f>IF(ISBLANK(INDEX('Policy Characteristics'!K:K,MATCH($C1145,'Policy Characteristics'!$C:$C,0))),"",INDEX('Policy Characteristics'!K:K,MATCH($C1145,'Policy Characteristics'!$C:$C,0)))</f>
        <v>industry-ag-main.html#fuel-switching</v>
      </c>
      <c r="R1145" s="226" t="str">
        <f>IF(ISBLANK(INDEX('Policy Characteristics'!L:L,MATCH($C1145,'Policy Characteristics'!$C:$C,0))),"",INDEX('Policy Characteristics'!L:L,MATCH($C1145,'Policy Characteristics'!$C:$C,0)))</f>
        <v>industry-elec-and-hydrogen.html</v>
      </c>
    </row>
    <row r="1146" spans="1:18" s="2" customFormat="1">
      <c r="A1146" s="22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226" t="str">
        <f t="shared" si="45"/>
        <v>Fraction of Eligible Industrial Energy Use Shifted to Hydrogen</v>
      </c>
      <c r="D1146" s="6" t="s">
        <v>850</v>
      </c>
      <c r="E1146" s="1" t="s">
        <v>896</v>
      </c>
      <c r="F1146" t="s">
        <v>851</v>
      </c>
      <c r="G1146" s="45" t="s">
        <v>897</v>
      </c>
      <c r="H1146" s="43">
        <v>2066</v>
      </c>
      <c r="I1146" s="261" t="s">
        <v>728</v>
      </c>
      <c r="J1146" s="227" t="str">
        <f>IF(ISBLANK(INDEX('Policy Characteristics'!D:D,MATCH($C1146,'Policy Characteristics'!$C:$C,0))),"",INDEX('Policy Characteristics'!D:D,MATCH($C1146,'Policy Characteristics'!$C:$C,0)))</f>
        <v>Hydrogen Combustion</v>
      </c>
      <c r="K1146" s="22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226" t="str">
        <f>IF(ISBLANK(INDEX('Policy Characteristics'!I:I,MATCH($C1146,'Policy Characteristics'!$C:$C,0))),"",INDEX('Policy Characteristics'!I:I,MATCH($C1146,'Policy Characteristics'!$C:$C,0)))</f>
        <v>% of fuel shifted</v>
      </c>
      <c r="P1146" s="226"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226" t="str">
        <f>IF(ISBLANK(INDEX('Policy Characteristics'!K:K,MATCH($C1146,'Policy Characteristics'!$C:$C,0))),"",INDEX('Policy Characteristics'!K:K,MATCH($C1146,'Policy Characteristics'!$C:$C,0)))</f>
        <v>industry-ag-main.html#fuel-switching</v>
      </c>
      <c r="R1146" s="226" t="str">
        <f>IF(ISBLANK(INDEX('Policy Characteristics'!L:L,MATCH($C1146,'Policy Characteristics'!$C:$C,0))),"",INDEX('Policy Characteristics'!L:L,MATCH($C1146,'Policy Characteristics'!$C:$C,0)))</f>
        <v>industry-elec-and-hydrogen.html</v>
      </c>
    </row>
    <row r="1147" spans="1:18" s="2" customFormat="1">
      <c r="A1147" s="22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226" t="str">
        <f t="shared" si="45"/>
        <v>Fraction of Eligible Industrial Energy Use Shifted to Hydrogen</v>
      </c>
      <c r="D1147" s="6" t="s">
        <v>850</v>
      </c>
      <c r="E1147" s="1" t="s">
        <v>898</v>
      </c>
      <c r="F1147" t="s">
        <v>851</v>
      </c>
      <c r="G1147" s="45" t="s">
        <v>899</v>
      </c>
      <c r="H1147" s="43">
        <v>2067</v>
      </c>
      <c r="I1147" s="261" t="s">
        <v>728</v>
      </c>
      <c r="J1147" s="227" t="str">
        <f>IF(ISBLANK(INDEX('Policy Characteristics'!D:D,MATCH($C1147,'Policy Characteristics'!$C:$C,0))),"",INDEX('Policy Characteristics'!D:D,MATCH($C1147,'Policy Characteristics'!$C:$C,0)))</f>
        <v>Hydrogen Combustion</v>
      </c>
      <c r="K1147" s="22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226" t="str">
        <f>IF(ISBLANK(INDEX('Policy Characteristics'!I:I,MATCH($C1147,'Policy Characteristics'!$C:$C,0))),"",INDEX('Policy Characteristics'!I:I,MATCH($C1147,'Policy Characteristics'!$C:$C,0)))</f>
        <v>% of fuel shifted</v>
      </c>
      <c r="P1147" s="226"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226" t="str">
        <f>IF(ISBLANK(INDEX('Policy Characteristics'!K:K,MATCH($C1147,'Policy Characteristics'!$C:$C,0))),"",INDEX('Policy Characteristics'!K:K,MATCH($C1147,'Policy Characteristics'!$C:$C,0)))</f>
        <v>industry-ag-main.html#fuel-switching</v>
      </c>
      <c r="R1147" s="226" t="str">
        <f>IF(ISBLANK(INDEX('Policy Characteristics'!L:L,MATCH($C1147,'Policy Characteristics'!$C:$C,0))),"",INDEX('Policy Characteristics'!L:L,MATCH($C1147,'Policy Characteristics'!$C:$C,0)))</f>
        <v>industry-elec-and-hydrogen.html</v>
      </c>
    </row>
    <row r="1148" spans="1:18" s="2" customFormat="1">
      <c r="A1148" s="22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226" t="str">
        <f t="shared" si="45"/>
        <v>Fraction of Eligible Industrial Energy Use Shifted to Hydrogen</v>
      </c>
      <c r="D1148" s="6" t="s">
        <v>850</v>
      </c>
      <c r="E1148" s="1" t="s">
        <v>900</v>
      </c>
      <c r="F1148" t="s">
        <v>851</v>
      </c>
      <c r="G1148" s="45" t="s">
        <v>901</v>
      </c>
      <c r="H1148" s="43">
        <v>2068</v>
      </c>
      <c r="I1148" s="261" t="s">
        <v>728</v>
      </c>
      <c r="J1148" s="227" t="str">
        <f>IF(ISBLANK(INDEX('Policy Characteristics'!D:D,MATCH($C1148,'Policy Characteristics'!$C:$C,0))),"",INDEX('Policy Characteristics'!D:D,MATCH($C1148,'Policy Characteristics'!$C:$C,0)))</f>
        <v>Hydrogen Combustion</v>
      </c>
      <c r="K1148" s="22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226" t="str">
        <f>IF(ISBLANK(INDEX('Policy Characteristics'!I:I,MATCH($C1148,'Policy Characteristics'!$C:$C,0))),"",INDEX('Policy Characteristics'!I:I,MATCH($C1148,'Policy Characteristics'!$C:$C,0)))</f>
        <v>% of fuel shifted</v>
      </c>
      <c r="P1148" s="226"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226" t="str">
        <f>IF(ISBLANK(INDEX('Policy Characteristics'!K:K,MATCH($C1148,'Policy Characteristics'!$C:$C,0))),"",INDEX('Policy Characteristics'!K:K,MATCH($C1148,'Policy Characteristics'!$C:$C,0)))</f>
        <v>industry-ag-main.html#fuel-switching</v>
      </c>
      <c r="R1148" s="226" t="str">
        <f>IF(ISBLANK(INDEX('Policy Characteristics'!L:L,MATCH($C1148,'Policy Characteristics'!$C:$C,0))),"",INDEX('Policy Characteristics'!L:L,MATCH($C1148,'Policy Characteristics'!$C:$C,0)))</f>
        <v>industry-elec-and-hydrogen.html</v>
      </c>
    </row>
    <row r="1149" spans="1:18" s="2" customFormat="1">
      <c r="A1149" s="22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226" t="str">
        <f t="shared" si="45"/>
        <v>Fraction of Eligible Industrial Energy Use Shifted to Hydrogen</v>
      </c>
      <c r="D1149" s="6" t="s">
        <v>850</v>
      </c>
      <c r="E1149" s="1" t="s">
        <v>902</v>
      </c>
      <c r="F1149" t="s">
        <v>851</v>
      </c>
      <c r="G1149" s="45" t="s">
        <v>903</v>
      </c>
      <c r="H1149" s="43">
        <v>2069</v>
      </c>
      <c r="I1149" s="261" t="s">
        <v>738</v>
      </c>
      <c r="J1149" s="227" t="str">
        <f>IF(ISBLANK(INDEX('Policy Characteristics'!D:D,MATCH($C1149,'Policy Characteristics'!$C:$C,0))),"",INDEX('Policy Characteristics'!D:D,MATCH($C1149,'Policy Characteristics'!$C:$C,0)))</f>
        <v>Hydrogen Combustion</v>
      </c>
      <c r="K1149" s="22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226" t="str">
        <f>IF(ISBLANK(INDEX('Policy Characteristics'!I:I,MATCH($C1149,'Policy Characteristics'!$C:$C,0))),"",INDEX('Policy Characteristics'!I:I,MATCH($C1149,'Policy Characteristics'!$C:$C,0)))</f>
        <v>% of fuel shifted</v>
      </c>
      <c r="P1149" s="226"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226" t="str">
        <f>IF(ISBLANK(INDEX('Policy Characteristics'!K:K,MATCH($C1149,'Policy Characteristics'!$C:$C,0))),"",INDEX('Policy Characteristics'!K:K,MATCH($C1149,'Policy Characteristics'!$C:$C,0)))</f>
        <v>industry-ag-main.html#fuel-switching</v>
      </c>
      <c r="R1149" s="226" t="str">
        <f>IF(ISBLANK(INDEX('Policy Characteristics'!L:L,MATCH($C1149,'Policy Characteristics'!$C:$C,0))),"",INDEX('Policy Characteristics'!L:L,MATCH($C1149,'Policy Characteristics'!$C:$C,0)))</f>
        <v>industry-elec-and-hydrogen.html</v>
      </c>
    </row>
    <row r="1150" spans="1:18" s="2" customFormat="1">
      <c r="A1150" s="22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226" t="str">
        <f t="shared" si="45"/>
        <v>Fraction of Eligible Industrial Energy Use Shifted to Hydrogen</v>
      </c>
      <c r="D1150" s="6" t="s">
        <v>850</v>
      </c>
      <c r="E1150" s="1" t="s">
        <v>904</v>
      </c>
      <c r="F1150" t="s">
        <v>851</v>
      </c>
      <c r="G1150" s="45" t="s">
        <v>905</v>
      </c>
      <c r="H1150" s="43">
        <v>2070</v>
      </c>
      <c r="I1150" s="261" t="s">
        <v>728</v>
      </c>
      <c r="J1150" s="227" t="str">
        <f>IF(ISBLANK(INDEX('Policy Characteristics'!D:D,MATCH($C1150,'Policy Characteristics'!$C:$C,0))),"",INDEX('Policy Characteristics'!D:D,MATCH($C1150,'Policy Characteristics'!$C:$C,0)))</f>
        <v>Hydrogen Combustion</v>
      </c>
      <c r="K1150" s="22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226" t="str">
        <f>IF(ISBLANK(INDEX('Policy Characteristics'!I:I,MATCH($C1150,'Policy Characteristics'!$C:$C,0))),"",INDEX('Policy Characteristics'!I:I,MATCH($C1150,'Policy Characteristics'!$C:$C,0)))</f>
        <v>% of fuel shifted</v>
      </c>
      <c r="P1150" s="226"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226" t="str">
        <f>IF(ISBLANK(INDEX('Policy Characteristics'!K:K,MATCH($C1150,'Policy Characteristics'!$C:$C,0))),"",INDEX('Policy Characteristics'!K:K,MATCH($C1150,'Policy Characteristics'!$C:$C,0)))</f>
        <v>industry-ag-main.html#fuel-switching</v>
      </c>
      <c r="R1150" s="226" t="str">
        <f>IF(ISBLANK(INDEX('Policy Characteristics'!L:L,MATCH($C1150,'Policy Characteristics'!$C:$C,0))),"",INDEX('Policy Characteristics'!L:L,MATCH($C1150,'Policy Characteristics'!$C:$C,0)))</f>
        <v>industry-elec-and-hydrogen.html</v>
      </c>
    </row>
    <row r="1151" spans="1:18" s="2" customFormat="1">
      <c r="A1151" s="22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226" t="str">
        <f t="shared" si="45"/>
        <v>Fraction of Eligible Industrial Energy Use Shifted to Hydrogen</v>
      </c>
      <c r="D1151" s="6" t="s">
        <v>850</v>
      </c>
      <c r="E1151" s="1" t="s">
        <v>906</v>
      </c>
      <c r="F1151" t="s">
        <v>851</v>
      </c>
      <c r="G1151" s="45" t="s">
        <v>907</v>
      </c>
      <c r="H1151" s="43">
        <v>2071</v>
      </c>
      <c r="I1151" s="261" t="s">
        <v>728</v>
      </c>
      <c r="J1151" s="227" t="str">
        <f>IF(ISBLANK(INDEX('Policy Characteristics'!D:D,MATCH($C1151,'Policy Characteristics'!$C:$C,0))),"",INDEX('Policy Characteristics'!D:D,MATCH($C1151,'Policy Characteristics'!$C:$C,0)))</f>
        <v>Hydrogen Combustion</v>
      </c>
      <c r="K1151" s="22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226" t="str">
        <f>IF(ISBLANK(INDEX('Policy Characteristics'!I:I,MATCH($C1151,'Policy Characteristics'!$C:$C,0))),"",INDEX('Policy Characteristics'!I:I,MATCH($C1151,'Policy Characteristics'!$C:$C,0)))</f>
        <v>% of fuel shifted</v>
      </c>
      <c r="P1151" s="226"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226" t="str">
        <f>IF(ISBLANK(INDEX('Policy Characteristics'!K:K,MATCH($C1151,'Policy Characteristics'!$C:$C,0))),"",INDEX('Policy Characteristics'!K:K,MATCH($C1151,'Policy Characteristics'!$C:$C,0)))</f>
        <v>industry-ag-main.html#fuel-switching</v>
      </c>
      <c r="R1151" s="226" t="str">
        <f>IF(ISBLANK(INDEX('Policy Characteristics'!L:L,MATCH($C1151,'Policy Characteristics'!$C:$C,0))),"",INDEX('Policy Characteristics'!L:L,MATCH($C1151,'Policy Characteristics'!$C:$C,0)))</f>
        <v>industry-elec-and-hydrogen.html</v>
      </c>
    </row>
    <row r="1152" spans="1:18" s="2" customFormat="1">
      <c r="A1152" s="22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226" t="str">
        <f t="shared" si="45"/>
        <v>Fraction of Eligible Industrial Energy Use Shifted to Hydrogen</v>
      </c>
      <c r="D1152" s="6" t="s">
        <v>850</v>
      </c>
      <c r="E1152" s="1" t="s">
        <v>908</v>
      </c>
      <c r="F1152" t="s">
        <v>851</v>
      </c>
      <c r="G1152" s="45" t="s">
        <v>909</v>
      </c>
      <c r="H1152" s="43">
        <v>2072</v>
      </c>
      <c r="I1152" s="261" t="s">
        <v>738</v>
      </c>
      <c r="J1152" s="227" t="str">
        <f>IF(ISBLANK(INDEX('Policy Characteristics'!D:D,MATCH($C1152,'Policy Characteristics'!$C:$C,0))),"",INDEX('Policy Characteristics'!D:D,MATCH($C1152,'Policy Characteristics'!$C:$C,0)))</f>
        <v>Hydrogen Combustion</v>
      </c>
      <c r="K1152" s="22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226" t="str">
        <f>IF(ISBLANK(INDEX('Policy Characteristics'!I:I,MATCH($C1152,'Policy Characteristics'!$C:$C,0))),"",INDEX('Policy Characteristics'!I:I,MATCH($C1152,'Policy Characteristics'!$C:$C,0)))</f>
        <v>% of fuel shifted</v>
      </c>
      <c r="P1152" s="226"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226" t="str">
        <f>IF(ISBLANK(INDEX('Policy Characteristics'!K:K,MATCH($C1152,'Policy Characteristics'!$C:$C,0))),"",INDEX('Policy Characteristics'!K:K,MATCH($C1152,'Policy Characteristics'!$C:$C,0)))</f>
        <v>industry-ag-main.html#fuel-switching</v>
      </c>
      <c r="R1152" s="226" t="str">
        <f>IF(ISBLANK(INDEX('Policy Characteristics'!L:L,MATCH($C1152,'Policy Characteristics'!$C:$C,0))),"",INDEX('Policy Characteristics'!L:L,MATCH($C1152,'Policy Characteristics'!$C:$C,0)))</f>
        <v>industry-elec-and-hydrogen.html</v>
      </c>
    </row>
    <row r="1153" spans="1:18" s="2" customFormat="1">
      <c r="A1153" s="22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226" t="str">
        <f t="shared" si="45"/>
        <v>Fraction of Eligible Industrial Energy Use Shifted to Hydrogen</v>
      </c>
      <c r="D1153" s="6" t="s">
        <v>850</v>
      </c>
      <c r="E1153" s="1" t="s">
        <v>910</v>
      </c>
      <c r="F1153" t="s">
        <v>851</v>
      </c>
      <c r="G1153" s="45" t="s">
        <v>910</v>
      </c>
      <c r="H1153" s="43">
        <v>2073</v>
      </c>
      <c r="I1153" s="261" t="s">
        <v>728</v>
      </c>
      <c r="J1153" s="227" t="str">
        <f>IF(ISBLANK(INDEX('Policy Characteristics'!D:D,MATCH($C1153,'Policy Characteristics'!$C:$C,0))),"",INDEX('Policy Characteristics'!D:D,MATCH($C1153,'Policy Characteristics'!$C:$C,0)))</f>
        <v>Hydrogen Combustion</v>
      </c>
      <c r="K1153" s="22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226" t="str">
        <f>IF(ISBLANK(INDEX('Policy Characteristics'!I:I,MATCH($C1153,'Policy Characteristics'!$C:$C,0))),"",INDEX('Policy Characteristics'!I:I,MATCH($C1153,'Policy Characteristics'!$C:$C,0)))</f>
        <v>% of fuel shifted</v>
      </c>
      <c r="P1153" s="226"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226" t="str">
        <f>IF(ISBLANK(INDEX('Policy Characteristics'!K:K,MATCH($C1153,'Policy Characteristics'!$C:$C,0))),"",INDEX('Policy Characteristics'!K:K,MATCH($C1153,'Policy Characteristics'!$C:$C,0)))</f>
        <v>industry-ag-main.html#fuel-switching</v>
      </c>
      <c r="R1153" s="226" t="str">
        <f>IF(ISBLANK(INDEX('Policy Characteristics'!L:L,MATCH($C1153,'Policy Characteristics'!$C:$C,0))),"",INDEX('Policy Characteristics'!L:L,MATCH($C1153,'Policy Characteristics'!$C:$C,0)))</f>
        <v>industry-elec-and-hydrogen.html</v>
      </c>
    </row>
    <row r="1154" spans="1:18" s="2" customFormat="1">
      <c r="A1154" s="22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226" t="str">
        <f t="shared" si="45"/>
        <v>Fraction of Eligible Industrial Energy Use Shifted to Hydrogen</v>
      </c>
      <c r="D1154" s="6" t="s">
        <v>852</v>
      </c>
      <c r="E1154" s="1" t="s">
        <v>896</v>
      </c>
      <c r="F1154" t="s">
        <v>853</v>
      </c>
      <c r="G1154" s="45" t="s">
        <v>897</v>
      </c>
      <c r="H1154" s="43">
        <v>2074</v>
      </c>
      <c r="I1154" s="261" t="s">
        <v>728</v>
      </c>
      <c r="J1154" s="227" t="str">
        <f>IF(ISBLANK(INDEX('Policy Characteristics'!D:D,MATCH($C1154,'Policy Characteristics'!$C:$C,0))),"",INDEX('Policy Characteristics'!D:D,MATCH($C1154,'Policy Characteristics'!$C:$C,0)))</f>
        <v>Hydrogen Combustion</v>
      </c>
      <c r="K1154" s="22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226" t="str">
        <f>IF(ISBLANK(INDEX('Policy Characteristics'!I:I,MATCH($C1154,'Policy Characteristics'!$C:$C,0))),"",INDEX('Policy Characteristics'!I:I,MATCH($C1154,'Policy Characteristics'!$C:$C,0)))</f>
        <v>% of fuel shifted</v>
      </c>
      <c r="P1154" s="226"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226" t="str">
        <f>IF(ISBLANK(INDEX('Policy Characteristics'!K:K,MATCH($C1154,'Policy Characteristics'!$C:$C,0))),"",INDEX('Policy Characteristics'!K:K,MATCH($C1154,'Policy Characteristics'!$C:$C,0)))</f>
        <v>industry-ag-main.html#fuel-switching</v>
      </c>
      <c r="R1154" s="226" t="str">
        <f>IF(ISBLANK(INDEX('Policy Characteristics'!L:L,MATCH($C1154,'Policy Characteristics'!$C:$C,0))),"",INDEX('Policy Characteristics'!L:L,MATCH($C1154,'Policy Characteristics'!$C:$C,0)))</f>
        <v>industry-elec-and-hydrogen.html</v>
      </c>
    </row>
    <row r="1155" spans="1:18" s="2" customFormat="1">
      <c r="A1155" s="22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226" t="str">
        <f t="shared" si="45"/>
        <v>Fraction of Eligible Industrial Energy Use Shifted to Hydrogen</v>
      </c>
      <c r="D1155" s="6" t="s">
        <v>852</v>
      </c>
      <c r="E1155" s="1" t="s">
        <v>898</v>
      </c>
      <c r="F1155" t="s">
        <v>853</v>
      </c>
      <c r="G1155" s="45" t="s">
        <v>899</v>
      </c>
      <c r="H1155" s="43">
        <v>2075</v>
      </c>
      <c r="I1155" s="261" t="s">
        <v>728</v>
      </c>
      <c r="J1155" s="227" t="str">
        <f>IF(ISBLANK(INDEX('Policy Characteristics'!D:D,MATCH($C1155,'Policy Characteristics'!$C:$C,0))),"",INDEX('Policy Characteristics'!D:D,MATCH($C1155,'Policy Characteristics'!$C:$C,0)))</f>
        <v>Hydrogen Combustion</v>
      </c>
      <c r="K1155" s="22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226" t="str">
        <f>IF(ISBLANK(INDEX('Policy Characteristics'!I:I,MATCH($C1155,'Policy Characteristics'!$C:$C,0))),"",INDEX('Policy Characteristics'!I:I,MATCH($C1155,'Policy Characteristics'!$C:$C,0)))</f>
        <v>% of fuel shifted</v>
      </c>
      <c r="P1155" s="226"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226" t="str">
        <f>IF(ISBLANK(INDEX('Policy Characteristics'!K:K,MATCH($C1155,'Policy Characteristics'!$C:$C,0))),"",INDEX('Policy Characteristics'!K:K,MATCH($C1155,'Policy Characteristics'!$C:$C,0)))</f>
        <v>industry-ag-main.html#fuel-switching</v>
      </c>
      <c r="R1155" s="226" t="str">
        <f>IF(ISBLANK(INDEX('Policy Characteristics'!L:L,MATCH($C1155,'Policy Characteristics'!$C:$C,0))),"",INDEX('Policy Characteristics'!L:L,MATCH($C1155,'Policy Characteristics'!$C:$C,0)))</f>
        <v>industry-elec-and-hydrogen.html</v>
      </c>
    </row>
    <row r="1156" spans="1:18" s="2" customFormat="1">
      <c r="A1156" s="22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226" t="str">
        <f t="shared" si="45"/>
        <v>Fraction of Eligible Industrial Energy Use Shifted to Hydrogen</v>
      </c>
      <c r="D1156" s="6" t="s">
        <v>852</v>
      </c>
      <c r="E1156" s="1" t="s">
        <v>900</v>
      </c>
      <c r="F1156" t="s">
        <v>853</v>
      </c>
      <c r="G1156" s="45" t="s">
        <v>901</v>
      </c>
      <c r="H1156" s="43">
        <v>2076</v>
      </c>
      <c r="I1156" s="261" t="s">
        <v>728</v>
      </c>
      <c r="J1156" s="227" t="str">
        <f>IF(ISBLANK(INDEX('Policy Characteristics'!D:D,MATCH($C1156,'Policy Characteristics'!$C:$C,0))),"",INDEX('Policy Characteristics'!D:D,MATCH($C1156,'Policy Characteristics'!$C:$C,0)))</f>
        <v>Hydrogen Combustion</v>
      </c>
      <c r="K1156" s="22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226" t="str">
        <f>IF(ISBLANK(INDEX('Policy Characteristics'!I:I,MATCH($C1156,'Policy Characteristics'!$C:$C,0))),"",INDEX('Policy Characteristics'!I:I,MATCH($C1156,'Policy Characteristics'!$C:$C,0)))</f>
        <v>% of fuel shifted</v>
      </c>
      <c r="P1156" s="226"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226" t="str">
        <f>IF(ISBLANK(INDEX('Policy Characteristics'!K:K,MATCH($C1156,'Policy Characteristics'!$C:$C,0))),"",INDEX('Policy Characteristics'!K:K,MATCH($C1156,'Policy Characteristics'!$C:$C,0)))</f>
        <v>industry-ag-main.html#fuel-switching</v>
      </c>
      <c r="R1156" s="226" t="str">
        <f>IF(ISBLANK(INDEX('Policy Characteristics'!L:L,MATCH($C1156,'Policy Characteristics'!$C:$C,0))),"",INDEX('Policy Characteristics'!L:L,MATCH($C1156,'Policy Characteristics'!$C:$C,0)))</f>
        <v>industry-elec-and-hydrogen.html</v>
      </c>
    </row>
    <row r="1157" spans="1:18" s="2" customFormat="1">
      <c r="A1157" s="22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226" t="str">
        <f t="shared" si="45"/>
        <v>Fraction of Eligible Industrial Energy Use Shifted to Hydrogen</v>
      </c>
      <c r="D1157" s="6" t="s">
        <v>852</v>
      </c>
      <c r="E1157" s="1" t="s">
        <v>902</v>
      </c>
      <c r="F1157" t="s">
        <v>853</v>
      </c>
      <c r="G1157" s="45" t="s">
        <v>903</v>
      </c>
      <c r="H1157" s="43">
        <v>2077</v>
      </c>
      <c r="I1157" s="261" t="s">
        <v>738</v>
      </c>
      <c r="J1157" s="227" t="str">
        <f>IF(ISBLANK(INDEX('Policy Characteristics'!D:D,MATCH($C1157,'Policy Characteristics'!$C:$C,0))),"",INDEX('Policy Characteristics'!D:D,MATCH($C1157,'Policy Characteristics'!$C:$C,0)))</f>
        <v>Hydrogen Combustion</v>
      </c>
      <c r="K1157" s="22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226" t="str">
        <f>IF(ISBLANK(INDEX('Policy Characteristics'!I:I,MATCH($C1157,'Policy Characteristics'!$C:$C,0))),"",INDEX('Policy Characteristics'!I:I,MATCH($C1157,'Policy Characteristics'!$C:$C,0)))</f>
        <v>% of fuel shifted</v>
      </c>
      <c r="P1157" s="226"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226" t="str">
        <f>IF(ISBLANK(INDEX('Policy Characteristics'!K:K,MATCH($C1157,'Policy Characteristics'!$C:$C,0))),"",INDEX('Policy Characteristics'!K:K,MATCH($C1157,'Policy Characteristics'!$C:$C,0)))</f>
        <v>industry-ag-main.html#fuel-switching</v>
      </c>
      <c r="R1157" s="226" t="str">
        <f>IF(ISBLANK(INDEX('Policy Characteristics'!L:L,MATCH($C1157,'Policy Characteristics'!$C:$C,0))),"",INDEX('Policy Characteristics'!L:L,MATCH($C1157,'Policy Characteristics'!$C:$C,0)))</f>
        <v>industry-elec-and-hydrogen.html</v>
      </c>
    </row>
    <row r="1158" spans="1:18" s="2" customFormat="1">
      <c r="A1158" s="22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226" t="str">
        <f t="shared" si="45"/>
        <v>Fraction of Eligible Industrial Energy Use Shifted to Hydrogen</v>
      </c>
      <c r="D1158" s="6" t="s">
        <v>852</v>
      </c>
      <c r="E1158" s="1" t="s">
        <v>904</v>
      </c>
      <c r="F1158" t="s">
        <v>853</v>
      </c>
      <c r="G1158" s="45" t="s">
        <v>905</v>
      </c>
      <c r="H1158" s="43">
        <v>2078</v>
      </c>
      <c r="I1158" s="261" t="s">
        <v>738</v>
      </c>
      <c r="J1158" s="227" t="str">
        <f>IF(ISBLANK(INDEX('Policy Characteristics'!D:D,MATCH($C1158,'Policy Characteristics'!$C:$C,0))),"",INDEX('Policy Characteristics'!D:D,MATCH($C1158,'Policy Characteristics'!$C:$C,0)))</f>
        <v>Hydrogen Combustion</v>
      </c>
      <c r="K1158" s="22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226" t="str">
        <f>IF(ISBLANK(INDEX('Policy Characteristics'!I:I,MATCH($C1158,'Policy Characteristics'!$C:$C,0))),"",INDEX('Policy Characteristics'!I:I,MATCH($C1158,'Policy Characteristics'!$C:$C,0)))</f>
        <v>% of fuel shifted</v>
      </c>
      <c r="P1158" s="226"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226" t="str">
        <f>IF(ISBLANK(INDEX('Policy Characteristics'!K:K,MATCH($C1158,'Policy Characteristics'!$C:$C,0))),"",INDEX('Policy Characteristics'!K:K,MATCH($C1158,'Policy Characteristics'!$C:$C,0)))</f>
        <v>industry-ag-main.html#fuel-switching</v>
      </c>
      <c r="R1158" s="226" t="str">
        <f>IF(ISBLANK(INDEX('Policy Characteristics'!L:L,MATCH($C1158,'Policy Characteristics'!$C:$C,0))),"",INDEX('Policy Characteristics'!L:L,MATCH($C1158,'Policy Characteristics'!$C:$C,0)))</f>
        <v>industry-elec-and-hydrogen.html</v>
      </c>
    </row>
    <row r="1159" spans="1:18" s="2" customFormat="1">
      <c r="A1159" s="22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226" t="str">
        <f t="shared" si="45"/>
        <v>Fraction of Eligible Industrial Energy Use Shifted to Hydrogen</v>
      </c>
      <c r="D1159" s="6" t="s">
        <v>852</v>
      </c>
      <c r="E1159" s="1" t="s">
        <v>906</v>
      </c>
      <c r="F1159" t="s">
        <v>853</v>
      </c>
      <c r="G1159" s="45" t="s">
        <v>907</v>
      </c>
      <c r="H1159" s="43">
        <v>2079</v>
      </c>
      <c r="I1159" s="261" t="s">
        <v>728</v>
      </c>
      <c r="J1159" s="227" t="str">
        <f>IF(ISBLANK(INDEX('Policy Characteristics'!D:D,MATCH($C1159,'Policy Characteristics'!$C:$C,0))),"",INDEX('Policy Characteristics'!D:D,MATCH($C1159,'Policy Characteristics'!$C:$C,0)))</f>
        <v>Hydrogen Combustion</v>
      </c>
      <c r="K1159" s="22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226" t="str">
        <f>IF(ISBLANK(INDEX('Policy Characteristics'!I:I,MATCH($C1159,'Policy Characteristics'!$C:$C,0))),"",INDEX('Policy Characteristics'!I:I,MATCH($C1159,'Policy Characteristics'!$C:$C,0)))</f>
        <v>% of fuel shifted</v>
      </c>
      <c r="P1159" s="226"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226" t="str">
        <f>IF(ISBLANK(INDEX('Policy Characteristics'!K:K,MATCH($C1159,'Policy Characteristics'!$C:$C,0))),"",INDEX('Policy Characteristics'!K:K,MATCH($C1159,'Policy Characteristics'!$C:$C,0)))</f>
        <v>industry-ag-main.html#fuel-switching</v>
      </c>
      <c r="R1159" s="226" t="str">
        <f>IF(ISBLANK(INDEX('Policy Characteristics'!L:L,MATCH($C1159,'Policy Characteristics'!$C:$C,0))),"",INDEX('Policy Characteristics'!L:L,MATCH($C1159,'Policy Characteristics'!$C:$C,0)))</f>
        <v>industry-elec-and-hydrogen.html</v>
      </c>
    </row>
    <row r="1160" spans="1:18" s="2" customFormat="1">
      <c r="A1160" s="22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226" t="str">
        <f t="shared" si="45"/>
        <v>Fraction of Eligible Industrial Energy Use Shifted to Hydrogen</v>
      </c>
      <c r="D1160" s="6" t="s">
        <v>852</v>
      </c>
      <c r="E1160" s="1" t="s">
        <v>908</v>
      </c>
      <c r="F1160" t="s">
        <v>853</v>
      </c>
      <c r="G1160" s="45" t="s">
        <v>909</v>
      </c>
      <c r="H1160" s="43">
        <v>2080</v>
      </c>
      <c r="I1160" s="261" t="s">
        <v>738</v>
      </c>
      <c r="J1160" s="227" t="str">
        <f>IF(ISBLANK(INDEX('Policy Characteristics'!D:D,MATCH($C1160,'Policy Characteristics'!$C:$C,0))),"",INDEX('Policy Characteristics'!D:D,MATCH($C1160,'Policy Characteristics'!$C:$C,0)))</f>
        <v>Hydrogen Combustion</v>
      </c>
      <c r="K1160" s="22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226" t="str">
        <f>IF(ISBLANK(INDEX('Policy Characteristics'!I:I,MATCH($C1160,'Policy Characteristics'!$C:$C,0))),"",INDEX('Policy Characteristics'!I:I,MATCH($C1160,'Policy Characteristics'!$C:$C,0)))</f>
        <v>% of fuel shifted</v>
      </c>
      <c r="P1160" s="226"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226" t="str">
        <f>IF(ISBLANK(INDEX('Policy Characteristics'!K:K,MATCH($C1160,'Policy Characteristics'!$C:$C,0))),"",INDEX('Policy Characteristics'!K:K,MATCH($C1160,'Policy Characteristics'!$C:$C,0)))</f>
        <v>industry-ag-main.html#fuel-switching</v>
      </c>
      <c r="R1160" s="226" t="str">
        <f>IF(ISBLANK(INDEX('Policy Characteristics'!L:L,MATCH($C1160,'Policy Characteristics'!$C:$C,0))),"",INDEX('Policy Characteristics'!L:L,MATCH($C1160,'Policy Characteristics'!$C:$C,0)))</f>
        <v>industry-elec-and-hydrogen.html</v>
      </c>
    </row>
    <row r="1161" spans="1:18" s="2" customFormat="1">
      <c r="A1161" s="22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226" t="str">
        <f t="shared" si="45"/>
        <v>Fraction of Eligible Industrial Energy Use Shifted to Hydrogen</v>
      </c>
      <c r="D1161" s="6" t="s">
        <v>852</v>
      </c>
      <c r="E1161" s="1" t="s">
        <v>910</v>
      </c>
      <c r="F1161" t="s">
        <v>853</v>
      </c>
      <c r="G1161" s="45" t="s">
        <v>910</v>
      </c>
      <c r="H1161" s="43">
        <v>2081</v>
      </c>
      <c r="I1161" s="261" t="s">
        <v>738</v>
      </c>
      <c r="J1161" s="227" t="str">
        <f>IF(ISBLANK(INDEX('Policy Characteristics'!D:D,MATCH($C1161,'Policy Characteristics'!$C:$C,0))),"",INDEX('Policy Characteristics'!D:D,MATCH($C1161,'Policy Characteristics'!$C:$C,0)))</f>
        <v>Hydrogen Combustion</v>
      </c>
      <c r="K1161" s="22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226" t="str">
        <f>IF(ISBLANK(INDEX('Policy Characteristics'!I:I,MATCH($C1161,'Policy Characteristics'!$C:$C,0))),"",INDEX('Policy Characteristics'!I:I,MATCH($C1161,'Policy Characteristics'!$C:$C,0)))</f>
        <v>% of fuel shifted</v>
      </c>
      <c r="P1161" s="226"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226" t="str">
        <f>IF(ISBLANK(INDEX('Policy Characteristics'!K:K,MATCH($C1161,'Policy Characteristics'!$C:$C,0))),"",INDEX('Policy Characteristics'!K:K,MATCH($C1161,'Policy Characteristics'!$C:$C,0)))</f>
        <v>industry-ag-main.html#fuel-switching</v>
      </c>
      <c r="R1161" s="226" t="str">
        <f>IF(ISBLANK(INDEX('Policy Characteristics'!L:L,MATCH($C1161,'Policy Characteristics'!$C:$C,0))),"",INDEX('Policy Characteristics'!L:L,MATCH($C1161,'Policy Characteristics'!$C:$C,0)))</f>
        <v>industry-elec-and-hydrogen.html</v>
      </c>
    </row>
    <row r="1162" spans="1:18" s="2" customFormat="1">
      <c r="A1162" s="22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226" t="str">
        <f t="shared" si="45"/>
        <v>Fraction of Eligible Industrial Energy Use Shifted to Hydrogen</v>
      </c>
      <c r="D1162" s="6" t="s">
        <v>854</v>
      </c>
      <c r="E1162" s="1" t="s">
        <v>896</v>
      </c>
      <c r="F1162" t="s">
        <v>855</v>
      </c>
      <c r="G1162" s="45" t="s">
        <v>897</v>
      </c>
      <c r="H1162" s="43">
        <v>2082</v>
      </c>
      <c r="I1162" s="261" t="s">
        <v>728</v>
      </c>
      <c r="J1162" s="227" t="str">
        <f>IF(ISBLANK(INDEX('Policy Characteristics'!D:D,MATCH($C1162,'Policy Characteristics'!$C:$C,0))),"",INDEX('Policy Characteristics'!D:D,MATCH($C1162,'Policy Characteristics'!$C:$C,0)))</f>
        <v>Hydrogen Combustion</v>
      </c>
      <c r="K1162" s="22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226" t="str">
        <f>IF(ISBLANK(INDEX('Policy Characteristics'!I:I,MATCH($C1162,'Policy Characteristics'!$C:$C,0))),"",INDEX('Policy Characteristics'!I:I,MATCH($C1162,'Policy Characteristics'!$C:$C,0)))</f>
        <v>% of fuel shifted</v>
      </c>
      <c r="P1162" s="226"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226" t="str">
        <f>IF(ISBLANK(INDEX('Policy Characteristics'!K:K,MATCH($C1162,'Policy Characteristics'!$C:$C,0))),"",INDEX('Policy Characteristics'!K:K,MATCH($C1162,'Policy Characteristics'!$C:$C,0)))</f>
        <v>industry-ag-main.html#fuel-switching</v>
      </c>
      <c r="R1162" s="226" t="str">
        <f>IF(ISBLANK(INDEX('Policy Characteristics'!L:L,MATCH($C1162,'Policy Characteristics'!$C:$C,0))),"",INDEX('Policy Characteristics'!L:L,MATCH($C1162,'Policy Characteristics'!$C:$C,0)))</f>
        <v>industry-elec-and-hydrogen.html</v>
      </c>
    </row>
    <row r="1163" spans="1:18" s="2" customFormat="1">
      <c r="A1163" s="22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226" t="str">
        <f t="shared" si="45"/>
        <v>Fraction of Eligible Industrial Energy Use Shifted to Hydrogen</v>
      </c>
      <c r="D1163" s="6" t="s">
        <v>854</v>
      </c>
      <c r="E1163" s="1" t="s">
        <v>898</v>
      </c>
      <c r="F1163" t="s">
        <v>855</v>
      </c>
      <c r="G1163" s="45" t="s">
        <v>899</v>
      </c>
      <c r="H1163" s="43">
        <v>2083</v>
      </c>
      <c r="I1163" s="261" t="s">
        <v>728</v>
      </c>
      <c r="J1163" s="227" t="str">
        <f>IF(ISBLANK(INDEX('Policy Characteristics'!D:D,MATCH($C1163,'Policy Characteristics'!$C:$C,0))),"",INDEX('Policy Characteristics'!D:D,MATCH($C1163,'Policy Characteristics'!$C:$C,0)))</f>
        <v>Hydrogen Combustion</v>
      </c>
      <c r="K1163" s="22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226" t="str">
        <f>IF(ISBLANK(INDEX('Policy Characteristics'!I:I,MATCH($C1163,'Policy Characteristics'!$C:$C,0))),"",INDEX('Policy Characteristics'!I:I,MATCH($C1163,'Policy Characteristics'!$C:$C,0)))</f>
        <v>% of fuel shifted</v>
      </c>
      <c r="P1163" s="226"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226" t="str">
        <f>IF(ISBLANK(INDEX('Policy Characteristics'!K:K,MATCH($C1163,'Policy Characteristics'!$C:$C,0))),"",INDEX('Policy Characteristics'!K:K,MATCH($C1163,'Policy Characteristics'!$C:$C,0)))</f>
        <v>industry-ag-main.html#fuel-switching</v>
      </c>
      <c r="R1163" s="226" t="str">
        <f>IF(ISBLANK(INDEX('Policy Characteristics'!L:L,MATCH($C1163,'Policy Characteristics'!$C:$C,0))),"",INDEX('Policy Characteristics'!L:L,MATCH($C1163,'Policy Characteristics'!$C:$C,0)))</f>
        <v>industry-elec-and-hydrogen.html</v>
      </c>
    </row>
    <row r="1164" spans="1:18" s="2" customFormat="1">
      <c r="A1164" s="22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226" t="str">
        <f t="shared" si="45"/>
        <v>Fraction of Eligible Industrial Energy Use Shifted to Hydrogen</v>
      </c>
      <c r="D1164" s="6" t="s">
        <v>854</v>
      </c>
      <c r="E1164" s="1" t="s">
        <v>900</v>
      </c>
      <c r="F1164" t="s">
        <v>855</v>
      </c>
      <c r="G1164" s="45" t="s">
        <v>901</v>
      </c>
      <c r="H1164" s="43">
        <v>2084</v>
      </c>
      <c r="I1164" s="261" t="s">
        <v>728</v>
      </c>
      <c r="J1164" s="227" t="str">
        <f>IF(ISBLANK(INDEX('Policy Characteristics'!D:D,MATCH($C1164,'Policy Characteristics'!$C:$C,0))),"",INDEX('Policy Characteristics'!D:D,MATCH($C1164,'Policy Characteristics'!$C:$C,0)))</f>
        <v>Hydrogen Combustion</v>
      </c>
      <c r="K1164" s="22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226" t="str">
        <f>IF(ISBLANK(INDEX('Policy Characteristics'!I:I,MATCH($C1164,'Policy Characteristics'!$C:$C,0))),"",INDEX('Policy Characteristics'!I:I,MATCH($C1164,'Policy Characteristics'!$C:$C,0)))</f>
        <v>% of fuel shifted</v>
      </c>
      <c r="P1164" s="226"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226" t="str">
        <f>IF(ISBLANK(INDEX('Policy Characteristics'!K:K,MATCH($C1164,'Policy Characteristics'!$C:$C,0))),"",INDEX('Policy Characteristics'!K:K,MATCH($C1164,'Policy Characteristics'!$C:$C,0)))</f>
        <v>industry-ag-main.html#fuel-switching</v>
      </c>
      <c r="R1164" s="226" t="str">
        <f>IF(ISBLANK(INDEX('Policy Characteristics'!L:L,MATCH($C1164,'Policy Characteristics'!$C:$C,0))),"",INDEX('Policy Characteristics'!L:L,MATCH($C1164,'Policy Characteristics'!$C:$C,0)))</f>
        <v>industry-elec-and-hydrogen.html</v>
      </c>
    </row>
    <row r="1165" spans="1:18" s="2" customFormat="1">
      <c r="A1165" s="22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226" t="str">
        <f t="shared" si="45"/>
        <v>Fraction of Eligible Industrial Energy Use Shifted to Hydrogen</v>
      </c>
      <c r="D1165" s="6" t="s">
        <v>854</v>
      </c>
      <c r="E1165" s="1" t="s">
        <v>902</v>
      </c>
      <c r="F1165" t="s">
        <v>855</v>
      </c>
      <c r="G1165" s="45" t="s">
        <v>903</v>
      </c>
      <c r="H1165" s="43">
        <v>2085</v>
      </c>
      <c r="I1165" s="261" t="s">
        <v>738</v>
      </c>
      <c r="J1165" s="227" t="str">
        <f>IF(ISBLANK(INDEX('Policy Characteristics'!D:D,MATCH($C1165,'Policy Characteristics'!$C:$C,0))),"",INDEX('Policy Characteristics'!D:D,MATCH($C1165,'Policy Characteristics'!$C:$C,0)))</f>
        <v>Hydrogen Combustion</v>
      </c>
      <c r="K1165" s="22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226" t="str">
        <f>IF(ISBLANK(INDEX('Policy Characteristics'!I:I,MATCH($C1165,'Policy Characteristics'!$C:$C,0))),"",INDEX('Policy Characteristics'!I:I,MATCH($C1165,'Policy Characteristics'!$C:$C,0)))</f>
        <v>% of fuel shifted</v>
      </c>
      <c r="P1165" s="226"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226" t="str">
        <f>IF(ISBLANK(INDEX('Policy Characteristics'!K:K,MATCH($C1165,'Policy Characteristics'!$C:$C,0))),"",INDEX('Policy Characteristics'!K:K,MATCH($C1165,'Policy Characteristics'!$C:$C,0)))</f>
        <v>industry-ag-main.html#fuel-switching</v>
      </c>
      <c r="R1165" s="226" t="str">
        <f>IF(ISBLANK(INDEX('Policy Characteristics'!L:L,MATCH($C1165,'Policy Characteristics'!$C:$C,0))),"",INDEX('Policy Characteristics'!L:L,MATCH($C1165,'Policy Characteristics'!$C:$C,0)))</f>
        <v>industry-elec-and-hydrogen.html</v>
      </c>
    </row>
    <row r="1166" spans="1:18" s="2" customFormat="1">
      <c r="A1166" s="22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226" t="str">
        <f t="shared" si="45"/>
        <v>Fraction of Eligible Industrial Energy Use Shifted to Hydrogen</v>
      </c>
      <c r="D1166" s="6" t="s">
        <v>854</v>
      </c>
      <c r="E1166" s="1" t="s">
        <v>904</v>
      </c>
      <c r="F1166" t="s">
        <v>855</v>
      </c>
      <c r="G1166" s="45" t="s">
        <v>905</v>
      </c>
      <c r="H1166" s="43">
        <v>2086</v>
      </c>
      <c r="I1166" s="261" t="s">
        <v>738</v>
      </c>
      <c r="J1166" s="227" t="str">
        <f>IF(ISBLANK(INDEX('Policy Characteristics'!D:D,MATCH($C1166,'Policy Characteristics'!$C:$C,0))),"",INDEX('Policy Characteristics'!D:D,MATCH($C1166,'Policy Characteristics'!$C:$C,0)))</f>
        <v>Hydrogen Combustion</v>
      </c>
      <c r="K1166" s="22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226" t="str">
        <f>IF(ISBLANK(INDEX('Policy Characteristics'!I:I,MATCH($C1166,'Policy Characteristics'!$C:$C,0))),"",INDEX('Policy Characteristics'!I:I,MATCH($C1166,'Policy Characteristics'!$C:$C,0)))</f>
        <v>% of fuel shifted</v>
      </c>
      <c r="P1166" s="226"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226" t="str">
        <f>IF(ISBLANK(INDEX('Policy Characteristics'!K:K,MATCH($C1166,'Policy Characteristics'!$C:$C,0))),"",INDEX('Policy Characteristics'!K:K,MATCH($C1166,'Policy Characteristics'!$C:$C,0)))</f>
        <v>industry-ag-main.html#fuel-switching</v>
      </c>
      <c r="R1166" s="226" t="str">
        <f>IF(ISBLANK(INDEX('Policy Characteristics'!L:L,MATCH($C1166,'Policy Characteristics'!$C:$C,0))),"",INDEX('Policy Characteristics'!L:L,MATCH($C1166,'Policy Characteristics'!$C:$C,0)))</f>
        <v>industry-elec-and-hydrogen.html</v>
      </c>
    </row>
    <row r="1167" spans="1:18" s="2" customFormat="1">
      <c r="A1167" s="22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226" t="str">
        <f t="shared" si="45"/>
        <v>Fraction of Eligible Industrial Energy Use Shifted to Hydrogen</v>
      </c>
      <c r="D1167" s="6" t="s">
        <v>854</v>
      </c>
      <c r="E1167" s="1" t="s">
        <v>906</v>
      </c>
      <c r="F1167" t="s">
        <v>855</v>
      </c>
      <c r="G1167" s="45" t="s">
        <v>907</v>
      </c>
      <c r="H1167" s="43">
        <v>2087</v>
      </c>
      <c r="I1167" s="261" t="s">
        <v>728</v>
      </c>
      <c r="J1167" s="227" t="str">
        <f>IF(ISBLANK(INDEX('Policy Characteristics'!D:D,MATCH($C1167,'Policy Characteristics'!$C:$C,0))),"",INDEX('Policy Characteristics'!D:D,MATCH($C1167,'Policy Characteristics'!$C:$C,0)))</f>
        <v>Hydrogen Combustion</v>
      </c>
      <c r="K1167" s="22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226" t="str">
        <f>IF(ISBLANK(INDEX('Policy Characteristics'!I:I,MATCH($C1167,'Policy Characteristics'!$C:$C,0))),"",INDEX('Policy Characteristics'!I:I,MATCH($C1167,'Policy Characteristics'!$C:$C,0)))</f>
        <v>% of fuel shifted</v>
      </c>
      <c r="P1167" s="226"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226" t="str">
        <f>IF(ISBLANK(INDEX('Policy Characteristics'!K:K,MATCH($C1167,'Policy Characteristics'!$C:$C,0))),"",INDEX('Policy Characteristics'!K:K,MATCH($C1167,'Policy Characteristics'!$C:$C,0)))</f>
        <v>industry-ag-main.html#fuel-switching</v>
      </c>
      <c r="R1167" s="226" t="str">
        <f>IF(ISBLANK(INDEX('Policy Characteristics'!L:L,MATCH($C1167,'Policy Characteristics'!$C:$C,0))),"",INDEX('Policy Characteristics'!L:L,MATCH($C1167,'Policy Characteristics'!$C:$C,0)))</f>
        <v>industry-elec-and-hydrogen.html</v>
      </c>
    </row>
    <row r="1168" spans="1:18" s="2" customFormat="1">
      <c r="A1168" s="22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226" t="str">
        <f t="shared" si="45"/>
        <v>Fraction of Eligible Industrial Energy Use Shifted to Hydrogen</v>
      </c>
      <c r="D1168" s="6" t="s">
        <v>854</v>
      </c>
      <c r="E1168" s="1" t="s">
        <v>908</v>
      </c>
      <c r="F1168" t="s">
        <v>855</v>
      </c>
      <c r="G1168" s="45" t="s">
        <v>909</v>
      </c>
      <c r="H1168" s="43">
        <v>2088</v>
      </c>
      <c r="I1168" s="261" t="s">
        <v>738</v>
      </c>
      <c r="J1168" s="227" t="str">
        <f>IF(ISBLANK(INDEX('Policy Characteristics'!D:D,MATCH($C1168,'Policy Characteristics'!$C:$C,0))),"",INDEX('Policy Characteristics'!D:D,MATCH($C1168,'Policy Characteristics'!$C:$C,0)))</f>
        <v>Hydrogen Combustion</v>
      </c>
      <c r="K1168" s="22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226" t="str">
        <f>IF(ISBLANK(INDEX('Policy Characteristics'!I:I,MATCH($C1168,'Policy Characteristics'!$C:$C,0))),"",INDEX('Policy Characteristics'!I:I,MATCH($C1168,'Policy Characteristics'!$C:$C,0)))</f>
        <v>% of fuel shifted</v>
      </c>
      <c r="P1168" s="226"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226" t="str">
        <f>IF(ISBLANK(INDEX('Policy Characteristics'!K:K,MATCH($C1168,'Policy Characteristics'!$C:$C,0))),"",INDEX('Policy Characteristics'!K:K,MATCH($C1168,'Policy Characteristics'!$C:$C,0)))</f>
        <v>industry-ag-main.html#fuel-switching</v>
      </c>
      <c r="R1168" s="226" t="str">
        <f>IF(ISBLANK(INDEX('Policy Characteristics'!L:L,MATCH($C1168,'Policy Characteristics'!$C:$C,0))),"",INDEX('Policy Characteristics'!L:L,MATCH($C1168,'Policy Characteristics'!$C:$C,0)))</f>
        <v>industry-elec-and-hydrogen.html</v>
      </c>
    </row>
    <row r="1169" spans="1:18" s="2" customFormat="1">
      <c r="A1169" s="22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226" t="str">
        <f t="shared" si="45"/>
        <v>Fraction of Eligible Industrial Energy Use Shifted to Hydrogen</v>
      </c>
      <c r="D1169" s="6" t="s">
        <v>854</v>
      </c>
      <c r="E1169" s="1" t="s">
        <v>910</v>
      </c>
      <c r="F1169" t="s">
        <v>855</v>
      </c>
      <c r="G1169" s="45" t="s">
        <v>910</v>
      </c>
      <c r="H1169" s="43">
        <v>2089</v>
      </c>
      <c r="I1169" s="261" t="s">
        <v>728</v>
      </c>
      <c r="J1169" s="227" t="str">
        <f>IF(ISBLANK(INDEX('Policy Characteristics'!D:D,MATCH($C1169,'Policy Characteristics'!$C:$C,0))),"",INDEX('Policy Characteristics'!D:D,MATCH($C1169,'Policy Characteristics'!$C:$C,0)))</f>
        <v>Hydrogen Combustion</v>
      </c>
      <c r="K1169" s="22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226" t="str">
        <f>IF(ISBLANK(INDEX('Policy Characteristics'!I:I,MATCH($C1169,'Policy Characteristics'!$C:$C,0))),"",INDEX('Policy Characteristics'!I:I,MATCH($C1169,'Policy Characteristics'!$C:$C,0)))</f>
        <v>% of fuel shifted</v>
      </c>
      <c r="P1169" s="226"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226" t="str">
        <f>IF(ISBLANK(INDEX('Policy Characteristics'!K:K,MATCH($C1169,'Policy Characteristics'!$C:$C,0))),"",INDEX('Policy Characteristics'!K:K,MATCH($C1169,'Policy Characteristics'!$C:$C,0)))</f>
        <v>industry-ag-main.html#fuel-switching</v>
      </c>
      <c r="R1169" s="226" t="str">
        <f>IF(ISBLANK(INDEX('Policy Characteristics'!L:L,MATCH($C1169,'Policy Characteristics'!$C:$C,0))),"",INDEX('Policy Characteristics'!L:L,MATCH($C1169,'Policy Characteristics'!$C:$C,0)))</f>
        <v>industry-elec-and-hydrogen.html</v>
      </c>
    </row>
    <row r="1170" spans="1:18" s="2" customFormat="1">
      <c r="A1170" s="22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226" t="str">
        <f t="shared" si="45"/>
        <v>Fraction of Eligible Industrial Energy Use Shifted to Hydrogen</v>
      </c>
      <c r="D1170" s="6" t="s">
        <v>856</v>
      </c>
      <c r="E1170" s="1" t="s">
        <v>896</v>
      </c>
      <c r="F1170" t="s">
        <v>857</v>
      </c>
      <c r="G1170" s="45" t="s">
        <v>897</v>
      </c>
      <c r="H1170" s="43">
        <v>2090</v>
      </c>
      <c r="I1170" s="261" t="s">
        <v>728</v>
      </c>
      <c r="J1170" s="227" t="str">
        <f>IF(ISBLANK(INDEX('Policy Characteristics'!D:D,MATCH($C1170,'Policy Characteristics'!$C:$C,0))),"",INDEX('Policy Characteristics'!D:D,MATCH($C1170,'Policy Characteristics'!$C:$C,0)))</f>
        <v>Hydrogen Combustion</v>
      </c>
      <c r="K1170" s="22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226" t="str">
        <f>IF(ISBLANK(INDEX('Policy Characteristics'!I:I,MATCH($C1170,'Policy Characteristics'!$C:$C,0))),"",INDEX('Policy Characteristics'!I:I,MATCH($C1170,'Policy Characteristics'!$C:$C,0)))</f>
        <v>% of fuel shifted</v>
      </c>
      <c r="P1170" s="226"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226" t="str">
        <f>IF(ISBLANK(INDEX('Policy Characteristics'!K:K,MATCH($C1170,'Policy Characteristics'!$C:$C,0))),"",INDEX('Policy Characteristics'!K:K,MATCH($C1170,'Policy Characteristics'!$C:$C,0)))</f>
        <v>industry-ag-main.html#fuel-switching</v>
      </c>
      <c r="R1170" s="226" t="str">
        <f>IF(ISBLANK(INDEX('Policy Characteristics'!L:L,MATCH($C1170,'Policy Characteristics'!$C:$C,0))),"",INDEX('Policy Characteristics'!L:L,MATCH($C1170,'Policy Characteristics'!$C:$C,0)))</f>
        <v>industry-elec-and-hydrogen.html</v>
      </c>
    </row>
    <row r="1171" spans="1:18" s="2" customFormat="1">
      <c r="A1171" s="22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226" t="str">
        <f t="shared" si="45"/>
        <v>Fraction of Eligible Industrial Energy Use Shifted to Hydrogen</v>
      </c>
      <c r="D1171" s="6" t="s">
        <v>856</v>
      </c>
      <c r="E1171" s="1" t="s">
        <v>898</v>
      </c>
      <c r="F1171" t="s">
        <v>857</v>
      </c>
      <c r="G1171" s="45" t="s">
        <v>899</v>
      </c>
      <c r="H1171" s="43">
        <v>2091</v>
      </c>
      <c r="I1171" s="261" t="s">
        <v>728</v>
      </c>
      <c r="J1171" s="227" t="str">
        <f>IF(ISBLANK(INDEX('Policy Characteristics'!D:D,MATCH($C1171,'Policy Characteristics'!$C:$C,0))),"",INDEX('Policy Characteristics'!D:D,MATCH($C1171,'Policy Characteristics'!$C:$C,0)))</f>
        <v>Hydrogen Combustion</v>
      </c>
      <c r="K1171" s="22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226" t="str">
        <f>IF(ISBLANK(INDEX('Policy Characteristics'!I:I,MATCH($C1171,'Policy Characteristics'!$C:$C,0))),"",INDEX('Policy Characteristics'!I:I,MATCH($C1171,'Policy Characteristics'!$C:$C,0)))</f>
        <v>% of fuel shifted</v>
      </c>
      <c r="P1171" s="226"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226" t="str">
        <f>IF(ISBLANK(INDEX('Policy Characteristics'!K:K,MATCH($C1171,'Policy Characteristics'!$C:$C,0))),"",INDEX('Policy Characteristics'!K:K,MATCH($C1171,'Policy Characteristics'!$C:$C,0)))</f>
        <v>industry-ag-main.html#fuel-switching</v>
      </c>
      <c r="R1171" s="226" t="str">
        <f>IF(ISBLANK(INDEX('Policy Characteristics'!L:L,MATCH($C1171,'Policy Characteristics'!$C:$C,0))),"",INDEX('Policy Characteristics'!L:L,MATCH($C1171,'Policy Characteristics'!$C:$C,0)))</f>
        <v>industry-elec-and-hydrogen.html</v>
      </c>
    </row>
    <row r="1172" spans="1:18" s="2" customFormat="1">
      <c r="A1172" s="22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226" t="str">
        <f t="shared" si="45"/>
        <v>Fraction of Eligible Industrial Energy Use Shifted to Hydrogen</v>
      </c>
      <c r="D1172" s="6" t="s">
        <v>856</v>
      </c>
      <c r="E1172" s="1" t="s">
        <v>900</v>
      </c>
      <c r="F1172" t="s">
        <v>857</v>
      </c>
      <c r="G1172" s="45" t="s">
        <v>901</v>
      </c>
      <c r="H1172" s="43">
        <v>2092</v>
      </c>
      <c r="I1172" s="261" t="s">
        <v>728</v>
      </c>
      <c r="J1172" s="227" t="str">
        <f>IF(ISBLANK(INDEX('Policy Characteristics'!D:D,MATCH($C1172,'Policy Characteristics'!$C:$C,0))),"",INDEX('Policy Characteristics'!D:D,MATCH($C1172,'Policy Characteristics'!$C:$C,0)))</f>
        <v>Hydrogen Combustion</v>
      </c>
      <c r="K1172" s="22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226" t="str">
        <f>IF(ISBLANK(INDEX('Policy Characteristics'!I:I,MATCH($C1172,'Policy Characteristics'!$C:$C,0))),"",INDEX('Policy Characteristics'!I:I,MATCH($C1172,'Policy Characteristics'!$C:$C,0)))</f>
        <v>% of fuel shifted</v>
      </c>
      <c r="P1172" s="226"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226" t="str">
        <f>IF(ISBLANK(INDEX('Policy Characteristics'!K:K,MATCH($C1172,'Policy Characteristics'!$C:$C,0))),"",INDEX('Policy Characteristics'!K:K,MATCH($C1172,'Policy Characteristics'!$C:$C,0)))</f>
        <v>industry-ag-main.html#fuel-switching</v>
      </c>
      <c r="R1172" s="226" t="str">
        <f>IF(ISBLANK(INDEX('Policy Characteristics'!L:L,MATCH($C1172,'Policy Characteristics'!$C:$C,0))),"",INDEX('Policy Characteristics'!L:L,MATCH($C1172,'Policy Characteristics'!$C:$C,0)))</f>
        <v>industry-elec-and-hydrogen.html</v>
      </c>
    </row>
    <row r="1173" spans="1:18" s="2" customFormat="1">
      <c r="A1173" s="22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226" t="str">
        <f t="shared" si="45"/>
        <v>Fraction of Eligible Industrial Energy Use Shifted to Hydrogen</v>
      </c>
      <c r="D1173" s="6" t="s">
        <v>856</v>
      </c>
      <c r="E1173" s="1" t="s">
        <v>902</v>
      </c>
      <c r="F1173" t="s">
        <v>857</v>
      </c>
      <c r="G1173" s="45" t="s">
        <v>903</v>
      </c>
      <c r="H1173" s="43">
        <v>2093</v>
      </c>
      <c r="I1173" s="261" t="s">
        <v>728</v>
      </c>
      <c r="J1173" s="227" t="str">
        <f>IF(ISBLANK(INDEX('Policy Characteristics'!D:D,MATCH($C1173,'Policy Characteristics'!$C:$C,0))),"",INDEX('Policy Characteristics'!D:D,MATCH($C1173,'Policy Characteristics'!$C:$C,0)))</f>
        <v>Hydrogen Combustion</v>
      </c>
      <c r="K1173" s="22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226" t="str">
        <f>IF(ISBLANK(INDEX('Policy Characteristics'!I:I,MATCH($C1173,'Policy Characteristics'!$C:$C,0))),"",INDEX('Policy Characteristics'!I:I,MATCH($C1173,'Policy Characteristics'!$C:$C,0)))</f>
        <v>% of fuel shifted</v>
      </c>
      <c r="P1173" s="226"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226" t="str">
        <f>IF(ISBLANK(INDEX('Policy Characteristics'!K:K,MATCH($C1173,'Policy Characteristics'!$C:$C,0))),"",INDEX('Policy Characteristics'!K:K,MATCH($C1173,'Policy Characteristics'!$C:$C,0)))</f>
        <v>industry-ag-main.html#fuel-switching</v>
      </c>
      <c r="R1173" s="226" t="str">
        <f>IF(ISBLANK(INDEX('Policy Characteristics'!L:L,MATCH($C1173,'Policy Characteristics'!$C:$C,0))),"",INDEX('Policy Characteristics'!L:L,MATCH($C1173,'Policy Characteristics'!$C:$C,0)))</f>
        <v>industry-elec-and-hydrogen.html</v>
      </c>
    </row>
    <row r="1174" spans="1:18" s="2" customFormat="1">
      <c r="A1174" s="22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226" t="str">
        <f t="shared" si="45"/>
        <v>Fraction of Eligible Industrial Energy Use Shifted to Hydrogen</v>
      </c>
      <c r="D1174" s="6" t="s">
        <v>856</v>
      </c>
      <c r="E1174" s="1" t="s">
        <v>904</v>
      </c>
      <c r="F1174" t="s">
        <v>857</v>
      </c>
      <c r="G1174" s="45" t="s">
        <v>905</v>
      </c>
      <c r="H1174" s="43">
        <v>2094</v>
      </c>
      <c r="I1174" s="261" t="s">
        <v>738</v>
      </c>
      <c r="J1174" s="227" t="str">
        <f>IF(ISBLANK(INDEX('Policy Characteristics'!D:D,MATCH($C1174,'Policy Characteristics'!$C:$C,0))),"",INDEX('Policy Characteristics'!D:D,MATCH($C1174,'Policy Characteristics'!$C:$C,0)))</f>
        <v>Hydrogen Combustion</v>
      </c>
      <c r="K1174" s="22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226" t="str">
        <f>IF(ISBLANK(INDEX('Policy Characteristics'!I:I,MATCH($C1174,'Policy Characteristics'!$C:$C,0))),"",INDEX('Policy Characteristics'!I:I,MATCH($C1174,'Policy Characteristics'!$C:$C,0)))</f>
        <v>% of fuel shifted</v>
      </c>
      <c r="P1174" s="226"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226" t="str">
        <f>IF(ISBLANK(INDEX('Policy Characteristics'!K:K,MATCH($C1174,'Policy Characteristics'!$C:$C,0))),"",INDEX('Policy Characteristics'!K:K,MATCH($C1174,'Policy Characteristics'!$C:$C,0)))</f>
        <v>industry-ag-main.html#fuel-switching</v>
      </c>
      <c r="R1174" s="226" t="str">
        <f>IF(ISBLANK(INDEX('Policy Characteristics'!L:L,MATCH($C1174,'Policy Characteristics'!$C:$C,0))),"",INDEX('Policy Characteristics'!L:L,MATCH($C1174,'Policy Characteristics'!$C:$C,0)))</f>
        <v>industry-elec-and-hydrogen.html</v>
      </c>
    </row>
    <row r="1175" spans="1:18" s="2" customFormat="1">
      <c r="A1175" s="22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226" t="str">
        <f t="shared" si="45"/>
        <v>Fraction of Eligible Industrial Energy Use Shifted to Hydrogen</v>
      </c>
      <c r="D1175" s="6" t="s">
        <v>856</v>
      </c>
      <c r="E1175" s="1" t="s">
        <v>906</v>
      </c>
      <c r="F1175" t="s">
        <v>857</v>
      </c>
      <c r="G1175" s="45" t="s">
        <v>907</v>
      </c>
      <c r="H1175" s="43">
        <v>2095</v>
      </c>
      <c r="I1175" s="261" t="s">
        <v>728</v>
      </c>
      <c r="J1175" s="227" t="str">
        <f>IF(ISBLANK(INDEX('Policy Characteristics'!D:D,MATCH($C1175,'Policy Characteristics'!$C:$C,0))),"",INDEX('Policy Characteristics'!D:D,MATCH($C1175,'Policy Characteristics'!$C:$C,0)))</f>
        <v>Hydrogen Combustion</v>
      </c>
      <c r="K1175" s="22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226" t="str">
        <f>IF(ISBLANK(INDEX('Policy Characteristics'!I:I,MATCH($C1175,'Policy Characteristics'!$C:$C,0))),"",INDEX('Policy Characteristics'!I:I,MATCH($C1175,'Policy Characteristics'!$C:$C,0)))</f>
        <v>% of fuel shifted</v>
      </c>
      <c r="P1175" s="226"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226" t="str">
        <f>IF(ISBLANK(INDEX('Policy Characteristics'!K:K,MATCH($C1175,'Policy Characteristics'!$C:$C,0))),"",INDEX('Policy Characteristics'!K:K,MATCH($C1175,'Policy Characteristics'!$C:$C,0)))</f>
        <v>industry-ag-main.html#fuel-switching</v>
      </c>
      <c r="R1175" s="226" t="str">
        <f>IF(ISBLANK(INDEX('Policy Characteristics'!L:L,MATCH($C1175,'Policy Characteristics'!$C:$C,0))),"",INDEX('Policy Characteristics'!L:L,MATCH($C1175,'Policy Characteristics'!$C:$C,0)))</f>
        <v>industry-elec-and-hydrogen.html</v>
      </c>
    </row>
    <row r="1176" spans="1:18" s="2" customFormat="1">
      <c r="A1176" s="22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226" t="str">
        <f t="shared" si="45"/>
        <v>Fraction of Eligible Industrial Energy Use Shifted to Hydrogen</v>
      </c>
      <c r="D1176" s="6" t="s">
        <v>856</v>
      </c>
      <c r="E1176" s="1" t="s">
        <v>908</v>
      </c>
      <c r="F1176" t="s">
        <v>857</v>
      </c>
      <c r="G1176" s="45" t="s">
        <v>909</v>
      </c>
      <c r="H1176" s="43">
        <v>2096</v>
      </c>
      <c r="I1176" s="261" t="s">
        <v>738</v>
      </c>
      <c r="J1176" s="227" t="str">
        <f>IF(ISBLANK(INDEX('Policy Characteristics'!D:D,MATCH($C1176,'Policy Characteristics'!$C:$C,0))),"",INDEX('Policy Characteristics'!D:D,MATCH($C1176,'Policy Characteristics'!$C:$C,0)))</f>
        <v>Hydrogen Combustion</v>
      </c>
      <c r="K1176" s="22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226" t="str">
        <f>IF(ISBLANK(INDEX('Policy Characteristics'!I:I,MATCH($C1176,'Policy Characteristics'!$C:$C,0))),"",INDEX('Policy Characteristics'!I:I,MATCH($C1176,'Policy Characteristics'!$C:$C,0)))</f>
        <v>% of fuel shifted</v>
      </c>
      <c r="P1176" s="226"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226" t="str">
        <f>IF(ISBLANK(INDEX('Policy Characteristics'!K:K,MATCH($C1176,'Policy Characteristics'!$C:$C,0))),"",INDEX('Policy Characteristics'!K:K,MATCH($C1176,'Policy Characteristics'!$C:$C,0)))</f>
        <v>industry-ag-main.html#fuel-switching</v>
      </c>
      <c r="R1176" s="226" t="str">
        <f>IF(ISBLANK(INDEX('Policy Characteristics'!L:L,MATCH($C1176,'Policy Characteristics'!$C:$C,0))),"",INDEX('Policy Characteristics'!L:L,MATCH($C1176,'Policy Characteristics'!$C:$C,0)))</f>
        <v>industry-elec-and-hydrogen.html</v>
      </c>
    </row>
    <row r="1177" spans="1:18" s="2" customFormat="1">
      <c r="A1177" s="22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226" t="str">
        <f t="shared" si="45"/>
        <v>Fraction of Eligible Industrial Energy Use Shifted to Hydrogen</v>
      </c>
      <c r="D1177" s="6" t="s">
        <v>856</v>
      </c>
      <c r="E1177" s="1" t="s">
        <v>910</v>
      </c>
      <c r="F1177" t="s">
        <v>857</v>
      </c>
      <c r="G1177" s="45" t="s">
        <v>910</v>
      </c>
      <c r="H1177" s="43">
        <v>2097</v>
      </c>
      <c r="I1177" s="261" t="s">
        <v>728</v>
      </c>
      <c r="J1177" s="227" t="str">
        <f>IF(ISBLANK(INDEX('Policy Characteristics'!D:D,MATCH($C1177,'Policy Characteristics'!$C:$C,0))),"",INDEX('Policy Characteristics'!D:D,MATCH($C1177,'Policy Characteristics'!$C:$C,0)))</f>
        <v>Hydrogen Combustion</v>
      </c>
      <c r="K1177" s="22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226" t="str">
        <f>IF(ISBLANK(INDEX('Policy Characteristics'!I:I,MATCH($C1177,'Policy Characteristics'!$C:$C,0))),"",INDEX('Policy Characteristics'!I:I,MATCH($C1177,'Policy Characteristics'!$C:$C,0)))</f>
        <v>% of fuel shifted</v>
      </c>
      <c r="P1177" s="226"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226" t="str">
        <f>IF(ISBLANK(INDEX('Policy Characteristics'!K:K,MATCH($C1177,'Policy Characteristics'!$C:$C,0))),"",INDEX('Policy Characteristics'!K:K,MATCH($C1177,'Policy Characteristics'!$C:$C,0)))</f>
        <v>industry-ag-main.html#fuel-switching</v>
      </c>
      <c r="R1177" s="226" t="str">
        <f>IF(ISBLANK(INDEX('Policy Characteristics'!L:L,MATCH($C1177,'Policy Characteristics'!$C:$C,0))),"",INDEX('Policy Characteristics'!L:L,MATCH($C1177,'Policy Characteristics'!$C:$C,0)))</f>
        <v>industry-elec-and-hydrogen.html</v>
      </c>
    </row>
    <row r="1178" spans="1:18" s="2" customFormat="1">
      <c r="A1178" s="22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226" t="str">
        <f t="shared" si="45"/>
        <v>Fraction of Eligible Industrial Energy Use Shifted to Hydrogen</v>
      </c>
      <c r="D1178" s="6" t="s">
        <v>858</v>
      </c>
      <c r="E1178" s="1" t="s">
        <v>896</v>
      </c>
      <c r="F1178" t="s">
        <v>859</v>
      </c>
      <c r="G1178" s="45" t="s">
        <v>897</v>
      </c>
      <c r="H1178" s="43">
        <v>2098</v>
      </c>
      <c r="I1178" s="261" t="s">
        <v>728</v>
      </c>
      <c r="J1178" s="227" t="str">
        <f>IF(ISBLANK(INDEX('Policy Characteristics'!D:D,MATCH($C1178,'Policy Characteristics'!$C:$C,0))),"",INDEX('Policy Characteristics'!D:D,MATCH($C1178,'Policy Characteristics'!$C:$C,0)))</f>
        <v>Hydrogen Combustion</v>
      </c>
      <c r="K1178" s="22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226" t="str">
        <f>IF(ISBLANK(INDEX('Policy Characteristics'!I:I,MATCH($C1178,'Policy Characteristics'!$C:$C,0))),"",INDEX('Policy Characteristics'!I:I,MATCH($C1178,'Policy Characteristics'!$C:$C,0)))</f>
        <v>% of fuel shifted</v>
      </c>
      <c r="P1178" s="226"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226" t="str">
        <f>IF(ISBLANK(INDEX('Policy Characteristics'!K:K,MATCH($C1178,'Policy Characteristics'!$C:$C,0))),"",INDEX('Policy Characteristics'!K:K,MATCH($C1178,'Policy Characteristics'!$C:$C,0)))</f>
        <v>industry-ag-main.html#fuel-switching</v>
      </c>
      <c r="R1178" s="226" t="str">
        <f>IF(ISBLANK(INDEX('Policy Characteristics'!L:L,MATCH($C1178,'Policy Characteristics'!$C:$C,0))),"",INDEX('Policy Characteristics'!L:L,MATCH($C1178,'Policy Characteristics'!$C:$C,0)))</f>
        <v>industry-elec-and-hydrogen.html</v>
      </c>
    </row>
    <row r="1179" spans="1:18" s="2" customFormat="1">
      <c r="A1179" s="22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226" t="str">
        <f t="shared" si="45"/>
        <v>Fraction of Eligible Industrial Energy Use Shifted to Hydrogen</v>
      </c>
      <c r="D1179" s="6" t="s">
        <v>858</v>
      </c>
      <c r="E1179" s="1" t="s">
        <v>898</v>
      </c>
      <c r="F1179" t="s">
        <v>859</v>
      </c>
      <c r="G1179" s="45" t="s">
        <v>899</v>
      </c>
      <c r="H1179" s="43">
        <v>2099</v>
      </c>
      <c r="I1179" s="261" t="s">
        <v>728</v>
      </c>
      <c r="J1179" s="227" t="str">
        <f>IF(ISBLANK(INDEX('Policy Characteristics'!D:D,MATCH($C1179,'Policy Characteristics'!$C:$C,0))),"",INDEX('Policy Characteristics'!D:D,MATCH($C1179,'Policy Characteristics'!$C:$C,0)))</f>
        <v>Hydrogen Combustion</v>
      </c>
      <c r="K1179" s="22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226" t="str">
        <f>IF(ISBLANK(INDEX('Policy Characteristics'!I:I,MATCH($C1179,'Policy Characteristics'!$C:$C,0))),"",INDEX('Policy Characteristics'!I:I,MATCH($C1179,'Policy Characteristics'!$C:$C,0)))</f>
        <v>% of fuel shifted</v>
      </c>
      <c r="P1179" s="226"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226" t="str">
        <f>IF(ISBLANK(INDEX('Policy Characteristics'!K:K,MATCH($C1179,'Policy Characteristics'!$C:$C,0))),"",INDEX('Policy Characteristics'!K:K,MATCH($C1179,'Policy Characteristics'!$C:$C,0)))</f>
        <v>industry-ag-main.html#fuel-switching</v>
      </c>
      <c r="R1179" s="226" t="str">
        <f>IF(ISBLANK(INDEX('Policy Characteristics'!L:L,MATCH($C1179,'Policy Characteristics'!$C:$C,0))),"",INDEX('Policy Characteristics'!L:L,MATCH($C1179,'Policy Characteristics'!$C:$C,0)))</f>
        <v>industry-elec-and-hydrogen.html</v>
      </c>
    </row>
    <row r="1180" spans="1:18" s="2" customFormat="1">
      <c r="A1180" s="22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226" t="str">
        <f t="shared" ref="C1180:C1243" si="46">C$1114</f>
        <v>Fraction of Eligible Industrial Energy Use Shifted to Hydrogen</v>
      </c>
      <c r="D1180" s="6" t="s">
        <v>858</v>
      </c>
      <c r="E1180" s="1" t="s">
        <v>900</v>
      </c>
      <c r="F1180" t="s">
        <v>859</v>
      </c>
      <c r="G1180" s="45" t="s">
        <v>901</v>
      </c>
      <c r="H1180" s="43">
        <v>2100</v>
      </c>
      <c r="I1180" s="261" t="s">
        <v>728</v>
      </c>
      <c r="J1180" s="227" t="str">
        <f>IF(ISBLANK(INDEX('Policy Characteristics'!D:D,MATCH($C1180,'Policy Characteristics'!$C:$C,0))),"",INDEX('Policy Characteristics'!D:D,MATCH($C1180,'Policy Characteristics'!$C:$C,0)))</f>
        <v>Hydrogen Combustion</v>
      </c>
      <c r="K1180" s="22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226" t="str">
        <f>IF(ISBLANK(INDEX('Policy Characteristics'!I:I,MATCH($C1180,'Policy Characteristics'!$C:$C,0))),"",INDEX('Policy Characteristics'!I:I,MATCH($C1180,'Policy Characteristics'!$C:$C,0)))</f>
        <v>% of fuel shifted</v>
      </c>
      <c r="P1180" s="226"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226" t="str">
        <f>IF(ISBLANK(INDEX('Policy Characteristics'!K:K,MATCH($C1180,'Policy Characteristics'!$C:$C,0))),"",INDEX('Policy Characteristics'!K:K,MATCH($C1180,'Policy Characteristics'!$C:$C,0)))</f>
        <v>industry-ag-main.html#fuel-switching</v>
      </c>
      <c r="R1180" s="226" t="str">
        <f>IF(ISBLANK(INDEX('Policy Characteristics'!L:L,MATCH($C1180,'Policy Characteristics'!$C:$C,0))),"",INDEX('Policy Characteristics'!L:L,MATCH($C1180,'Policy Characteristics'!$C:$C,0)))</f>
        <v>industry-elec-and-hydrogen.html</v>
      </c>
    </row>
    <row r="1181" spans="1:18" s="2" customFormat="1">
      <c r="A1181" s="22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226" t="str">
        <f t="shared" si="46"/>
        <v>Fraction of Eligible Industrial Energy Use Shifted to Hydrogen</v>
      </c>
      <c r="D1181" s="6" t="s">
        <v>858</v>
      </c>
      <c r="E1181" s="1" t="s">
        <v>902</v>
      </c>
      <c r="F1181" t="s">
        <v>859</v>
      </c>
      <c r="G1181" s="45" t="s">
        <v>903</v>
      </c>
      <c r="H1181" s="43">
        <v>2101</v>
      </c>
      <c r="I1181" s="261" t="s">
        <v>728</v>
      </c>
      <c r="J1181" s="227" t="str">
        <f>IF(ISBLANK(INDEX('Policy Characteristics'!D:D,MATCH($C1181,'Policy Characteristics'!$C:$C,0))),"",INDEX('Policy Characteristics'!D:D,MATCH($C1181,'Policy Characteristics'!$C:$C,0)))</f>
        <v>Hydrogen Combustion</v>
      </c>
      <c r="K1181" s="22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226" t="str">
        <f>IF(ISBLANK(INDEX('Policy Characteristics'!I:I,MATCH($C1181,'Policy Characteristics'!$C:$C,0))),"",INDEX('Policy Characteristics'!I:I,MATCH($C1181,'Policy Characteristics'!$C:$C,0)))</f>
        <v>% of fuel shifted</v>
      </c>
      <c r="P1181" s="226"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226" t="str">
        <f>IF(ISBLANK(INDEX('Policy Characteristics'!K:K,MATCH($C1181,'Policy Characteristics'!$C:$C,0))),"",INDEX('Policy Characteristics'!K:K,MATCH($C1181,'Policy Characteristics'!$C:$C,0)))</f>
        <v>industry-ag-main.html#fuel-switching</v>
      </c>
      <c r="R1181" s="226" t="str">
        <f>IF(ISBLANK(INDEX('Policy Characteristics'!L:L,MATCH($C1181,'Policy Characteristics'!$C:$C,0))),"",INDEX('Policy Characteristics'!L:L,MATCH($C1181,'Policy Characteristics'!$C:$C,0)))</f>
        <v>industry-elec-and-hydrogen.html</v>
      </c>
    </row>
    <row r="1182" spans="1:18" s="2" customFormat="1">
      <c r="A1182" s="22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226" t="str">
        <f t="shared" si="46"/>
        <v>Fraction of Eligible Industrial Energy Use Shifted to Hydrogen</v>
      </c>
      <c r="D1182" s="6" t="s">
        <v>858</v>
      </c>
      <c r="E1182" s="1" t="s">
        <v>904</v>
      </c>
      <c r="F1182" t="s">
        <v>859</v>
      </c>
      <c r="G1182" s="45" t="s">
        <v>905</v>
      </c>
      <c r="H1182" s="43">
        <v>2102</v>
      </c>
      <c r="I1182" s="261" t="s">
        <v>728</v>
      </c>
      <c r="J1182" s="227" t="str">
        <f>IF(ISBLANK(INDEX('Policy Characteristics'!D:D,MATCH($C1182,'Policy Characteristics'!$C:$C,0))),"",INDEX('Policy Characteristics'!D:D,MATCH($C1182,'Policy Characteristics'!$C:$C,0)))</f>
        <v>Hydrogen Combustion</v>
      </c>
      <c r="K1182" s="22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226" t="str">
        <f>IF(ISBLANK(INDEX('Policy Characteristics'!I:I,MATCH($C1182,'Policy Characteristics'!$C:$C,0))),"",INDEX('Policy Characteristics'!I:I,MATCH($C1182,'Policy Characteristics'!$C:$C,0)))</f>
        <v>% of fuel shifted</v>
      </c>
      <c r="P1182" s="226"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226" t="str">
        <f>IF(ISBLANK(INDEX('Policy Characteristics'!K:K,MATCH($C1182,'Policy Characteristics'!$C:$C,0))),"",INDEX('Policy Characteristics'!K:K,MATCH($C1182,'Policy Characteristics'!$C:$C,0)))</f>
        <v>industry-ag-main.html#fuel-switching</v>
      </c>
      <c r="R1182" s="226" t="str">
        <f>IF(ISBLANK(INDEX('Policy Characteristics'!L:L,MATCH($C1182,'Policy Characteristics'!$C:$C,0))),"",INDEX('Policy Characteristics'!L:L,MATCH($C1182,'Policy Characteristics'!$C:$C,0)))</f>
        <v>industry-elec-and-hydrogen.html</v>
      </c>
    </row>
    <row r="1183" spans="1:18" s="2" customFormat="1">
      <c r="A1183" s="22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226" t="str">
        <f t="shared" si="46"/>
        <v>Fraction of Eligible Industrial Energy Use Shifted to Hydrogen</v>
      </c>
      <c r="D1183" s="6" t="s">
        <v>858</v>
      </c>
      <c r="E1183" s="1" t="s">
        <v>906</v>
      </c>
      <c r="F1183" t="s">
        <v>859</v>
      </c>
      <c r="G1183" s="45" t="s">
        <v>907</v>
      </c>
      <c r="H1183" s="43">
        <v>2103</v>
      </c>
      <c r="I1183" s="261" t="s">
        <v>728</v>
      </c>
      <c r="J1183" s="227" t="str">
        <f>IF(ISBLANK(INDEX('Policy Characteristics'!D:D,MATCH($C1183,'Policy Characteristics'!$C:$C,0))),"",INDEX('Policy Characteristics'!D:D,MATCH($C1183,'Policy Characteristics'!$C:$C,0)))</f>
        <v>Hydrogen Combustion</v>
      </c>
      <c r="K1183" s="22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226" t="str">
        <f>IF(ISBLANK(INDEX('Policy Characteristics'!I:I,MATCH($C1183,'Policy Characteristics'!$C:$C,0))),"",INDEX('Policy Characteristics'!I:I,MATCH($C1183,'Policy Characteristics'!$C:$C,0)))</f>
        <v>% of fuel shifted</v>
      </c>
      <c r="P1183" s="226"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226" t="str">
        <f>IF(ISBLANK(INDEX('Policy Characteristics'!K:K,MATCH($C1183,'Policy Characteristics'!$C:$C,0))),"",INDEX('Policy Characteristics'!K:K,MATCH($C1183,'Policy Characteristics'!$C:$C,0)))</f>
        <v>industry-ag-main.html#fuel-switching</v>
      </c>
      <c r="R1183" s="226" t="str">
        <f>IF(ISBLANK(INDEX('Policy Characteristics'!L:L,MATCH($C1183,'Policy Characteristics'!$C:$C,0))),"",INDEX('Policy Characteristics'!L:L,MATCH($C1183,'Policy Characteristics'!$C:$C,0)))</f>
        <v>industry-elec-and-hydrogen.html</v>
      </c>
    </row>
    <row r="1184" spans="1:18" s="2" customFormat="1">
      <c r="A1184" s="22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226" t="str">
        <f t="shared" si="46"/>
        <v>Fraction of Eligible Industrial Energy Use Shifted to Hydrogen</v>
      </c>
      <c r="D1184" s="6" t="s">
        <v>858</v>
      </c>
      <c r="E1184" s="1" t="s">
        <v>908</v>
      </c>
      <c r="F1184" t="s">
        <v>859</v>
      </c>
      <c r="G1184" s="45" t="s">
        <v>909</v>
      </c>
      <c r="H1184" s="43">
        <v>2104</v>
      </c>
      <c r="I1184" s="261" t="s">
        <v>738</v>
      </c>
      <c r="J1184" s="227" t="str">
        <f>IF(ISBLANK(INDEX('Policy Characteristics'!D:D,MATCH($C1184,'Policy Characteristics'!$C:$C,0))),"",INDEX('Policy Characteristics'!D:D,MATCH($C1184,'Policy Characteristics'!$C:$C,0)))</f>
        <v>Hydrogen Combustion</v>
      </c>
      <c r="K1184" s="22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226" t="str">
        <f>IF(ISBLANK(INDEX('Policy Characteristics'!I:I,MATCH($C1184,'Policy Characteristics'!$C:$C,0))),"",INDEX('Policy Characteristics'!I:I,MATCH($C1184,'Policy Characteristics'!$C:$C,0)))</f>
        <v>% of fuel shifted</v>
      </c>
      <c r="P1184" s="226"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226" t="str">
        <f>IF(ISBLANK(INDEX('Policy Characteristics'!K:K,MATCH($C1184,'Policy Characteristics'!$C:$C,0))),"",INDEX('Policy Characteristics'!K:K,MATCH($C1184,'Policy Characteristics'!$C:$C,0)))</f>
        <v>industry-ag-main.html#fuel-switching</v>
      </c>
      <c r="R1184" s="226" t="str">
        <f>IF(ISBLANK(INDEX('Policy Characteristics'!L:L,MATCH($C1184,'Policy Characteristics'!$C:$C,0))),"",INDEX('Policy Characteristics'!L:L,MATCH($C1184,'Policy Characteristics'!$C:$C,0)))</f>
        <v>industry-elec-and-hydrogen.html</v>
      </c>
    </row>
    <row r="1185" spans="1:18" s="2" customFormat="1">
      <c r="A1185" s="22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226" t="str">
        <f t="shared" si="46"/>
        <v>Fraction of Eligible Industrial Energy Use Shifted to Hydrogen</v>
      </c>
      <c r="D1185" s="6" t="s">
        <v>858</v>
      </c>
      <c r="E1185" s="1" t="s">
        <v>910</v>
      </c>
      <c r="F1185" t="s">
        <v>859</v>
      </c>
      <c r="G1185" s="45" t="s">
        <v>910</v>
      </c>
      <c r="H1185" s="43">
        <v>2105</v>
      </c>
      <c r="I1185" s="261" t="s">
        <v>728</v>
      </c>
      <c r="J1185" s="227" t="str">
        <f>IF(ISBLANK(INDEX('Policy Characteristics'!D:D,MATCH($C1185,'Policy Characteristics'!$C:$C,0))),"",INDEX('Policy Characteristics'!D:D,MATCH($C1185,'Policy Characteristics'!$C:$C,0)))</f>
        <v>Hydrogen Combustion</v>
      </c>
      <c r="K1185" s="22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226" t="str">
        <f>IF(ISBLANK(INDEX('Policy Characteristics'!I:I,MATCH($C1185,'Policy Characteristics'!$C:$C,0))),"",INDEX('Policy Characteristics'!I:I,MATCH($C1185,'Policy Characteristics'!$C:$C,0)))</f>
        <v>% of fuel shifted</v>
      </c>
      <c r="P1185" s="226"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226" t="str">
        <f>IF(ISBLANK(INDEX('Policy Characteristics'!K:K,MATCH($C1185,'Policy Characteristics'!$C:$C,0))),"",INDEX('Policy Characteristics'!K:K,MATCH($C1185,'Policy Characteristics'!$C:$C,0)))</f>
        <v>industry-ag-main.html#fuel-switching</v>
      </c>
      <c r="R1185" s="226" t="str">
        <f>IF(ISBLANK(INDEX('Policy Characteristics'!L:L,MATCH($C1185,'Policy Characteristics'!$C:$C,0))),"",INDEX('Policy Characteristics'!L:L,MATCH($C1185,'Policy Characteristics'!$C:$C,0)))</f>
        <v>industry-elec-and-hydrogen.html</v>
      </c>
    </row>
    <row r="1186" spans="1:18" s="2" customFormat="1">
      <c r="A1186" s="22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226" t="str">
        <f t="shared" si="46"/>
        <v>Fraction of Eligible Industrial Energy Use Shifted to Hydrogen</v>
      </c>
      <c r="D1186" s="6" t="s">
        <v>860</v>
      </c>
      <c r="E1186" s="1" t="s">
        <v>896</v>
      </c>
      <c r="F1186" t="s">
        <v>861</v>
      </c>
      <c r="G1186" s="45" t="s">
        <v>897</v>
      </c>
      <c r="H1186" s="43">
        <v>2106</v>
      </c>
      <c r="I1186" s="261" t="s">
        <v>728</v>
      </c>
      <c r="J1186" s="227" t="str">
        <f>IF(ISBLANK(INDEX('Policy Characteristics'!D:D,MATCH($C1186,'Policy Characteristics'!$C:$C,0))),"",INDEX('Policy Characteristics'!D:D,MATCH($C1186,'Policy Characteristics'!$C:$C,0)))</f>
        <v>Hydrogen Combustion</v>
      </c>
      <c r="K1186" s="22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226" t="str">
        <f>IF(ISBLANK(INDEX('Policy Characteristics'!I:I,MATCH($C1186,'Policy Characteristics'!$C:$C,0))),"",INDEX('Policy Characteristics'!I:I,MATCH($C1186,'Policy Characteristics'!$C:$C,0)))</f>
        <v>% of fuel shifted</v>
      </c>
      <c r="P1186" s="226"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226" t="str">
        <f>IF(ISBLANK(INDEX('Policy Characteristics'!K:K,MATCH($C1186,'Policy Characteristics'!$C:$C,0))),"",INDEX('Policy Characteristics'!K:K,MATCH($C1186,'Policy Characteristics'!$C:$C,0)))</f>
        <v>industry-ag-main.html#fuel-switching</v>
      </c>
      <c r="R1186" s="226" t="str">
        <f>IF(ISBLANK(INDEX('Policy Characteristics'!L:L,MATCH($C1186,'Policy Characteristics'!$C:$C,0))),"",INDEX('Policy Characteristics'!L:L,MATCH($C1186,'Policy Characteristics'!$C:$C,0)))</f>
        <v>industry-elec-and-hydrogen.html</v>
      </c>
    </row>
    <row r="1187" spans="1:18" s="2" customFormat="1">
      <c r="A1187" s="22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226" t="str">
        <f t="shared" si="46"/>
        <v>Fraction of Eligible Industrial Energy Use Shifted to Hydrogen</v>
      </c>
      <c r="D1187" s="6" t="s">
        <v>860</v>
      </c>
      <c r="E1187" s="1" t="s">
        <v>898</v>
      </c>
      <c r="F1187" t="s">
        <v>861</v>
      </c>
      <c r="G1187" s="45" t="s">
        <v>899</v>
      </c>
      <c r="H1187" s="43">
        <v>2107</v>
      </c>
      <c r="I1187" s="261" t="s">
        <v>728</v>
      </c>
      <c r="J1187" s="227" t="str">
        <f>IF(ISBLANK(INDEX('Policy Characteristics'!D:D,MATCH($C1187,'Policy Characteristics'!$C:$C,0))),"",INDEX('Policy Characteristics'!D:D,MATCH($C1187,'Policy Characteristics'!$C:$C,0)))</f>
        <v>Hydrogen Combustion</v>
      </c>
      <c r="K1187" s="22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226" t="str">
        <f>IF(ISBLANK(INDEX('Policy Characteristics'!I:I,MATCH($C1187,'Policy Characteristics'!$C:$C,0))),"",INDEX('Policy Characteristics'!I:I,MATCH($C1187,'Policy Characteristics'!$C:$C,0)))</f>
        <v>% of fuel shifted</v>
      </c>
      <c r="P1187" s="226"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226" t="str">
        <f>IF(ISBLANK(INDEX('Policy Characteristics'!K:K,MATCH($C1187,'Policy Characteristics'!$C:$C,0))),"",INDEX('Policy Characteristics'!K:K,MATCH($C1187,'Policy Characteristics'!$C:$C,0)))</f>
        <v>industry-ag-main.html#fuel-switching</v>
      </c>
      <c r="R1187" s="226" t="str">
        <f>IF(ISBLANK(INDEX('Policy Characteristics'!L:L,MATCH($C1187,'Policy Characteristics'!$C:$C,0))),"",INDEX('Policy Characteristics'!L:L,MATCH($C1187,'Policy Characteristics'!$C:$C,0)))</f>
        <v>industry-elec-and-hydrogen.html</v>
      </c>
    </row>
    <row r="1188" spans="1:18" s="2" customFormat="1">
      <c r="A1188" s="22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226" t="str">
        <f t="shared" si="46"/>
        <v>Fraction of Eligible Industrial Energy Use Shifted to Hydrogen</v>
      </c>
      <c r="D1188" s="6" t="s">
        <v>860</v>
      </c>
      <c r="E1188" s="1" t="s">
        <v>900</v>
      </c>
      <c r="F1188" t="s">
        <v>861</v>
      </c>
      <c r="G1188" s="45" t="s">
        <v>901</v>
      </c>
      <c r="H1188" s="43">
        <v>2108</v>
      </c>
      <c r="I1188" s="261" t="s">
        <v>728</v>
      </c>
      <c r="J1188" s="227" t="str">
        <f>IF(ISBLANK(INDEX('Policy Characteristics'!D:D,MATCH($C1188,'Policy Characteristics'!$C:$C,0))),"",INDEX('Policy Characteristics'!D:D,MATCH($C1188,'Policy Characteristics'!$C:$C,0)))</f>
        <v>Hydrogen Combustion</v>
      </c>
      <c r="K1188" s="22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226" t="str">
        <f>IF(ISBLANK(INDEX('Policy Characteristics'!I:I,MATCH($C1188,'Policy Characteristics'!$C:$C,0))),"",INDEX('Policy Characteristics'!I:I,MATCH($C1188,'Policy Characteristics'!$C:$C,0)))</f>
        <v>% of fuel shifted</v>
      </c>
      <c r="P1188" s="226"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226" t="str">
        <f>IF(ISBLANK(INDEX('Policy Characteristics'!K:K,MATCH($C1188,'Policy Characteristics'!$C:$C,0))),"",INDEX('Policy Characteristics'!K:K,MATCH($C1188,'Policy Characteristics'!$C:$C,0)))</f>
        <v>industry-ag-main.html#fuel-switching</v>
      </c>
      <c r="R1188" s="226" t="str">
        <f>IF(ISBLANK(INDEX('Policy Characteristics'!L:L,MATCH($C1188,'Policy Characteristics'!$C:$C,0))),"",INDEX('Policy Characteristics'!L:L,MATCH($C1188,'Policy Characteristics'!$C:$C,0)))</f>
        <v>industry-elec-and-hydrogen.html</v>
      </c>
    </row>
    <row r="1189" spans="1:18" s="2" customFormat="1">
      <c r="A1189" s="22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226" t="str">
        <f t="shared" si="46"/>
        <v>Fraction of Eligible Industrial Energy Use Shifted to Hydrogen</v>
      </c>
      <c r="D1189" s="6" t="s">
        <v>860</v>
      </c>
      <c r="E1189" s="1" t="s">
        <v>902</v>
      </c>
      <c r="F1189" t="s">
        <v>861</v>
      </c>
      <c r="G1189" s="45" t="s">
        <v>903</v>
      </c>
      <c r="H1189" s="43">
        <v>2109</v>
      </c>
      <c r="I1189" s="261" t="s">
        <v>728</v>
      </c>
      <c r="J1189" s="227" t="str">
        <f>IF(ISBLANK(INDEX('Policy Characteristics'!D:D,MATCH($C1189,'Policy Characteristics'!$C:$C,0))),"",INDEX('Policy Characteristics'!D:D,MATCH($C1189,'Policy Characteristics'!$C:$C,0)))</f>
        <v>Hydrogen Combustion</v>
      </c>
      <c r="K1189" s="22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226" t="str">
        <f>IF(ISBLANK(INDEX('Policy Characteristics'!I:I,MATCH($C1189,'Policy Characteristics'!$C:$C,0))),"",INDEX('Policy Characteristics'!I:I,MATCH($C1189,'Policy Characteristics'!$C:$C,0)))</f>
        <v>% of fuel shifted</v>
      </c>
      <c r="P1189" s="226"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226" t="str">
        <f>IF(ISBLANK(INDEX('Policy Characteristics'!K:K,MATCH($C1189,'Policy Characteristics'!$C:$C,0))),"",INDEX('Policy Characteristics'!K:K,MATCH($C1189,'Policy Characteristics'!$C:$C,0)))</f>
        <v>industry-ag-main.html#fuel-switching</v>
      </c>
      <c r="R1189" s="226" t="str">
        <f>IF(ISBLANK(INDEX('Policy Characteristics'!L:L,MATCH($C1189,'Policy Characteristics'!$C:$C,0))),"",INDEX('Policy Characteristics'!L:L,MATCH($C1189,'Policy Characteristics'!$C:$C,0)))</f>
        <v>industry-elec-and-hydrogen.html</v>
      </c>
    </row>
    <row r="1190" spans="1:18" s="2" customFormat="1">
      <c r="A1190" s="22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226" t="str">
        <f t="shared" si="46"/>
        <v>Fraction of Eligible Industrial Energy Use Shifted to Hydrogen</v>
      </c>
      <c r="D1190" s="6" t="s">
        <v>860</v>
      </c>
      <c r="E1190" s="1" t="s">
        <v>904</v>
      </c>
      <c r="F1190" t="s">
        <v>861</v>
      </c>
      <c r="G1190" s="45" t="s">
        <v>905</v>
      </c>
      <c r="H1190" s="43">
        <v>2110</v>
      </c>
      <c r="I1190" s="261" t="s">
        <v>728</v>
      </c>
      <c r="J1190" s="227" t="str">
        <f>IF(ISBLANK(INDEX('Policy Characteristics'!D:D,MATCH($C1190,'Policy Characteristics'!$C:$C,0))),"",INDEX('Policy Characteristics'!D:D,MATCH($C1190,'Policy Characteristics'!$C:$C,0)))</f>
        <v>Hydrogen Combustion</v>
      </c>
      <c r="K1190" s="22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226" t="str">
        <f>IF(ISBLANK(INDEX('Policy Characteristics'!I:I,MATCH($C1190,'Policy Characteristics'!$C:$C,0))),"",INDEX('Policy Characteristics'!I:I,MATCH($C1190,'Policy Characteristics'!$C:$C,0)))</f>
        <v>% of fuel shifted</v>
      </c>
      <c r="P1190" s="226"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226" t="str">
        <f>IF(ISBLANK(INDEX('Policy Characteristics'!K:K,MATCH($C1190,'Policy Characteristics'!$C:$C,0))),"",INDEX('Policy Characteristics'!K:K,MATCH($C1190,'Policy Characteristics'!$C:$C,0)))</f>
        <v>industry-ag-main.html#fuel-switching</v>
      </c>
      <c r="R1190" s="226" t="str">
        <f>IF(ISBLANK(INDEX('Policy Characteristics'!L:L,MATCH($C1190,'Policy Characteristics'!$C:$C,0))),"",INDEX('Policy Characteristics'!L:L,MATCH($C1190,'Policy Characteristics'!$C:$C,0)))</f>
        <v>industry-elec-and-hydrogen.html</v>
      </c>
    </row>
    <row r="1191" spans="1:18" s="2" customFormat="1">
      <c r="A1191" s="22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226" t="str">
        <f t="shared" si="46"/>
        <v>Fraction of Eligible Industrial Energy Use Shifted to Hydrogen</v>
      </c>
      <c r="D1191" s="6" t="s">
        <v>860</v>
      </c>
      <c r="E1191" s="1" t="s">
        <v>906</v>
      </c>
      <c r="F1191" t="s">
        <v>861</v>
      </c>
      <c r="G1191" s="45" t="s">
        <v>907</v>
      </c>
      <c r="H1191" s="43">
        <v>2111</v>
      </c>
      <c r="I1191" s="261" t="s">
        <v>728</v>
      </c>
      <c r="J1191" s="227" t="str">
        <f>IF(ISBLANK(INDEX('Policy Characteristics'!D:D,MATCH($C1191,'Policy Characteristics'!$C:$C,0))),"",INDEX('Policy Characteristics'!D:D,MATCH($C1191,'Policy Characteristics'!$C:$C,0)))</f>
        <v>Hydrogen Combustion</v>
      </c>
      <c r="K1191" s="22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226" t="str">
        <f>IF(ISBLANK(INDEX('Policy Characteristics'!I:I,MATCH($C1191,'Policy Characteristics'!$C:$C,0))),"",INDEX('Policy Characteristics'!I:I,MATCH($C1191,'Policy Characteristics'!$C:$C,0)))</f>
        <v>% of fuel shifted</v>
      </c>
      <c r="P1191" s="226"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226" t="str">
        <f>IF(ISBLANK(INDEX('Policy Characteristics'!K:K,MATCH($C1191,'Policy Characteristics'!$C:$C,0))),"",INDEX('Policy Characteristics'!K:K,MATCH($C1191,'Policy Characteristics'!$C:$C,0)))</f>
        <v>industry-ag-main.html#fuel-switching</v>
      </c>
      <c r="R1191" s="226" t="str">
        <f>IF(ISBLANK(INDEX('Policy Characteristics'!L:L,MATCH($C1191,'Policy Characteristics'!$C:$C,0))),"",INDEX('Policy Characteristics'!L:L,MATCH($C1191,'Policy Characteristics'!$C:$C,0)))</f>
        <v>industry-elec-and-hydrogen.html</v>
      </c>
    </row>
    <row r="1192" spans="1:18" s="2" customFormat="1">
      <c r="A1192" s="22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226" t="str">
        <f t="shared" si="46"/>
        <v>Fraction of Eligible Industrial Energy Use Shifted to Hydrogen</v>
      </c>
      <c r="D1192" s="6" t="s">
        <v>860</v>
      </c>
      <c r="E1192" s="1" t="s">
        <v>908</v>
      </c>
      <c r="F1192" t="s">
        <v>861</v>
      </c>
      <c r="G1192" s="45" t="s">
        <v>909</v>
      </c>
      <c r="H1192" s="43">
        <v>2112</v>
      </c>
      <c r="I1192" s="261" t="s">
        <v>738</v>
      </c>
      <c r="J1192" s="227" t="str">
        <f>IF(ISBLANK(INDEX('Policy Characteristics'!D:D,MATCH($C1192,'Policy Characteristics'!$C:$C,0))),"",INDEX('Policy Characteristics'!D:D,MATCH($C1192,'Policy Characteristics'!$C:$C,0)))</f>
        <v>Hydrogen Combustion</v>
      </c>
      <c r="K1192" s="22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226" t="str">
        <f>IF(ISBLANK(INDEX('Policy Characteristics'!I:I,MATCH($C1192,'Policy Characteristics'!$C:$C,0))),"",INDEX('Policy Characteristics'!I:I,MATCH($C1192,'Policy Characteristics'!$C:$C,0)))</f>
        <v>% of fuel shifted</v>
      </c>
      <c r="P1192" s="226"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226" t="str">
        <f>IF(ISBLANK(INDEX('Policy Characteristics'!K:K,MATCH($C1192,'Policy Characteristics'!$C:$C,0))),"",INDEX('Policy Characteristics'!K:K,MATCH($C1192,'Policy Characteristics'!$C:$C,0)))</f>
        <v>industry-ag-main.html#fuel-switching</v>
      </c>
      <c r="R1192" s="226" t="str">
        <f>IF(ISBLANK(INDEX('Policy Characteristics'!L:L,MATCH($C1192,'Policy Characteristics'!$C:$C,0))),"",INDEX('Policy Characteristics'!L:L,MATCH($C1192,'Policy Characteristics'!$C:$C,0)))</f>
        <v>industry-elec-and-hydrogen.html</v>
      </c>
    </row>
    <row r="1193" spans="1:18" s="2" customFormat="1">
      <c r="A1193" s="22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226" t="str">
        <f t="shared" si="46"/>
        <v>Fraction of Eligible Industrial Energy Use Shifted to Hydrogen</v>
      </c>
      <c r="D1193" s="6" t="s">
        <v>860</v>
      </c>
      <c r="E1193" s="1" t="s">
        <v>910</v>
      </c>
      <c r="F1193" t="s">
        <v>861</v>
      </c>
      <c r="G1193" s="45" t="s">
        <v>910</v>
      </c>
      <c r="H1193" s="43">
        <v>2113</v>
      </c>
      <c r="I1193" s="261" t="s">
        <v>728</v>
      </c>
      <c r="J1193" s="227" t="str">
        <f>IF(ISBLANK(INDEX('Policy Characteristics'!D:D,MATCH($C1193,'Policy Characteristics'!$C:$C,0))),"",INDEX('Policy Characteristics'!D:D,MATCH($C1193,'Policy Characteristics'!$C:$C,0)))</f>
        <v>Hydrogen Combustion</v>
      </c>
      <c r="K1193" s="22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226" t="str">
        <f>IF(ISBLANK(INDEX('Policy Characteristics'!I:I,MATCH($C1193,'Policy Characteristics'!$C:$C,0))),"",INDEX('Policy Characteristics'!I:I,MATCH($C1193,'Policy Characteristics'!$C:$C,0)))</f>
        <v>% of fuel shifted</v>
      </c>
      <c r="P1193" s="226"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226" t="str">
        <f>IF(ISBLANK(INDEX('Policy Characteristics'!K:K,MATCH($C1193,'Policy Characteristics'!$C:$C,0))),"",INDEX('Policy Characteristics'!K:K,MATCH($C1193,'Policy Characteristics'!$C:$C,0)))</f>
        <v>industry-ag-main.html#fuel-switching</v>
      </c>
      <c r="R1193" s="226" t="str">
        <f>IF(ISBLANK(INDEX('Policy Characteristics'!L:L,MATCH($C1193,'Policy Characteristics'!$C:$C,0))),"",INDEX('Policy Characteristics'!L:L,MATCH($C1193,'Policy Characteristics'!$C:$C,0)))</f>
        <v>industry-elec-and-hydrogen.html</v>
      </c>
    </row>
    <row r="1194" spans="1:18" s="2" customFormat="1">
      <c r="A1194" s="22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226" t="str">
        <f t="shared" si="46"/>
        <v>Fraction of Eligible Industrial Energy Use Shifted to Hydrogen</v>
      </c>
      <c r="D1194" s="6" t="s">
        <v>862</v>
      </c>
      <c r="E1194" s="1" t="s">
        <v>896</v>
      </c>
      <c r="F1194" t="s">
        <v>863</v>
      </c>
      <c r="G1194" s="45" t="s">
        <v>897</v>
      </c>
      <c r="H1194" s="43">
        <v>2114</v>
      </c>
      <c r="I1194" s="261" t="s">
        <v>728</v>
      </c>
      <c r="J1194" s="227" t="str">
        <f>IF(ISBLANK(INDEX('Policy Characteristics'!D:D,MATCH($C1194,'Policy Characteristics'!$C:$C,0))),"",INDEX('Policy Characteristics'!D:D,MATCH($C1194,'Policy Characteristics'!$C:$C,0)))</f>
        <v>Hydrogen Combustion</v>
      </c>
      <c r="K1194" s="22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226" t="str">
        <f>IF(ISBLANK(INDEX('Policy Characteristics'!I:I,MATCH($C1194,'Policy Characteristics'!$C:$C,0))),"",INDEX('Policy Characteristics'!I:I,MATCH($C1194,'Policy Characteristics'!$C:$C,0)))</f>
        <v>% of fuel shifted</v>
      </c>
      <c r="P1194" s="226"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226" t="str">
        <f>IF(ISBLANK(INDEX('Policy Characteristics'!K:K,MATCH($C1194,'Policy Characteristics'!$C:$C,0))),"",INDEX('Policy Characteristics'!K:K,MATCH($C1194,'Policy Characteristics'!$C:$C,0)))</f>
        <v>industry-ag-main.html#fuel-switching</v>
      </c>
      <c r="R1194" s="226" t="str">
        <f>IF(ISBLANK(INDEX('Policy Characteristics'!L:L,MATCH($C1194,'Policy Characteristics'!$C:$C,0))),"",INDEX('Policy Characteristics'!L:L,MATCH($C1194,'Policy Characteristics'!$C:$C,0)))</f>
        <v>industry-elec-and-hydrogen.html</v>
      </c>
    </row>
    <row r="1195" spans="1:18" s="2" customFormat="1">
      <c r="A1195" s="22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226" t="str">
        <f t="shared" si="46"/>
        <v>Fraction of Eligible Industrial Energy Use Shifted to Hydrogen</v>
      </c>
      <c r="D1195" s="6" t="s">
        <v>862</v>
      </c>
      <c r="E1195" s="1" t="s">
        <v>898</v>
      </c>
      <c r="F1195" t="s">
        <v>863</v>
      </c>
      <c r="G1195" s="45" t="s">
        <v>899</v>
      </c>
      <c r="H1195" s="43">
        <v>2115</v>
      </c>
      <c r="I1195" s="261" t="s">
        <v>728</v>
      </c>
      <c r="J1195" s="227" t="str">
        <f>IF(ISBLANK(INDEX('Policy Characteristics'!D:D,MATCH($C1195,'Policy Characteristics'!$C:$C,0))),"",INDEX('Policy Characteristics'!D:D,MATCH($C1195,'Policy Characteristics'!$C:$C,0)))</f>
        <v>Hydrogen Combustion</v>
      </c>
      <c r="K1195" s="22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226" t="str">
        <f>IF(ISBLANK(INDEX('Policy Characteristics'!I:I,MATCH($C1195,'Policy Characteristics'!$C:$C,0))),"",INDEX('Policy Characteristics'!I:I,MATCH($C1195,'Policy Characteristics'!$C:$C,0)))</f>
        <v>% of fuel shifted</v>
      </c>
      <c r="P1195" s="226"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226" t="str">
        <f>IF(ISBLANK(INDEX('Policy Characteristics'!K:K,MATCH($C1195,'Policy Characteristics'!$C:$C,0))),"",INDEX('Policy Characteristics'!K:K,MATCH($C1195,'Policy Characteristics'!$C:$C,0)))</f>
        <v>industry-ag-main.html#fuel-switching</v>
      </c>
      <c r="R1195" s="226" t="str">
        <f>IF(ISBLANK(INDEX('Policy Characteristics'!L:L,MATCH($C1195,'Policy Characteristics'!$C:$C,0))),"",INDEX('Policy Characteristics'!L:L,MATCH($C1195,'Policy Characteristics'!$C:$C,0)))</f>
        <v>industry-elec-and-hydrogen.html</v>
      </c>
    </row>
    <row r="1196" spans="1:18" s="2" customFormat="1">
      <c r="A1196" s="22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226" t="str">
        <f t="shared" si="46"/>
        <v>Fraction of Eligible Industrial Energy Use Shifted to Hydrogen</v>
      </c>
      <c r="D1196" s="6" t="s">
        <v>862</v>
      </c>
      <c r="E1196" s="1" t="s">
        <v>900</v>
      </c>
      <c r="F1196" t="s">
        <v>863</v>
      </c>
      <c r="G1196" s="45" t="s">
        <v>901</v>
      </c>
      <c r="H1196" s="43">
        <v>2116</v>
      </c>
      <c r="I1196" s="261" t="s">
        <v>728</v>
      </c>
      <c r="J1196" s="227" t="str">
        <f>IF(ISBLANK(INDEX('Policy Characteristics'!D:D,MATCH($C1196,'Policy Characteristics'!$C:$C,0))),"",INDEX('Policy Characteristics'!D:D,MATCH($C1196,'Policy Characteristics'!$C:$C,0)))</f>
        <v>Hydrogen Combustion</v>
      </c>
      <c r="K1196" s="22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226" t="str">
        <f>IF(ISBLANK(INDEX('Policy Characteristics'!I:I,MATCH($C1196,'Policy Characteristics'!$C:$C,0))),"",INDEX('Policy Characteristics'!I:I,MATCH($C1196,'Policy Characteristics'!$C:$C,0)))</f>
        <v>% of fuel shifted</v>
      </c>
      <c r="P1196" s="226"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226" t="str">
        <f>IF(ISBLANK(INDEX('Policy Characteristics'!K:K,MATCH($C1196,'Policy Characteristics'!$C:$C,0))),"",INDEX('Policy Characteristics'!K:K,MATCH($C1196,'Policy Characteristics'!$C:$C,0)))</f>
        <v>industry-ag-main.html#fuel-switching</v>
      </c>
      <c r="R1196" s="226" t="str">
        <f>IF(ISBLANK(INDEX('Policy Characteristics'!L:L,MATCH($C1196,'Policy Characteristics'!$C:$C,0))),"",INDEX('Policy Characteristics'!L:L,MATCH($C1196,'Policy Characteristics'!$C:$C,0)))</f>
        <v>industry-elec-and-hydrogen.html</v>
      </c>
    </row>
    <row r="1197" spans="1:18" s="2" customFormat="1">
      <c r="A1197" s="22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226" t="str">
        <f t="shared" si="46"/>
        <v>Fraction of Eligible Industrial Energy Use Shifted to Hydrogen</v>
      </c>
      <c r="D1197" s="6" t="s">
        <v>862</v>
      </c>
      <c r="E1197" s="1" t="s">
        <v>902</v>
      </c>
      <c r="F1197" t="s">
        <v>863</v>
      </c>
      <c r="G1197" s="45" t="s">
        <v>903</v>
      </c>
      <c r="H1197" s="43">
        <v>2117</v>
      </c>
      <c r="I1197" s="261" t="s">
        <v>728</v>
      </c>
      <c r="J1197" s="227" t="str">
        <f>IF(ISBLANK(INDEX('Policy Characteristics'!D:D,MATCH($C1197,'Policy Characteristics'!$C:$C,0))),"",INDEX('Policy Characteristics'!D:D,MATCH($C1197,'Policy Characteristics'!$C:$C,0)))</f>
        <v>Hydrogen Combustion</v>
      </c>
      <c r="K1197" s="22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226" t="str">
        <f>IF(ISBLANK(INDEX('Policy Characteristics'!I:I,MATCH($C1197,'Policy Characteristics'!$C:$C,0))),"",INDEX('Policy Characteristics'!I:I,MATCH($C1197,'Policy Characteristics'!$C:$C,0)))</f>
        <v>% of fuel shifted</v>
      </c>
      <c r="P1197" s="226"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226" t="str">
        <f>IF(ISBLANK(INDEX('Policy Characteristics'!K:K,MATCH($C1197,'Policy Characteristics'!$C:$C,0))),"",INDEX('Policy Characteristics'!K:K,MATCH($C1197,'Policy Characteristics'!$C:$C,0)))</f>
        <v>industry-ag-main.html#fuel-switching</v>
      </c>
      <c r="R1197" s="226" t="str">
        <f>IF(ISBLANK(INDEX('Policy Characteristics'!L:L,MATCH($C1197,'Policy Characteristics'!$C:$C,0))),"",INDEX('Policy Characteristics'!L:L,MATCH($C1197,'Policy Characteristics'!$C:$C,0)))</f>
        <v>industry-elec-and-hydrogen.html</v>
      </c>
    </row>
    <row r="1198" spans="1:18" s="2" customFormat="1">
      <c r="A1198" s="22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226" t="str">
        <f t="shared" si="46"/>
        <v>Fraction of Eligible Industrial Energy Use Shifted to Hydrogen</v>
      </c>
      <c r="D1198" s="6" t="s">
        <v>862</v>
      </c>
      <c r="E1198" s="1" t="s">
        <v>904</v>
      </c>
      <c r="F1198" t="s">
        <v>863</v>
      </c>
      <c r="G1198" s="45" t="s">
        <v>905</v>
      </c>
      <c r="H1198" s="43">
        <v>2118</v>
      </c>
      <c r="I1198" s="261" t="s">
        <v>738</v>
      </c>
      <c r="J1198" s="227" t="str">
        <f>IF(ISBLANK(INDEX('Policy Characteristics'!D:D,MATCH($C1198,'Policy Characteristics'!$C:$C,0))),"",INDEX('Policy Characteristics'!D:D,MATCH($C1198,'Policy Characteristics'!$C:$C,0)))</f>
        <v>Hydrogen Combustion</v>
      </c>
      <c r="K1198" s="22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226" t="str">
        <f>IF(ISBLANK(INDEX('Policy Characteristics'!I:I,MATCH($C1198,'Policy Characteristics'!$C:$C,0))),"",INDEX('Policy Characteristics'!I:I,MATCH($C1198,'Policy Characteristics'!$C:$C,0)))</f>
        <v>% of fuel shifted</v>
      </c>
      <c r="P1198" s="226"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226" t="str">
        <f>IF(ISBLANK(INDEX('Policy Characteristics'!K:K,MATCH($C1198,'Policy Characteristics'!$C:$C,0))),"",INDEX('Policy Characteristics'!K:K,MATCH($C1198,'Policy Characteristics'!$C:$C,0)))</f>
        <v>industry-ag-main.html#fuel-switching</v>
      </c>
      <c r="R1198" s="226" t="str">
        <f>IF(ISBLANK(INDEX('Policy Characteristics'!L:L,MATCH($C1198,'Policy Characteristics'!$C:$C,0))),"",INDEX('Policy Characteristics'!L:L,MATCH($C1198,'Policy Characteristics'!$C:$C,0)))</f>
        <v>industry-elec-and-hydrogen.html</v>
      </c>
    </row>
    <row r="1199" spans="1:18" s="2" customFormat="1">
      <c r="A1199" s="22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226" t="str">
        <f t="shared" si="46"/>
        <v>Fraction of Eligible Industrial Energy Use Shifted to Hydrogen</v>
      </c>
      <c r="D1199" s="6" t="s">
        <v>862</v>
      </c>
      <c r="E1199" s="1" t="s">
        <v>906</v>
      </c>
      <c r="F1199" t="s">
        <v>863</v>
      </c>
      <c r="G1199" s="45" t="s">
        <v>907</v>
      </c>
      <c r="H1199" s="43">
        <v>2119</v>
      </c>
      <c r="I1199" s="261" t="s">
        <v>738</v>
      </c>
      <c r="J1199" s="227" t="str">
        <f>IF(ISBLANK(INDEX('Policy Characteristics'!D:D,MATCH($C1199,'Policy Characteristics'!$C:$C,0))),"",INDEX('Policy Characteristics'!D:D,MATCH($C1199,'Policy Characteristics'!$C:$C,0)))</f>
        <v>Hydrogen Combustion</v>
      </c>
      <c r="K1199" s="22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226" t="str">
        <f>IF(ISBLANK(INDEX('Policy Characteristics'!I:I,MATCH($C1199,'Policy Characteristics'!$C:$C,0))),"",INDEX('Policy Characteristics'!I:I,MATCH($C1199,'Policy Characteristics'!$C:$C,0)))</f>
        <v>% of fuel shifted</v>
      </c>
      <c r="P1199" s="226"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226" t="str">
        <f>IF(ISBLANK(INDEX('Policy Characteristics'!K:K,MATCH($C1199,'Policy Characteristics'!$C:$C,0))),"",INDEX('Policy Characteristics'!K:K,MATCH($C1199,'Policy Characteristics'!$C:$C,0)))</f>
        <v>industry-ag-main.html#fuel-switching</v>
      </c>
      <c r="R1199" s="226" t="str">
        <f>IF(ISBLANK(INDEX('Policy Characteristics'!L:L,MATCH($C1199,'Policy Characteristics'!$C:$C,0))),"",INDEX('Policy Characteristics'!L:L,MATCH($C1199,'Policy Characteristics'!$C:$C,0)))</f>
        <v>industry-elec-and-hydrogen.html</v>
      </c>
    </row>
    <row r="1200" spans="1:18" s="2" customFormat="1">
      <c r="A1200" s="22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226" t="str">
        <f t="shared" si="46"/>
        <v>Fraction of Eligible Industrial Energy Use Shifted to Hydrogen</v>
      </c>
      <c r="D1200" s="6" t="s">
        <v>862</v>
      </c>
      <c r="E1200" s="1" t="s">
        <v>908</v>
      </c>
      <c r="F1200" t="s">
        <v>863</v>
      </c>
      <c r="G1200" s="45" t="s">
        <v>909</v>
      </c>
      <c r="H1200" s="43">
        <v>2120</v>
      </c>
      <c r="I1200" s="261" t="s">
        <v>738</v>
      </c>
      <c r="J1200" s="227" t="str">
        <f>IF(ISBLANK(INDEX('Policy Characteristics'!D:D,MATCH($C1200,'Policy Characteristics'!$C:$C,0))),"",INDEX('Policy Characteristics'!D:D,MATCH($C1200,'Policy Characteristics'!$C:$C,0)))</f>
        <v>Hydrogen Combustion</v>
      </c>
      <c r="K1200" s="22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226" t="str">
        <f>IF(ISBLANK(INDEX('Policy Characteristics'!I:I,MATCH($C1200,'Policy Characteristics'!$C:$C,0))),"",INDEX('Policy Characteristics'!I:I,MATCH($C1200,'Policy Characteristics'!$C:$C,0)))</f>
        <v>% of fuel shifted</v>
      </c>
      <c r="P1200" s="226"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226" t="str">
        <f>IF(ISBLANK(INDEX('Policy Characteristics'!K:K,MATCH($C1200,'Policy Characteristics'!$C:$C,0))),"",INDEX('Policy Characteristics'!K:K,MATCH($C1200,'Policy Characteristics'!$C:$C,0)))</f>
        <v>industry-ag-main.html#fuel-switching</v>
      </c>
      <c r="R1200" s="226" t="str">
        <f>IF(ISBLANK(INDEX('Policy Characteristics'!L:L,MATCH($C1200,'Policy Characteristics'!$C:$C,0))),"",INDEX('Policy Characteristics'!L:L,MATCH($C1200,'Policy Characteristics'!$C:$C,0)))</f>
        <v>industry-elec-and-hydrogen.html</v>
      </c>
    </row>
    <row r="1201" spans="1:18" s="2" customFormat="1">
      <c r="A1201" s="22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226" t="str">
        <f t="shared" si="46"/>
        <v>Fraction of Eligible Industrial Energy Use Shifted to Hydrogen</v>
      </c>
      <c r="D1201" s="6" t="s">
        <v>862</v>
      </c>
      <c r="E1201" s="1" t="s">
        <v>910</v>
      </c>
      <c r="F1201" t="s">
        <v>863</v>
      </c>
      <c r="G1201" s="45" t="s">
        <v>910</v>
      </c>
      <c r="H1201" s="43">
        <v>2121</v>
      </c>
      <c r="I1201" s="261" t="s">
        <v>738</v>
      </c>
      <c r="J1201" s="227" t="str">
        <f>IF(ISBLANK(INDEX('Policy Characteristics'!D:D,MATCH($C1201,'Policy Characteristics'!$C:$C,0))),"",INDEX('Policy Characteristics'!D:D,MATCH($C1201,'Policy Characteristics'!$C:$C,0)))</f>
        <v>Hydrogen Combustion</v>
      </c>
      <c r="K1201" s="22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226" t="str">
        <f>IF(ISBLANK(INDEX('Policy Characteristics'!I:I,MATCH($C1201,'Policy Characteristics'!$C:$C,0))),"",INDEX('Policy Characteristics'!I:I,MATCH($C1201,'Policy Characteristics'!$C:$C,0)))</f>
        <v>% of fuel shifted</v>
      </c>
      <c r="P1201" s="226"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226" t="str">
        <f>IF(ISBLANK(INDEX('Policy Characteristics'!K:K,MATCH($C1201,'Policy Characteristics'!$C:$C,0))),"",INDEX('Policy Characteristics'!K:K,MATCH($C1201,'Policy Characteristics'!$C:$C,0)))</f>
        <v>industry-ag-main.html#fuel-switching</v>
      </c>
      <c r="R1201" s="226" t="str">
        <f>IF(ISBLANK(INDEX('Policy Characteristics'!L:L,MATCH($C1201,'Policy Characteristics'!$C:$C,0))),"",INDEX('Policy Characteristics'!L:L,MATCH($C1201,'Policy Characteristics'!$C:$C,0)))</f>
        <v>industry-elec-and-hydrogen.html</v>
      </c>
    </row>
    <row r="1202" spans="1:18" s="2" customFormat="1">
      <c r="A1202" s="22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226" t="str">
        <f t="shared" si="46"/>
        <v>Fraction of Eligible Industrial Energy Use Shifted to Hydrogen</v>
      </c>
      <c r="D1202" s="6" t="s">
        <v>864</v>
      </c>
      <c r="E1202" s="1" t="s">
        <v>896</v>
      </c>
      <c r="F1202" t="s">
        <v>865</v>
      </c>
      <c r="G1202" s="45" t="s">
        <v>897</v>
      </c>
      <c r="H1202" s="43">
        <v>2122</v>
      </c>
      <c r="I1202" s="261" t="s">
        <v>738</v>
      </c>
      <c r="J1202" s="227" t="str">
        <f>IF(ISBLANK(INDEX('Policy Characteristics'!D:D,MATCH($C1202,'Policy Characteristics'!$C:$C,0))),"",INDEX('Policy Characteristics'!D:D,MATCH($C1202,'Policy Characteristics'!$C:$C,0)))</f>
        <v>Hydrogen Combustion</v>
      </c>
      <c r="K1202" s="22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226" t="str">
        <f>IF(ISBLANK(INDEX('Policy Characteristics'!I:I,MATCH($C1202,'Policy Characteristics'!$C:$C,0))),"",INDEX('Policy Characteristics'!I:I,MATCH($C1202,'Policy Characteristics'!$C:$C,0)))</f>
        <v>% of fuel shifted</v>
      </c>
      <c r="P1202" s="226"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226" t="str">
        <f>IF(ISBLANK(INDEX('Policy Characteristics'!K:K,MATCH($C1202,'Policy Characteristics'!$C:$C,0))),"",INDEX('Policy Characteristics'!K:K,MATCH($C1202,'Policy Characteristics'!$C:$C,0)))</f>
        <v>industry-ag-main.html#fuel-switching</v>
      </c>
      <c r="R1202" s="226" t="str">
        <f>IF(ISBLANK(INDEX('Policy Characteristics'!L:L,MATCH($C1202,'Policy Characteristics'!$C:$C,0))),"",INDEX('Policy Characteristics'!L:L,MATCH($C1202,'Policy Characteristics'!$C:$C,0)))</f>
        <v>industry-elec-and-hydrogen.html</v>
      </c>
    </row>
    <row r="1203" spans="1:18" s="2" customFormat="1">
      <c r="A1203" s="22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226" t="str">
        <f t="shared" si="46"/>
        <v>Fraction of Eligible Industrial Energy Use Shifted to Hydrogen</v>
      </c>
      <c r="D1203" s="6" t="s">
        <v>864</v>
      </c>
      <c r="E1203" s="1" t="s">
        <v>898</v>
      </c>
      <c r="F1203" t="s">
        <v>865</v>
      </c>
      <c r="G1203" s="45" t="s">
        <v>899</v>
      </c>
      <c r="H1203" s="43">
        <v>2123</v>
      </c>
      <c r="I1203" s="261" t="s">
        <v>738</v>
      </c>
      <c r="J1203" s="227" t="str">
        <f>IF(ISBLANK(INDEX('Policy Characteristics'!D:D,MATCH($C1203,'Policy Characteristics'!$C:$C,0))),"",INDEX('Policy Characteristics'!D:D,MATCH($C1203,'Policy Characteristics'!$C:$C,0)))</f>
        <v>Hydrogen Combustion</v>
      </c>
      <c r="K1203" s="22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226" t="str">
        <f>IF(ISBLANK(INDEX('Policy Characteristics'!I:I,MATCH($C1203,'Policy Characteristics'!$C:$C,0))),"",INDEX('Policy Characteristics'!I:I,MATCH($C1203,'Policy Characteristics'!$C:$C,0)))</f>
        <v>% of fuel shifted</v>
      </c>
      <c r="P1203" s="226"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226" t="str">
        <f>IF(ISBLANK(INDEX('Policy Characteristics'!K:K,MATCH($C1203,'Policy Characteristics'!$C:$C,0))),"",INDEX('Policy Characteristics'!K:K,MATCH($C1203,'Policy Characteristics'!$C:$C,0)))</f>
        <v>industry-ag-main.html#fuel-switching</v>
      </c>
      <c r="R1203" s="226" t="str">
        <f>IF(ISBLANK(INDEX('Policy Characteristics'!L:L,MATCH($C1203,'Policy Characteristics'!$C:$C,0))),"",INDEX('Policy Characteristics'!L:L,MATCH($C1203,'Policy Characteristics'!$C:$C,0)))</f>
        <v>industry-elec-and-hydrogen.html</v>
      </c>
    </row>
    <row r="1204" spans="1:18" s="2" customFormat="1">
      <c r="A1204" s="22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226" t="str">
        <f t="shared" si="46"/>
        <v>Fraction of Eligible Industrial Energy Use Shifted to Hydrogen</v>
      </c>
      <c r="D1204" s="6" t="s">
        <v>864</v>
      </c>
      <c r="E1204" s="1" t="s">
        <v>900</v>
      </c>
      <c r="F1204" t="s">
        <v>865</v>
      </c>
      <c r="G1204" s="45" t="s">
        <v>901</v>
      </c>
      <c r="H1204" s="43">
        <v>2124</v>
      </c>
      <c r="I1204" s="261" t="s">
        <v>738</v>
      </c>
      <c r="J1204" s="227" t="str">
        <f>IF(ISBLANK(INDEX('Policy Characteristics'!D:D,MATCH($C1204,'Policy Characteristics'!$C:$C,0))),"",INDEX('Policy Characteristics'!D:D,MATCH($C1204,'Policy Characteristics'!$C:$C,0)))</f>
        <v>Hydrogen Combustion</v>
      </c>
      <c r="K1204" s="22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226" t="str">
        <f>IF(ISBLANK(INDEX('Policy Characteristics'!I:I,MATCH($C1204,'Policy Characteristics'!$C:$C,0))),"",INDEX('Policy Characteristics'!I:I,MATCH($C1204,'Policy Characteristics'!$C:$C,0)))</f>
        <v>% of fuel shifted</v>
      </c>
      <c r="P1204" s="226"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226" t="str">
        <f>IF(ISBLANK(INDEX('Policy Characteristics'!K:K,MATCH($C1204,'Policy Characteristics'!$C:$C,0))),"",INDEX('Policy Characteristics'!K:K,MATCH($C1204,'Policy Characteristics'!$C:$C,0)))</f>
        <v>industry-ag-main.html#fuel-switching</v>
      </c>
      <c r="R1204" s="226" t="str">
        <f>IF(ISBLANK(INDEX('Policy Characteristics'!L:L,MATCH($C1204,'Policy Characteristics'!$C:$C,0))),"",INDEX('Policy Characteristics'!L:L,MATCH($C1204,'Policy Characteristics'!$C:$C,0)))</f>
        <v>industry-elec-and-hydrogen.html</v>
      </c>
    </row>
    <row r="1205" spans="1:18" s="2" customFormat="1">
      <c r="A1205" s="22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226" t="str">
        <f t="shared" si="46"/>
        <v>Fraction of Eligible Industrial Energy Use Shifted to Hydrogen</v>
      </c>
      <c r="D1205" s="6" t="s">
        <v>864</v>
      </c>
      <c r="E1205" s="1" t="s">
        <v>902</v>
      </c>
      <c r="F1205" t="s">
        <v>865</v>
      </c>
      <c r="G1205" s="45" t="s">
        <v>903</v>
      </c>
      <c r="H1205" s="43">
        <v>2125</v>
      </c>
      <c r="I1205" s="261" t="s">
        <v>728</v>
      </c>
      <c r="J1205" s="227" t="str">
        <f>IF(ISBLANK(INDEX('Policy Characteristics'!D:D,MATCH($C1205,'Policy Characteristics'!$C:$C,0))),"",INDEX('Policy Characteristics'!D:D,MATCH($C1205,'Policy Characteristics'!$C:$C,0)))</f>
        <v>Hydrogen Combustion</v>
      </c>
      <c r="K1205" s="22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226" t="str">
        <f>IF(ISBLANK(INDEX('Policy Characteristics'!I:I,MATCH($C1205,'Policy Characteristics'!$C:$C,0))),"",INDEX('Policy Characteristics'!I:I,MATCH($C1205,'Policy Characteristics'!$C:$C,0)))</f>
        <v>% of fuel shifted</v>
      </c>
      <c r="P1205" s="226"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226" t="str">
        <f>IF(ISBLANK(INDEX('Policy Characteristics'!K:K,MATCH($C1205,'Policy Characteristics'!$C:$C,0))),"",INDEX('Policy Characteristics'!K:K,MATCH($C1205,'Policy Characteristics'!$C:$C,0)))</f>
        <v>industry-ag-main.html#fuel-switching</v>
      </c>
      <c r="R1205" s="226" t="str">
        <f>IF(ISBLANK(INDEX('Policy Characteristics'!L:L,MATCH($C1205,'Policy Characteristics'!$C:$C,0))),"",INDEX('Policy Characteristics'!L:L,MATCH($C1205,'Policy Characteristics'!$C:$C,0)))</f>
        <v>industry-elec-and-hydrogen.html</v>
      </c>
    </row>
    <row r="1206" spans="1:18" s="2" customFormat="1">
      <c r="A1206" s="22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226" t="str">
        <f t="shared" si="46"/>
        <v>Fraction of Eligible Industrial Energy Use Shifted to Hydrogen</v>
      </c>
      <c r="D1206" s="6" t="s">
        <v>864</v>
      </c>
      <c r="E1206" s="1" t="s">
        <v>904</v>
      </c>
      <c r="F1206" t="s">
        <v>865</v>
      </c>
      <c r="G1206" s="45" t="s">
        <v>905</v>
      </c>
      <c r="H1206" s="43">
        <v>2126</v>
      </c>
      <c r="I1206" s="261" t="s">
        <v>738</v>
      </c>
      <c r="J1206" s="227" t="str">
        <f>IF(ISBLANK(INDEX('Policy Characteristics'!D:D,MATCH($C1206,'Policy Characteristics'!$C:$C,0))),"",INDEX('Policy Characteristics'!D:D,MATCH($C1206,'Policy Characteristics'!$C:$C,0)))</f>
        <v>Hydrogen Combustion</v>
      </c>
      <c r="K1206" s="22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226" t="str">
        <f>IF(ISBLANK(INDEX('Policy Characteristics'!I:I,MATCH($C1206,'Policy Characteristics'!$C:$C,0))),"",INDEX('Policy Characteristics'!I:I,MATCH($C1206,'Policy Characteristics'!$C:$C,0)))</f>
        <v>% of fuel shifted</v>
      </c>
      <c r="P1206" s="226"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226" t="str">
        <f>IF(ISBLANK(INDEX('Policy Characteristics'!K:K,MATCH($C1206,'Policy Characteristics'!$C:$C,0))),"",INDEX('Policy Characteristics'!K:K,MATCH($C1206,'Policy Characteristics'!$C:$C,0)))</f>
        <v>industry-ag-main.html#fuel-switching</v>
      </c>
      <c r="R1206" s="226" t="str">
        <f>IF(ISBLANK(INDEX('Policy Characteristics'!L:L,MATCH($C1206,'Policy Characteristics'!$C:$C,0))),"",INDEX('Policy Characteristics'!L:L,MATCH($C1206,'Policy Characteristics'!$C:$C,0)))</f>
        <v>industry-elec-and-hydrogen.html</v>
      </c>
    </row>
    <row r="1207" spans="1:18" s="2" customFormat="1">
      <c r="A1207" s="22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226" t="str">
        <f t="shared" si="46"/>
        <v>Fraction of Eligible Industrial Energy Use Shifted to Hydrogen</v>
      </c>
      <c r="D1207" s="6" t="s">
        <v>864</v>
      </c>
      <c r="E1207" s="1" t="s">
        <v>906</v>
      </c>
      <c r="F1207" t="s">
        <v>865</v>
      </c>
      <c r="G1207" s="45" t="s">
        <v>907</v>
      </c>
      <c r="H1207" s="43">
        <v>2127</v>
      </c>
      <c r="I1207" s="261" t="s">
        <v>728</v>
      </c>
      <c r="J1207" s="227" t="str">
        <f>IF(ISBLANK(INDEX('Policy Characteristics'!D:D,MATCH($C1207,'Policy Characteristics'!$C:$C,0))),"",INDEX('Policy Characteristics'!D:D,MATCH($C1207,'Policy Characteristics'!$C:$C,0)))</f>
        <v>Hydrogen Combustion</v>
      </c>
      <c r="K1207" s="22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226" t="str">
        <f>IF(ISBLANK(INDEX('Policy Characteristics'!I:I,MATCH($C1207,'Policy Characteristics'!$C:$C,0))),"",INDEX('Policy Characteristics'!I:I,MATCH($C1207,'Policy Characteristics'!$C:$C,0)))</f>
        <v>% of fuel shifted</v>
      </c>
      <c r="P1207" s="226"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226" t="str">
        <f>IF(ISBLANK(INDEX('Policy Characteristics'!K:K,MATCH($C1207,'Policy Characteristics'!$C:$C,0))),"",INDEX('Policy Characteristics'!K:K,MATCH($C1207,'Policy Characteristics'!$C:$C,0)))</f>
        <v>industry-ag-main.html#fuel-switching</v>
      </c>
      <c r="R1207" s="226" t="str">
        <f>IF(ISBLANK(INDEX('Policy Characteristics'!L:L,MATCH($C1207,'Policy Characteristics'!$C:$C,0))),"",INDEX('Policy Characteristics'!L:L,MATCH($C1207,'Policy Characteristics'!$C:$C,0)))</f>
        <v>industry-elec-and-hydrogen.html</v>
      </c>
    </row>
    <row r="1208" spans="1:18" s="2" customFormat="1">
      <c r="A1208" s="22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226" t="str">
        <f t="shared" si="46"/>
        <v>Fraction of Eligible Industrial Energy Use Shifted to Hydrogen</v>
      </c>
      <c r="D1208" s="6" t="s">
        <v>864</v>
      </c>
      <c r="E1208" s="1" t="s">
        <v>908</v>
      </c>
      <c r="F1208" t="s">
        <v>865</v>
      </c>
      <c r="G1208" s="45" t="s">
        <v>909</v>
      </c>
      <c r="H1208" s="43">
        <v>2128</v>
      </c>
      <c r="I1208" s="261" t="s">
        <v>738</v>
      </c>
      <c r="J1208" s="227" t="str">
        <f>IF(ISBLANK(INDEX('Policy Characteristics'!D:D,MATCH($C1208,'Policy Characteristics'!$C:$C,0))),"",INDEX('Policy Characteristics'!D:D,MATCH($C1208,'Policy Characteristics'!$C:$C,0)))</f>
        <v>Hydrogen Combustion</v>
      </c>
      <c r="K1208" s="22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226" t="str">
        <f>IF(ISBLANK(INDEX('Policy Characteristics'!I:I,MATCH($C1208,'Policy Characteristics'!$C:$C,0))),"",INDEX('Policy Characteristics'!I:I,MATCH($C1208,'Policy Characteristics'!$C:$C,0)))</f>
        <v>% of fuel shifted</v>
      </c>
      <c r="P1208" s="226"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226" t="str">
        <f>IF(ISBLANK(INDEX('Policy Characteristics'!K:K,MATCH($C1208,'Policy Characteristics'!$C:$C,0))),"",INDEX('Policy Characteristics'!K:K,MATCH($C1208,'Policy Characteristics'!$C:$C,0)))</f>
        <v>industry-ag-main.html#fuel-switching</v>
      </c>
      <c r="R1208" s="226" t="str">
        <f>IF(ISBLANK(INDEX('Policy Characteristics'!L:L,MATCH($C1208,'Policy Characteristics'!$C:$C,0))),"",INDEX('Policy Characteristics'!L:L,MATCH($C1208,'Policy Characteristics'!$C:$C,0)))</f>
        <v>industry-elec-and-hydrogen.html</v>
      </c>
    </row>
    <row r="1209" spans="1:18" s="2" customFormat="1">
      <c r="A1209" s="22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226" t="str">
        <f t="shared" si="46"/>
        <v>Fraction of Eligible Industrial Energy Use Shifted to Hydrogen</v>
      </c>
      <c r="D1209" s="6" t="s">
        <v>864</v>
      </c>
      <c r="E1209" s="1" t="s">
        <v>910</v>
      </c>
      <c r="F1209" t="s">
        <v>865</v>
      </c>
      <c r="G1209" s="45" t="s">
        <v>910</v>
      </c>
      <c r="H1209" s="43">
        <v>2129</v>
      </c>
      <c r="I1209" s="261" t="s">
        <v>738</v>
      </c>
      <c r="J1209" s="227" t="str">
        <f>IF(ISBLANK(INDEX('Policy Characteristics'!D:D,MATCH($C1209,'Policy Characteristics'!$C:$C,0))),"",INDEX('Policy Characteristics'!D:D,MATCH($C1209,'Policy Characteristics'!$C:$C,0)))</f>
        <v>Hydrogen Combustion</v>
      </c>
      <c r="K1209" s="22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226" t="str">
        <f>IF(ISBLANK(INDEX('Policy Characteristics'!I:I,MATCH($C1209,'Policy Characteristics'!$C:$C,0))),"",INDEX('Policy Characteristics'!I:I,MATCH($C1209,'Policy Characteristics'!$C:$C,0)))</f>
        <v>% of fuel shifted</v>
      </c>
      <c r="P1209" s="226"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226" t="str">
        <f>IF(ISBLANK(INDEX('Policy Characteristics'!K:K,MATCH($C1209,'Policy Characteristics'!$C:$C,0))),"",INDEX('Policy Characteristics'!K:K,MATCH($C1209,'Policy Characteristics'!$C:$C,0)))</f>
        <v>industry-ag-main.html#fuel-switching</v>
      </c>
      <c r="R1209" s="226" t="str">
        <f>IF(ISBLANK(INDEX('Policy Characteristics'!L:L,MATCH($C1209,'Policy Characteristics'!$C:$C,0))),"",INDEX('Policy Characteristics'!L:L,MATCH($C1209,'Policy Characteristics'!$C:$C,0)))</f>
        <v>industry-elec-and-hydrogen.html</v>
      </c>
    </row>
    <row r="1210" spans="1:18" s="2" customFormat="1">
      <c r="A1210" s="22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226" t="str">
        <f t="shared" si="46"/>
        <v>Fraction of Eligible Industrial Energy Use Shifted to Hydrogen</v>
      </c>
      <c r="D1210" s="6" t="s">
        <v>866</v>
      </c>
      <c r="E1210" s="1" t="s">
        <v>896</v>
      </c>
      <c r="F1210" t="s">
        <v>867</v>
      </c>
      <c r="G1210" s="45" t="s">
        <v>897</v>
      </c>
      <c r="H1210" s="43">
        <v>2130</v>
      </c>
      <c r="I1210" s="261" t="s">
        <v>728</v>
      </c>
      <c r="J1210" s="227" t="str">
        <f>IF(ISBLANK(INDEX('Policy Characteristics'!D:D,MATCH($C1210,'Policy Characteristics'!$C:$C,0))),"",INDEX('Policy Characteristics'!D:D,MATCH($C1210,'Policy Characteristics'!$C:$C,0)))</f>
        <v>Hydrogen Combustion</v>
      </c>
      <c r="K1210" s="22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226" t="str">
        <f>IF(ISBLANK(INDEX('Policy Characteristics'!I:I,MATCH($C1210,'Policy Characteristics'!$C:$C,0))),"",INDEX('Policy Characteristics'!I:I,MATCH($C1210,'Policy Characteristics'!$C:$C,0)))</f>
        <v>% of fuel shifted</v>
      </c>
      <c r="P1210" s="226"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226" t="str">
        <f>IF(ISBLANK(INDEX('Policy Characteristics'!K:K,MATCH($C1210,'Policy Characteristics'!$C:$C,0))),"",INDEX('Policy Characteristics'!K:K,MATCH($C1210,'Policy Characteristics'!$C:$C,0)))</f>
        <v>industry-ag-main.html#fuel-switching</v>
      </c>
      <c r="R1210" s="226" t="str">
        <f>IF(ISBLANK(INDEX('Policy Characteristics'!L:L,MATCH($C1210,'Policy Characteristics'!$C:$C,0))),"",INDEX('Policy Characteristics'!L:L,MATCH($C1210,'Policy Characteristics'!$C:$C,0)))</f>
        <v>industry-elec-and-hydrogen.html</v>
      </c>
    </row>
    <row r="1211" spans="1:18" s="2" customFormat="1">
      <c r="A1211" s="22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226" t="str">
        <f t="shared" si="46"/>
        <v>Fraction of Eligible Industrial Energy Use Shifted to Hydrogen</v>
      </c>
      <c r="D1211" s="6" t="s">
        <v>866</v>
      </c>
      <c r="E1211" s="1" t="s">
        <v>898</v>
      </c>
      <c r="F1211" t="s">
        <v>867</v>
      </c>
      <c r="G1211" s="45" t="s">
        <v>899</v>
      </c>
      <c r="H1211" s="43">
        <v>2131</v>
      </c>
      <c r="I1211" s="261" t="s">
        <v>728</v>
      </c>
      <c r="J1211" s="227" t="str">
        <f>IF(ISBLANK(INDEX('Policy Characteristics'!D:D,MATCH($C1211,'Policy Characteristics'!$C:$C,0))),"",INDEX('Policy Characteristics'!D:D,MATCH($C1211,'Policy Characteristics'!$C:$C,0)))</f>
        <v>Hydrogen Combustion</v>
      </c>
      <c r="K1211" s="22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226" t="str">
        <f>IF(ISBLANK(INDEX('Policy Characteristics'!I:I,MATCH($C1211,'Policy Characteristics'!$C:$C,0))),"",INDEX('Policy Characteristics'!I:I,MATCH($C1211,'Policy Characteristics'!$C:$C,0)))</f>
        <v>% of fuel shifted</v>
      </c>
      <c r="P1211" s="226"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226" t="str">
        <f>IF(ISBLANK(INDEX('Policy Characteristics'!K:K,MATCH($C1211,'Policy Characteristics'!$C:$C,0))),"",INDEX('Policy Characteristics'!K:K,MATCH($C1211,'Policy Characteristics'!$C:$C,0)))</f>
        <v>industry-ag-main.html#fuel-switching</v>
      </c>
      <c r="R1211" s="226" t="str">
        <f>IF(ISBLANK(INDEX('Policy Characteristics'!L:L,MATCH($C1211,'Policy Characteristics'!$C:$C,0))),"",INDEX('Policy Characteristics'!L:L,MATCH($C1211,'Policy Characteristics'!$C:$C,0)))</f>
        <v>industry-elec-and-hydrogen.html</v>
      </c>
    </row>
    <row r="1212" spans="1:18" s="2" customFormat="1">
      <c r="A1212" s="22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226" t="str">
        <f t="shared" si="46"/>
        <v>Fraction of Eligible Industrial Energy Use Shifted to Hydrogen</v>
      </c>
      <c r="D1212" s="6" t="s">
        <v>866</v>
      </c>
      <c r="E1212" s="1" t="s">
        <v>900</v>
      </c>
      <c r="F1212" t="s">
        <v>867</v>
      </c>
      <c r="G1212" s="45" t="s">
        <v>901</v>
      </c>
      <c r="H1212" s="43">
        <v>2132</v>
      </c>
      <c r="I1212" s="261" t="s">
        <v>728</v>
      </c>
      <c r="J1212" s="227" t="str">
        <f>IF(ISBLANK(INDEX('Policy Characteristics'!D:D,MATCH($C1212,'Policy Characteristics'!$C:$C,0))),"",INDEX('Policy Characteristics'!D:D,MATCH($C1212,'Policy Characteristics'!$C:$C,0)))</f>
        <v>Hydrogen Combustion</v>
      </c>
      <c r="K1212" s="22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226" t="str">
        <f>IF(ISBLANK(INDEX('Policy Characteristics'!I:I,MATCH($C1212,'Policy Characteristics'!$C:$C,0))),"",INDEX('Policy Characteristics'!I:I,MATCH($C1212,'Policy Characteristics'!$C:$C,0)))</f>
        <v>% of fuel shifted</v>
      </c>
      <c r="P1212" s="226"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226" t="str">
        <f>IF(ISBLANK(INDEX('Policy Characteristics'!K:K,MATCH($C1212,'Policy Characteristics'!$C:$C,0))),"",INDEX('Policy Characteristics'!K:K,MATCH($C1212,'Policy Characteristics'!$C:$C,0)))</f>
        <v>industry-ag-main.html#fuel-switching</v>
      </c>
      <c r="R1212" s="226" t="str">
        <f>IF(ISBLANK(INDEX('Policy Characteristics'!L:L,MATCH($C1212,'Policy Characteristics'!$C:$C,0))),"",INDEX('Policy Characteristics'!L:L,MATCH($C1212,'Policy Characteristics'!$C:$C,0)))</f>
        <v>industry-elec-and-hydrogen.html</v>
      </c>
    </row>
    <row r="1213" spans="1:18" s="2" customFormat="1">
      <c r="A1213" s="22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226" t="str">
        <f t="shared" si="46"/>
        <v>Fraction of Eligible Industrial Energy Use Shifted to Hydrogen</v>
      </c>
      <c r="D1213" s="6" t="s">
        <v>866</v>
      </c>
      <c r="E1213" s="1" t="s">
        <v>902</v>
      </c>
      <c r="F1213" t="s">
        <v>867</v>
      </c>
      <c r="G1213" s="45" t="s">
        <v>903</v>
      </c>
      <c r="H1213" s="43">
        <v>2133</v>
      </c>
      <c r="I1213" s="261" t="s">
        <v>728</v>
      </c>
      <c r="J1213" s="227" t="str">
        <f>IF(ISBLANK(INDEX('Policy Characteristics'!D:D,MATCH($C1213,'Policy Characteristics'!$C:$C,0))),"",INDEX('Policy Characteristics'!D:D,MATCH($C1213,'Policy Characteristics'!$C:$C,0)))</f>
        <v>Hydrogen Combustion</v>
      </c>
      <c r="K1213" s="22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226" t="str">
        <f>IF(ISBLANK(INDEX('Policy Characteristics'!I:I,MATCH($C1213,'Policy Characteristics'!$C:$C,0))),"",INDEX('Policy Characteristics'!I:I,MATCH($C1213,'Policy Characteristics'!$C:$C,0)))</f>
        <v>% of fuel shifted</v>
      </c>
      <c r="P1213" s="226"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226" t="str">
        <f>IF(ISBLANK(INDEX('Policy Characteristics'!K:K,MATCH($C1213,'Policy Characteristics'!$C:$C,0))),"",INDEX('Policy Characteristics'!K:K,MATCH($C1213,'Policy Characteristics'!$C:$C,0)))</f>
        <v>industry-ag-main.html#fuel-switching</v>
      </c>
      <c r="R1213" s="226" t="str">
        <f>IF(ISBLANK(INDEX('Policy Characteristics'!L:L,MATCH($C1213,'Policy Characteristics'!$C:$C,0))),"",INDEX('Policy Characteristics'!L:L,MATCH($C1213,'Policy Characteristics'!$C:$C,0)))</f>
        <v>industry-elec-and-hydrogen.html</v>
      </c>
    </row>
    <row r="1214" spans="1:18" s="2" customFormat="1">
      <c r="A1214" s="22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226" t="str">
        <f t="shared" si="46"/>
        <v>Fraction of Eligible Industrial Energy Use Shifted to Hydrogen</v>
      </c>
      <c r="D1214" s="6" t="s">
        <v>866</v>
      </c>
      <c r="E1214" s="1" t="s">
        <v>904</v>
      </c>
      <c r="F1214" t="s">
        <v>867</v>
      </c>
      <c r="G1214" s="45" t="s">
        <v>905</v>
      </c>
      <c r="H1214" s="43">
        <v>2134</v>
      </c>
      <c r="I1214" s="261" t="s">
        <v>728</v>
      </c>
      <c r="J1214" s="227" t="str">
        <f>IF(ISBLANK(INDEX('Policy Characteristics'!D:D,MATCH($C1214,'Policy Characteristics'!$C:$C,0))),"",INDEX('Policy Characteristics'!D:D,MATCH($C1214,'Policy Characteristics'!$C:$C,0)))</f>
        <v>Hydrogen Combustion</v>
      </c>
      <c r="K1214" s="22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226" t="str">
        <f>IF(ISBLANK(INDEX('Policy Characteristics'!I:I,MATCH($C1214,'Policy Characteristics'!$C:$C,0))),"",INDEX('Policy Characteristics'!I:I,MATCH($C1214,'Policy Characteristics'!$C:$C,0)))</f>
        <v>% of fuel shifted</v>
      </c>
      <c r="P1214" s="226"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226" t="str">
        <f>IF(ISBLANK(INDEX('Policy Characteristics'!K:K,MATCH($C1214,'Policy Characteristics'!$C:$C,0))),"",INDEX('Policy Characteristics'!K:K,MATCH($C1214,'Policy Characteristics'!$C:$C,0)))</f>
        <v>industry-ag-main.html#fuel-switching</v>
      </c>
      <c r="R1214" s="226" t="str">
        <f>IF(ISBLANK(INDEX('Policy Characteristics'!L:L,MATCH($C1214,'Policy Characteristics'!$C:$C,0))),"",INDEX('Policy Characteristics'!L:L,MATCH($C1214,'Policy Characteristics'!$C:$C,0)))</f>
        <v>industry-elec-and-hydrogen.html</v>
      </c>
    </row>
    <row r="1215" spans="1:18" s="2" customFormat="1">
      <c r="A1215" s="22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226" t="str">
        <f t="shared" si="46"/>
        <v>Fraction of Eligible Industrial Energy Use Shifted to Hydrogen</v>
      </c>
      <c r="D1215" s="6" t="s">
        <v>866</v>
      </c>
      <c r="E1215" s="1" t="s">
        <v>906</v>
      </c>
      <c r="F1215" t="s">
        <v>867</v>
      </c>
      <c r="G1215" s="45" t="s">
        <v>907</v>
      </c>
      <c r="H1215" s="43">
        <v>2135</v>
      </c>
      <c r="I1215" s="261" t="s">
        <v>728</v>
      </c>
      <c r="J1215" s="227" t="str">
        <f>IF(ISBLANK(INDEX('Policy Characteristics'!D:D,MATCH($C1215,'Policy Characteristics'!$C:$C,0))),"",INDEX('Policy Characteristics'!D:D,MATCH($C1215,'Policy Characteristics'!$C:$C,0)))</f>
        <v>Hydrogen Combustion</v>
      </c>
      <c r="K1215" s="22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226" t="str">
        <f>IF(ISBLANK(INDEX('Policy Characteristics'!I:I,MATCH($C1215,'Policy Characteristics'!$C:$C,0))),"",INDEX('Policy Characteristics'!I:I,MATCH($C1215,'Policy Characteristics'!$C:$C,0)))</f>
        <v>% of fuel shifted</v>
      </c>
      <c r="P1215" s="226"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226" t="str">
        <f>IF(ISBLANK(INDEX('Policy Characteristics'!K:K,MATCH($C1215,'Policy Characteristics'!$C:$C,0))),"",INDEX('Policy Characteristics'!K:K,MATCH($C1215,'Policy Characteristics'!$C:$C,0)))</f>
        <v>industry-ag-main.html#fuel-switching</v>
      </c>
      <c r="R1215" s="226" t="str">
        <f>IF(ISBLANK(INDEX('Policy Characteristics'!L:L,MATCH($C1215,'Policy Characteristics'!$C:$C,0))),"",INDEX('Policy Characteristics'!L:L,MATCH($C1215,'Policy Characteristics'!$C:$C,0)))</f>
        <v>industry-elec-and-hydrogen.html</v>
      </c>
    </row>
    <row r="1216" spans="1:18" s="2" customFormat="1">
      <c r="A1216" s="22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226" t="str">
        <f t="shared" si="46"/>
        <v>Fraction of Eligible Industrial Energy Use Shifted to Hydrogen</v>
      </c>
      <c r="D1216" s="6" t="s">
        <v>866</v>
      </c>
      <c r="E1216" s="1" t="s">
        <v>908</v>
      </c>
      <c r="F1216" t="s">
        <v>867</v>
      </c>
      <c r="G1216" s="45" t="s">
        <v>909</v>
      </c>
      <c r="H1216" s="43">
        <v>2136</v>
      </c>
      <c r="I1216" s="261" t="s">
        <v>738</v>
      </c>
      <c r="J1216" s="227" t="str">
        <f>IF(ISBLANK(INDEX('Policy Characteristics'!D:D,MATCH($C1216,'Policy Characteristics'!$C:$C,0))),"",INDEX('Policy Characteristics'!D:D,MATCH($C1216,'Policy Characteristics'!$C:$C,0)))</f>
        <v>Hydrogen Combustion</v>
      </c>
      <c r="K1216" s="22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226" t="str">
        <f>IF(ISBLANK(INDEX('Policy Characteristics'!I:I,MATCH($C1216,'Policy Characteristics'!$C:$C,0))),"",INDEX('Policy Characteristics'!I:I,MATCH($C1216,'Policy Characteristics'!$C:$C,0)))</f>
        <v>% of fuel shifted</v>
      </c>
      <c r="P1216" s="226"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226" t="str">
        <f>IF(ISBLANK(INDEX('Policy Characteristics'!K:K,MATCH($C1216,'Policy Characteristics'!$C:$C,0))),"",INDEX('Policy Characteristics'!K:K,MATCH($C1216,'Policy Characteristics'!$C:$C,0)))</f>
        <v>industry-ag-main.html#fuel-switching</v>
      </c>
      <c r="R1216" s="226" t="str">
        <f>IF(ISBLANK(INDEX('Policy Characteristics'!L:L,MATCH($C1216,'Policy Characteristics'!$C:$C,0))),"",INDEX('Policy Characteristics'!L:L,MATCH($C1216,'Policy Characteristics'!$C:$C,0)))</f>
        <v>industry-elec-and-hydrogen.html</v>
      </c>
    </row>
    <row r="1217" spans="1:18" s="2" customFormat="1">
      <c r="A1217" s="22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226" t="str">
        <f t="shared" si="46"/>
        <v>Fraction of Eligible Industrial Energy Use Shifted to Hydrogen</v>
      </c>
      <c r="D1217" s="6" t="s">
        <v>866</v>
      </c>
      <c r="E1217" s="1" t="s">
        <v>910</v>
      </c>
      <c r="F1217" t="s">
        <v>867</v>
      </c>
      <c r="G1217" s="45" t="s">
        <v>910</v>
      </c>
      <c r="H1217" s="43">
        <v>2137</v>
      </c>
      <c r="I1217" s="261" t="s">
        <v>738</v>
      </c>
      <c r="J1217" s="227" t="str">
        <f>IF(ISBLANK(INDEX('Policy Characteristics'!D:D,MATCH($C1217,'Policy Characteristics'!$C:$C,0))),"",INDEX('Policy Characteristics'!D:D,MATCH($C1217,'Policy Characteristics'!$C:$C,0)))</f>
        <v>Hydrogen Combustion</v>
      </c>
      <c r="K1217" s="22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226" t="str">
        <f>IF(ISBLANK(INDEX('Policy Characteristics'!I:I,MATCH($C1217,'Policy Characteristics'!$C:$C,0))),"",INDEX('Policy Characteristics'!I:I,MATCH($C1217,'Policy Characteristics'!$C:$C,0)))</f>
        <v>% of fuel shifted</v>
      </c>
      <c r="P1217" s="226"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226" t="str">
        <f>IF(ISBLANK(INDEX('Policy Characteristics'!K:K,MATCH($C1217,'Policy Characteristics'!$C:$C,0))),"",INDEX('Policy Characteristics'!K:K,MATCH($C1217,'Policy Characteristics'!$C:$C,0)))</f>
        <v>industry-ag-main.html#fuel-switching</v>
      </c>
      <c r="R1217" s="226" t="str">
        <f>IF(ISBLANK(INDEX('Policy Characteristics'!L:L,MATCH($C1217,'Policy Characteristics'!$C:$C,0))),"",INDEX('Policy Characteristics'!L:L,MATCH($C1217,'Policy Characteristics'!$C:$C,0)))</f>
        <v>industry-elec-and-hydrogen.html</v>
      </c>
    </row>
    <row r="1218" spans="1:18" s="2" customFormat="1">
      <c r="A1218" s="22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226" t="str">
        <f t="shared" si="46"/>
        <v>Fraction of Eligible Industrial Energy Use Shifted to Hydrogen</v>
      </c>
      <c r="D1218" s="6" t="s">
        <v>868</v>
      </c>
      <c r="E1218" s="1" t="s">
        <v>896</v>
      </c>
      <c r="F1218" t="s">
        <v>869</v>
      </c>
      <c r="G1218" s="45" t="s">
        <v>897</v>
      </c>
      <c r="H1218" s="43">
        <v>2138</v>
      </c>
      <c r="I1218" s="261" t="s">
        <v>728</v>
      </c>
      <c r="J1218" s="227" t="str">
        <f>IF(ISBLANK(INDEX('Policy Characteristics'!D:D,MATCH($C1218,'Policy Characteristics'!$C:$C,0))),"",INDEX('Policy Characteristics'!D:D,MATCH($C1218,'Policy Characteristics'!$C:$C,0)))</f>
        <v>Hydrogen Combustion</v>
      </c>
      <c r="K1218" s="22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226" t="str">
        <f>IF(ISBLANK(INDEX('Policy Characteristics'!I:I,MATCH($C1218,'Policy Characteristics'!$C:$C,0))),"",INDEX('Policy Characteristics'!I:I,MATCH($C1218,'Policy Characteristics'!$C:$C,0)))</f>
        <v>% of fuel shifted</v>
      </c>
      <c r="P1218" s="226"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226" t="str">
        <f>IF(ISBLANK(INDEX('Policy Characteristics'!K:K,MATCH($C1218,'Policy Characteristics'!$C:$C,0))),"",INDEX('Policy Characteristics'!K:K,MATCH($C1218,'Policy Characteristics'!$C:$C,0)))</f>
        <v>industry-ag-main.html#fuel-switching</v>
      </c>
      <c r="R1218" s="226" t="str">
        <f>IF(ISBLANK(INDEX('Policy Characteristics'!L:L,MATCH($C1218,'Policy Characteristics'!$C:$C,0))),"",INDEX('Policy Characteristics'!L:L,MATCH($C1218,'Policy Characteristics'!$C:$C,0)))</f>
        <v>industry-elec-and-hydrogen.html</v>
      </c>
    </row>
    <row r="1219" spans="1:18" s="2" customFormat="1">
      <c r="A1219" s="22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226" t="str">
        <f t="shared" si="46"/>
        <v>Fraction of Eligible Industrial Energy Use Shifted to Hydrogen</v>
      </c>
      <c r="D1219" s="6" t="s">
        <v>868</v>
      </c>
      <c r="E1219" s="1" t="s">
        <v>898</v>
      </c>
      <c r="F1219" t="s">
        <v>869</v>
      </c>
      <c r="G1219" s="45" t="s">
        <v>899</v>
      </c>
      <c r="H1219" s="43">
        <v>2139</v>
      </c>
      <c r="I1219" s="261" t="s">
        <v>728</v>
      </c>
      <c r="J1219" s="227" t="str">
        <f>IF(ISBLANK(INDEX('Policy Characteristics'!D:D,MATCH($C1219,'Policy Characteristics'!$C:$C,0))),"",INDEX('Policy Characteristics'!D:D,MATCH($C1219,'Policy Characteristics'!$C:$C,0)))</f>
        <v>Hydrogen Combustion</v>
      </c>
      <c r="K1219" s="22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226" t="str">
        <f>IF(ISBLANK(INDEX('Policy Characteristics'!I:I,MATCH($C1219,'Policy Characteristics'!$C:$C,0))),"",INDEX('Policy Characteristics'!I:I,MATCH($C1219,'Policy Characteristics'!$C:$C,0)))</f>
        <v>% of fuel shifted</v>
      </c>
      <c r="P1219" s="226"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226" t="str">
        <f>IF(ISBLANK(INDEX('Policy Characteristics'!K:K,MATCH($C1219,'Policy Characteristics'!$C:$C,0))),"",INDEX('Policy Characteristics'!K:K,MATCH($C1219,'Policy Characteristics'!$C:$C,0)))</f>
        <v>industry-ag-main.html#fuel-switching</v>
      </c>
      <c r="R1219" s="226" t="str">
        <f>IF(ISBLANK(INDEX('Policy Characteristics'!L:L,MATCH($C1219,'Policy Characteristics'!$C:$C,0))),"",INDEX('Policy Characteristics'!L:L,MATCH($C1219,'Policy Characteristics'!$C:$C,0)))</f>
        <v>industry-elec-and-hydrogen.html</v>
      </c>
    </row>
    <row r="1220" spans="1:18" s="2" customFormat="1">
      <c r="A1220" s="22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226" t="str">
        <f t="shared" si="46"/>
        <v>Fraction of Eligible Industrial Energy Use Shifted to Hydrogen</v>
      </c>
      <c r="D1220" s="6" t="s">
        <v>868</v>
      </c>
      <c r="E1220" s="1" t="s">
        <v>900</v>
      </c>
      <c r="F1220" t="s">
        <v>869</v>
      </c>
      <c r="G1220" s="45" t="s">
        <v>901</v>
      </c>
      <c r="H1220" s="43">
        <v>2140</v>
      </c>
      <c r="I1220" s="261" t="s">
        <v>728</v>
      </c>
      <c r="J1220" s="227" t="str">
        <f>IF(ISBLANK(INDEX('Policy Characteristics'!D:D,MATCH($C1220,'Policy Characteristics'!$C:$C,0))),"",INDEX('Policy Characteristics'!D:D,MATCH($C1220,'Policy Characteristics'!$C:$C,0)))</f>
        <v>Hydrogen Combustion</v>
      </c>
      <c r="K1220" s="22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226" t="str">
        <f>IF(ISBLANK(INDEX('Policy Characteristics'!I:I,MATCH($C1220,'Policy Characteristics'!$C:$C,0))),"",INDEX('Policy Characteristics'!I:I,MATCH($C1220,'Policy Characteristics'!$C:$C,0)))</f>
        <v>% of fuel shifted</v>
      </c>
      <c r="P1220" s="226"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226" t="str">
        <f>IF(ISBLANK(INDEX('Policy Characteristics'!K:K,MATCH($C1220,'Policy Characteristics'!$C:$C,0))),"",INDEX('Policy Characteristics'!K:K,MATCH($C1220,'Policy Characteristics'!$C:$C,0)))</f>
        <v>industry-ag-main.html#fuel-switching</v>
      </c>
      <c r="R1220" s="226" t="str">
        <f>IF(ISBLANK(INDEX('Policy Characteristics'!L:L,MATCH($C1220,'Policy Characteristics'!$C:$C,0))),"",INDEX('Policy Characteristics'!L:L,MATCH($C1220,'Policy Characteristics'!$C:$C,0)))</f>
        <v>industry-elec-and-hydrogen.html</v>
      </c>
    </row>
    <row r="1221" spans="1:18" s="2" customFormat="1">
      <c r="A1221" s="22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226" t="str">
        <f t="shared" si="46"/>
        <v>Fraction of Eligible Industrial Energy Use Shifted to Hydrogen</v>
      </c>
      <c r="D1221" s="6" t="s">
        <v>868</v>
      </c>
      <c r="E1221" s="1" t="s">
        <v>902</v>
      </c>
      <c r="F1221" t="s">
        <v>869</v>
      </c>
      <c r="G1221" s="45" t="s">
        <v>903</v>
      </c>
      <c r="H1221" s="43">
        <v>2141</v>
      </c>
      <c r="I1221" s="261" t="s">
        <v>728</v>
      </c>
      <c r="J1221" s="227" t="str">
        <f>IF(ISBLANK(INDEX('Policy Characteristics'!D:D,MATCH($C1221,'Policy Characteristics'!$C:$C,0))),"",INDEX('Policy Characteristics'!D:D,MATCH($C1221,'Policy Characteristics'!$C:$C,0)))</f>
        <v>Hydrogen Combustion</v>
      </c>
      <c r="K1221" s="22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226" t="str">
        <f>IF(ISBLANK(INDEX('Policy Characteristics'!I:I,MATCH($C1221,'Policy Characteristics'!$C:$C,0))),"",INDEX('Policy Characteristics'!I:I,MATCH($C1221,'Policy Characteristics'!$C:$C,0)))</f>
        <v>% of fuel shifted</v>
      </c>
      <c r="P1221" s="226"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226" t="str">
        <f>IF(ISBLANK(INDEX('Policy Characteristics'!K:K,MATCH($C1221,'Policy Characteristics'!$C:$C,0))),"",INDEX('Policy Characteristics'!K:K,MATCH($C1221,'Policy Characteristics'!$C:$C,0)))</f>
        <v>industry-ag-main.html#fuel-switching</v>
      </c>
      <c r="R1221" s="226" t="str">
        <f>IF(ISBLANK(INDEX('Policy Characteristics'!L:L,MATCH($C1221,'Policy Characteristics'!$C:$C,0))),"",INDEX('Policy Characteristics'!L:L,MATCH($C1221,'Policy Characteristics'!$C:$C,0)))</f>
        <v>industry-elec-and-hydrogen.html</v>
      </c>
    </row>
    <row r="1222" spans="1:18" s="2" customFormat="1">
      <c r="A1222" s="22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226" t="str">
        <f t="shared" si="46"/>
        <v>Fraction of Eligible Industrial Energy Use Shifted to Hydrogen</v>
      </c>
      <c r="D1222" s="6" t="s">
        <v>868</v>
      </c>
      <c r="E1222" s="1" t="s">
        <v>904</v>
      </c>
      <c r="F1222" t="s">
        <v>869</v>
      </c>
      <c r="G1222" s="45" t="s">
        <v>905</v>
      </c>
      <c r="H1222" s="43">
        <v>2142</v>
      </c>
      <c r="I1222" s="261" t="s">
        <v>728</v>
      </c>
      <c r="J1222" s="227" t="str">
        <f>IF(ISBLANK(INDEX('Policy Characteristics'!D:D,MATCH($C1222,'Policy Characteristics'!$C:$C,0))),"",INDEX('Policy Characteristics'!D:D,MATCH($C1222,'Policy Characteristics'!$C:$C,0)))</f>
        <v>Hydrogen Combustion</v>
      </c>
      <c r="K1222" s="22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226" t="str">
        <f>IF(ISBLANK(INDEX('Policy Characteristics'!I:I,MATCH($C1222,'Policy Characteristics'!$C:$C,0))),"",INDEX('Policy Characteristics'!I:I,MATCH($C1222,'Policy Characteristics'!$C:$C,0)))</f>
        <v>% of fuel shifted</v>
      </c>
      <c r="P1222" s="226"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226" t="str">
        <f>IF(ISBLANK(INDEX('Policy Characteristics'!K:K,MATCH($C1222,'Policy Characteristics'!$C:$C,0))),"",INDEX('Policy Characteristics'!K:K,MATCH($C1222,'Policy Characteristics'!$C:$C,0)))</f>
        <v>industry-ag-main.html#fuel-switching</v>
      </c>
      <c r="R1222" s="226" t="str">
        <f>IF(ISBLANK(INDEX('Policy Characteristics'!L:L,MATCH($C1222,'Policy Characteristics'!$C:$C,0))),"",INDEX('Policy Characteristics'!L:L,MATCH($C1222,'Policy Characteristics'!$C:$C,0)))</f>
        <v>industry-elec-and-hydrogen.html</v>
      </c>
    </row>
    <row r="1223" spans="1:18" s="2" customFormat="1">
      <c r="A1223" s="22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226" t="str">
        <f t="shared" si="46"/>
        <v>Fraction of Eligible Industrial Energy Use Shifted to Hydrogen</v>
      </c>
      <c r="D1223" s="6" t="s">
        <v>868</v>
      </c>
      <c r="E1223" s="1" t="s">
        <v>906</v>
      </c>
      <c r="F1223" t="s">
        <v>869</v>
      </c>
      <c r="G1223" s="45" t="s">
        <v>907</v>
      </c>
      <c r="H1223" s="43">
        <v>2143</v>
      </c>
      <c r="I1223" s="261" t="s">
        <v>728</v>
      </c>
      <c r="J1223" s="227" t="str">
        <f>IF(ISBLANK(INDEX('Policy Characteristics'!D:D,MATCH($C1223,'Policy Characteristics'!$C:$C,0))),"",INDEX('Policy Characteristics'!D:D,MATCH($C1223,'Policy Characteristics'!$C:$C,0)))</f>
        <v>Hydrogen Combustion</v>
      </c>
      <c r="K1223" s="22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226" t="str">
        <f>IF(ISBLANK(INDEX('Policy Characteristics'!I:I,MATCH($C1223,'Policy Characteristics'!$C:$C,0))),"",INDEX('Policy Characteristics'!I:I,MATCH($C1223,'Policy Characteristics'!$C:$C,0)))</f>
        <v>% of fuel shifted</v>
      </c>
      <c r="P1223" s="226"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226" t="str">
        <f>IF(ISBLANK(INDEX('Policy Characteristics'!K:K,MATCH($C1223,'Policy Characteristics'!$C:$C,0))),"",INDEX('Policy Characteristics'!K:K,MATCH($C1223,'Policy Characteristics'!$C:$C,0)))</f>
        <v>industry-ag-main.html#fuel-switching</v>
      </c>
      <c r="R1223" s="226" t="str">
        <f>IF(ISBLANK(INDEX('Policy Characteristics'!L:L,MATCH($C1223,'Policy Characteristics'!$C:$C,0))),"",INDEX('Policy Characteristics'!L:L,MATCH($C1223,'Policy Characteristics'!$C:$C,0)))</f>
        <v>industry-elec-and-hydrogen.html</v>
      </c>
    </row>
    <row r="1224" spans="1:18" s="2" customFormat="1">
      <c r="A1224" s="22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226" t="str">
        <f t="shared" si="46"/>
        <v>Fraction of Eligible Industrial Energy Use Shifted to Hydrogen</v>
      </c>
      <c r="D1224" s="6" t="s">
        <v>868</v>
      </c>
      <c r="E1224" s="1" t="s">
        <v>908</v>
      </c>
      <c r="F1224" t="s">
        <v>869</v>
      </c>
      <c r="G1224" s="45" t="s">
        <v>909</v>
      </c>
      <c r="H1224" s="43">
        <v>2144</v>
      </c>
      <c r="I1224" s="261" t="s">
        <v>738</v>
      </c>
      <c r="J1224" s="227" t="str">
        <f>IF(ISBLANK(INDEX('Policy Characteristics'!D:D,MATCH($C1224,'Policy Characteristics'!$C:$C,0))),"",INDEX('Policy Characteristics'!D:D,MATCH($C1224,'Policy Characteristics'!$C:$C,0)))</f>
        <v>Hydrogen Combustion</v>
      </c>
      <c r="K1224" s="22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226" t="str">
        <f>IF(ISBLANK(INDEX('Policy Characteristics'!I:I,MATCH($C1224,'Policy Characteristics'!$C:$C,0))),"",INDEX('Policy Characteristics'!I:I,MATCH($C1224,'Policy Characteristics'!$C:$C,0)))</f>
        <v>% of fuel shifted</v>
      </c>
      <c r="P1224" s="226"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226" t="str">
        <f>IF(ISBLANK(INDEX('Policy Characteristics'!K:K,MATCH($C1224,'Policy Characteristics'!$C:$C,0))),"",INDEX('Policy Characteristics'!K:K,MATCH($C1224,'Policy Characteristics'!$C:$C,0)))</f>
        <v>industry-ag-main.html#fuel-switching</v>
      </c>
      <c r="R1224" s="226" t="str">
        <f>IF(ISBLANK(INDEX('Policy Characteristics'!L:L,MATCH($C1224,'Policy Characteristics'!$C:$C,0))),"",INDEX('Policy Characteristics'!L:L,MATCH($C1224,'Policy Characteristics'!$C:$C,0)))</f>
        <v>industry-elec-and-hydrogen.html</v>
      </c>
    </row>
    <row r="1225" spans="1:18" s="2" customFormat="1">
      <c r="A1225" s="22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226" t="str">
        <f t="shared" si="46"/>
        <v>Fraction of Eligible Industrial Energy Use Shifted to Hydrogen</v>
      </c>
      <c r="D1225" s="6" t="s">
        <v>868</v>
      </c>
      <c r="E1225" s="1" t="s">
        <v>910</v>
      </c>
      <c r="F1225" t="s">
        <v>869</v>
      </c>
      <c r="G1225" s="45" t="s">
        <v>910</v>
      </c>
      <c r="H1225" s="43">
        <v>2145</v>
      </c>
      <c r="I1225" s="261" t="s">
        <v>728</v>
      </c>
      <c r="J1225" s="227" t="str">
        <f>IF(ISBLANK(INDEX('Policy Characteristics'!D:D,MATCH($C1225,'Policy Characteristics'!$C:$C,0))),"",INDEX('Policy Characteristics'!D:D,MATCH($C1225,'Policy Characteristics'!$C:$C,0)))</f>
        <v>Hydrogen Combustion</v>
      </c>
      <c r="K1225" s="22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226" t="str">
        <f>IF(ISBLANK(INDEX('Policy Characteristics'!I:I,MATCH($C1225,'Policy Characteristics'!$C:$C,0))),"",INDEX('Policy Characteristics'!I:I,MATCH($C1225,'Policy Characteristics'!$C:$C,0)))</f>
        <v>% of fuel shifted</v>
      </c>
      <c r="P1225" s="226"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226" t="str">
        <f>IF(ISBLANK(INDEX('Policy Characteristics'!K:K,MATCH($C1225,'Policy Characteristics'!$C:$C,0))),"",INDEX('Policy Characteristics'!K:K,MATCH($C1225,'Policy Characteristics'!$C:$C,0)))</f>
        <v>industry-ag-main.html#fuel-switching</v>
      </c>
      <c r="R1225" s="226" t="str">
        <f>IF(ISBLANK(INDEX('Policy Characteristics'!L:L,MATCH($C1225,'Policy Characteristics'!$C:$C,0))),"",INDEX('Policy Characteristics'!L:L,MATCH($C1225,'Policy Characteristics'!$C:$C,0)))</f>
        <v>industry-elec-and-hydrogen.html</v>
      </c>
    </row>
    <row r="1226" spans="1:18" s="2" customFormat="1">
      <c r="A1226" s="22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226" t="str">
        <f t="shared" si="46"/>
        <v>Fraction of Eligible Industrial Energy Use Shifted to Hydrogen</v>
      </c>
      <c r="D1226" s="6" t="s">
        <v>870</v>
      </c>
      <c r="E1226" s="1" t="s">
        <v>896</v>
      </c>
      <c r="F1226" t="s">
        <v>871</v>
      </c>
      <c r="G1226" s="45" t="s">
        <v>897</v>
      </c>
      <c r="H1226" s="43">
        <v>2146</v>
      </c>
      <c r="I1226" s="261" t="s">
        <v>728</v>
      </c>
      <c r="J1226" s="227" t="str">
        <f>IF(ISBLANK(INDEX('Policy Characteristics'!D:D,MATCH($C1226,'Policy Characteristics'!$C:$C,0))),"",INDEX('Policy Characteristics'!D:D,MATCH($C1226,'Policy Characteristics'!$C:$C,0)))</f>
        <v>Hydrogen Combustion</v>
      </c>
      <c r="K1226" s="22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226" t="str">
        <f>IF(ISBLANK(INDEX('Policy Characteristics'!I:I,MATCH($C1226,'Policy Characteristics'!$C:$C,0))),"",INDEX('Policy Characteristics'!I:I,MATCH($C1226,'Policy Characteristics'!$C:$C,0)))</f>
        <v>% of fuel shifted</v>
      </c>
      <c r="P1226" s="226"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226" t="str">
        <f>IF(ISBLANK(INDEX('Policy Characteristics'!K:K,MATCH($C1226,'Policy Characteristics'!$C:$C,0))),"",INDEX('Policy Characteristics'!K:K,MATCH($C1226,'Policy Characteristics'!$C:$C,0)))</f>
        <v>industry-ag-main.html#fuel-switching</v>
      </c>
      <c r="R1226" s="226" t="str">
        <f>IF(ISBLANK(INDEX('Policy Characteristics'!L:L,MATCH($C1226,'Policy Characteristics'!$C:$C,0))),"",INDEX('Policy Characteristics'!L:L,MATCH($C1226,'Policy Characteristics'!$C:$C,0)))</f>
        <v>industry-elec-and-hydrogen.html</v>
      </c>
    </row>
    <row r="1227" spans="1:18" s="2" customFormat="1">
      <c r="A1227" s="22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226" t="str">
        <f t="shared" si="46"/>
        <v>Fraction of Eligible Industrial Energy Use Shifted to Hydrogen</v>
      </c>
      <c r="D1227" s="6" t="s">
        <v>870</v>
      </c>
      <c r="E1227" s="1" t="s">
        <v>898</v>
      </c>
      <c r="F1227" t="s">
        <v>871</v>
      </c>
      <c r="G1227" s="45" t="s">
        <v>899</v>
      </c>
      <c r="H1227" s="43">
        <v>2147</v>
      </c>
      <c r="I1227" s="261" t="s">
        <v>728</v>
      </c>
      <c r="J1227" s="227" t="str">
        <f>IF(ISBLANK(INDEX('Policy Characteristics'!D:D,MATCH($C1227,'Policy Characteristics'!$C:$C,0))),"",INDEX('Policy Characteristics'!D:D,MATCH($C1227,'Policy Characteristics'!$C:$C,0)))</f>
        <v>Hydrogen Combustion</v>
      </c>
      <c r="K1227" s="22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226" t="str">
        <f>IF(ISBLANK(INDEX('Policy Characteristics'!I:I,MATCH($C1227,'Policy Characteristics'!$C:$C,0))),"",INDEX('Policy Characteristics'!I:I,MATCH($C1227,'Policy Characteristics'!$C:$C,0)))</f>
        <v>% of fuel shifted</v>
      </c>
      <c r="P1227" s="226"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226" t="str">
        <f>IF(ISBLANK(INDEX('Policy Characteristics'!K:K,MATCH($C1227,'Policy Characteristics'!$C:$C,0))),"",INDEX('Policy Characteristics'!K:K,MATCH($C1227,'Policy Characteristics'!$C:$C,0)))</f>
        <v>industry-ag-main.html#fuel-switching</v>
      </c>
      <c r="R1227" s="226" t="str">
        <f>IF(ISBLANK(INDEX('Policy Characteristics'!L:L,MATCH($C1227,'Policy Characteristics'!$C:$C,0))),"",INDEX('Policy Characteristics'!L:L,MATCH($C1227,'Policy Characteristics'!$C:$C,0)))</f>
        <v>industry-elec-and-hydrogen.html</v>
      </c>
    </row>
    <row r="1228" spans="1:18" s="2" customFormat="1">
      <c r="A1228" s="22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226" t="str">
        <f t="shared" si="46"/>
        <v>Fraction of Eligible Industrial Energy Use Shifted to Hydrogen</v>
      </c>
      <c r="D1228" s="6" t="s">
        <v>870</v>
      </c>
      <c r="E1228" s="1" t="s">
        <v>900</v>
      </c>
      <c r="F1228" t="s">
        <v>871</v>
      </c>
      <c r="G1228" s="45" t="s">
        <v>901</v>
      </c>
      <c r="H1228" s="43">
        <v>2148</v>
      </c>
      <c r="I1228" s="261" t="s">
        <v>728</v>
      </c>
      <c r="J1228" s="227" t="str">
        <f>IF(ISBLANK(INDEX('Policy Characteristics'!D:D,MATCH($C1228,'Policy Characteristics'!$C:$C,0))),"",INDEX('Policy Characteristics'!D:D,MATCH($C1228,'Policy Characteristics'!$C:$C,0)))</f>
        <v>Hydrogen Combustion</v>
      </c>
      <c r="K1228" s="22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226" t="str">
        <f>IF(ISBLANK(INDEX('Policy Characteristics'!I:I,MATCH($C1228,'Policy Characteristics'!$C:$C,0))),"",INDEX('Policy Characteristics'!I:I,MATCH($C1228,'Policy Characteristics'!$C:$C,0)))</f>
        <v>% of fuel shifted</v>
      </c>
      <c r="P1228" s="226"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226" t="str">
        <f>IF(ISBLANK(INDEX('Policy Characteristics'!K:K,MATCH($C1228,'Policy Characteristics'!$C:$C,0))),"",INDEX('Policy Characteristics'!K:K,MATCH($C1228,'Policy Characteristics'!$C:$C,0)))</f>
        <v>industry-ag-main.html#fuel-switching</v>
      </c>
      <c r="R1228" s="226" t="str">
        <f>IF(ISBLANK(INDEX('Policy Characteristics'!L:L,MATCH($C1228,'Policy Characteristics'!$C:$C,0))),"",INDEX('Policy Characteristics'!L:L,MATCH($C1228,'Policy Characteristics'!$C:$C,0)))</f>
        <v>industry-elec-and-hydrogen.html</v>
      </c>
    </row>
    <row r="1229" spans="1:18" s="2" customFormat="1">
      <c r="A1229" s="22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226" t="str">
        <f t="shared" si="46"/>
        <v>Fraction of Eligible Industrial Energy Use Shifted to Hydrogen</v>
      </c>
      <c r="D1229" s="6" t="s">
        <v>870</v>
      </c>
      <c r="E1229" s="1" t="s">
        <v>902</v>
      </c>
      <c r="F1229" t="s">
        <v>871</v>
      </c>
      <c r="G1229" s="45" t="s">
        <v>903</v>
      </c>
      <c r="H1229" s="43">
        <v>2149</v>
      </c>
      <c r="I1229" s="261" t="s">
        <v>728</v>
      </c>
      <c r="J1229" s="227" t="str">
        <f>IF(ISBLANK(INDEX('Policy Characteristics'!D:D,MATCH($C1229,'Policy Characteristics'!$C:$C,0))),"",INDEX('Policy Characteristics'!D:D,MATCH($C1229,'Policy Characteristics'!$C:$C,0)))</f>
        <v>Hydrogen Combustion</v>
      </c>
      <c r="K1229" s="22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226" t="str">
        <f>IF(ISBLANK(INDEX('Policy Characteristics'!I:I,MATCH($C1229,'Policy Characteristics'!$C:$C,0))),"",INDEX('Policy Characteristics'!I:I,MATCH($C1229,'Policy Characteristics'!$C:$C,0)))</f>
        <v>% of fuel shifted</v>
      </c>
      <c r="P1229" s="226"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226" t="str">
        <f>IF(ISBLANK(INDEX('Policy Characteristics'!K:K,MATCH($C1229,'Policy Characteristics'!$C:$C,0))),"",INDEX('Policy Characteristics'!K:K,MATCH($C1229,'Policy Characteristics'!$C:$C,0)))</f>
        <v>industry-ag-main.html#fuel-switching</v>
      </c>
      <c r="R1229" s="226" t="str">
        <f>IF(ISBLANK(INDEX('Policy Characteristics'!L:L,MATCH($C1229,'Policy Characteristics'!$C:$C,0))),"",INDEX('Policy Characteristics'!L:L,MATCH($C1229,'Policy Characteristics'!$C:$C,0)))</f>
        <v>industry-elec-and-hydrogen.html</v>
      </c>
    </row>
    <row r="1230" spans="1:18" s="2" customFormat="1">
      <c r="A1230" s="22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226" t="str">
        <f t="shared" si="46"/>
        <v>Fraction of Eligible Industrial Energy Use Shifted to Hydrogen</v>
      </c>
      <c r="D1230" s="6" t="s">
        <v>870</v>
      </c>
      <c r="E1230" s="1" t="s">
        <v>904</v>
      </c>
      <c r="F1230" t="s">
        <v>871</v>
      </c>
      <c r="G1230" s="45" t="s">
        <v>905</v>
      </c>
      <c r="H1230" s="43">
        <v>2150</v>
      </c>
      <c r="I1230" s="261" t="s">
        <v>738</v>
      </c>
      <c r="J1230" s="227" t="str">
        <f>IF(ISBLANK(INDEX('Policy Characteristics'!D:D,MATCH($C1230,'Policy Characteristics'!$C:$C,0))),"",INDEX('Policy Characteristics'!D:D,MATCH($C1230,'Policy Characteristics'!$C:$C,0)))</f>
        <v>Hydrogen Combustion</v>
      </c>
      <c r="K1230" s="22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226" t="str">
        <f>IF(ISBLANK(INDEX('Policy Characteristics'!I:I,MATCH($C1230,'Policy Characteristics'!$C:$C,0))),"",INDEX('Policy Characteristics'!I:I,MATCH($C1230,'Policy Characteristics'!$C:$C,0)))</f>
        <v>% of fuel shifted</v>
      </c>
      <c r="P1230" s="226"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226" t="str">
        <f>IF(ISBLANK(INDEX('Policy Characteristics'!K:K,MATCH($C1230,'Policy Characteristics'!$C:$C,0))),"",INDEX('Policy Characteristics'!K:K,MATCH($C1230,'Policy Characteristics'!$C:$C,0)))</f>
        <v>industry-ag-main.html#fuel-switching</v>
      </c>
      <c r="R1230" s="226" t="str">
        <f>IF(ISBLANK(INDEX('Policy Characteristics'!L:L,MATCH($C1230,'Policy Characteristics'!$C:$C,0))),"",INDEX('Policy Characteristics'!L:L,MATCH($C1230,'Policy Characteristics'!$C:$C,0)))</f>
        <v>industry-elec-and-hydrogen.html</v>
      </c>
    </row>
    <row r="1231" spans="1:18" s="2" customFormat="1">
      <c r="A1231" s="22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226" t="str">
        <f t="shared" si="46"/>
        <v>Fraction of Eligible Industrial Energy Use Shifted to Hydrogen</v>
      </c>
      <c r="D1231" s="6" t="s">
        <v>870</v>
      </c>
      <c r="E1231" s="1" t="s">
        <v>906</v>
      </c>
      <c r="F1231" t="s">
        <v>871</v>
      </c>
      <c r="G1231" s="45" t="s">
        <v>907</v>
      </c>
      <c r="H1231" s="43">
        <v>2151</v>
      </c>
      <c r="I1231" s="261" t="s">
        <v>738</v>
      </c>
      <c r="J1231" s="227" t="str">
        <f>IF(ISBLANK(INDEX('Policy Characteristics'!D:D,MATCH($C1231,'Policy Characteristics'!$C:$C,0))),"",INDEX('Policy Characteristics'!D:D,MATCH($C1231,'Policy Characteristics'!$C:$C,0)))</f>
        <v>Hydrogen Combustion</v>
      </c>
      <c r="K1231" s="22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226" t="str">
        <f>IF(ISBLANK(INDEX('Policy Characteristics'!I:I,MATCH($C1231,'Policy Characteristics'!$C:$C,0))),"",INDEX('Policy Characteristics'!I:I,MATCH($C1231,'Policy Characteristics'!$C:$C,0)))</f>
        <v>% of fuel shifted</v>
      </c>
      <c r="P1231" s="226"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226" t="str">
        <f>IF(ISBLANK(INDEX('Policy Characteristics'!K:K,MATCH($C1231,'Policy Characteristics'!$C:$C,0))),"",INDEX('Policy Characteristics'!K:K,MATCH($C1231,'Policy Characteristics'!$C:$C,0)))</f>
        <v>industry-ag-main.html#fuel-switching</v>
      </c>
      <c r="R1231" s="226" t="str">
        <f>IF(ISBLANK(INDEX('Policy Characteristics'!L:L,MATCH($C1231,'Policy Characteristics'!$C:$C,0))),"",INDEX('Policy Characteristics'!L:L,MATCH($C1231,'Policy Characteristics'!$C:$C,0)))</f>
        <v>industry-elec-and-hydrogen.html</v>
      </c>
    </row>
    <row r="1232" spans="1:18" s="2" customFormat="1">
      <c r="A1232" s="22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226" t="str">
        <f t="shared" si="46"/>
        <v>Fraction of Eligible Industrial Energy Use Shifted to Hydrogen</v>
      </c>
      <c r="D1232" s="6" t="s">
        <v>870</v>
      </c>
      <c r="E1232" s="1" t="s">
        <v>908</v>
      </c>
      <c r="F1232" t="s">
        <v>871</v>
      </c>
      <c r="G1232" s="45" t="s">
        <v>909</v>
      </c>
      <c r="H1232" s="43">
        <v>2152</v>
      </c>
      <c r="I1232" s="261" t="s">
        <v>738</v>
      </c>
      <c r="J1232" s="227" t="str">
        <f>IF(ISBLANK(INDEX('Policy Characteristics'!D:D,MATCH($C1232,'Policy Characteristics'!$C:$C,0))),"",INDEX('Policy Characteristics'!D:D,MATCH($C1232,'Policy Characteristics'!$C:$C,0)))</f>
        <v>Hydrogen Combustion</v>
      </c>
      <c r="K1232" s="22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226" t="str">
        <f>IF(ISBLANK(INDEX('Policy Characteristics'!I:I,MATCH($C1232,'Policy Characteristics'!$C:$C,0))),"",INDEX('Policy Characteristics'!I:I,MATCH($C1232,'Policy Characteristics'!$C:$C,0)))</f>
        <v>% of fuel shifted</v>
      </c>
      <c r="P1232" s="226"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226" t="str">
        <f>IF(ISBLANK(INDEX('Policy Characteristics'!K:K,MATCH($C1232,'Policy Characteristics'!$C:$C,0))),"",INDEX('Policy Characteristics'!K:K,MATCH($C1232,'Policy Characteristics'!$C:$C,0)))</f>
        <v>industry-ag-main.html#fuel-switching</v>
      </c>
      <c r="R1232" s="226" t="str">
        <f>IF(ISBLANK(INDEX('Policy Characteristics'!L:L,MATCH($C1232,'Policy Characteristics'!$C:$C,0))),"",INDEX('Policy Characteristics'!L:L,MATCH($C1232,'Policy Characteristics'!$C:$C,0)))</f>
        <v>industry-elec-and-hydrogen.html</v>
      </c>
    </row>
    <row r="1233" spans="1:18" s="2" customFormat="1">
      <c r="A1233" s="22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226" t="str">
        <f t="shared" si="46"/>
        <v>Fraction of Eligible Industrial Energy Use Shifted to Hydrogen</v>
      </c>
      <c r="D1233" s="6" t="s">
        <v>870</v>
      </c>
      <c r="E1233" s="1" t="s">
        <v>910</v>
      </c>
      <c r="F1233" t="s">
        <v>871</v>
      </c>
      <c r="G1233" s="45" t="s">
        <v>910</v>
      </c>
      <c r="H1233" s="43">
        <v>2153</v>
      </c>
      <c r="I1233" s="261" t="s">
        <v>738</v>
      </c>
      <c r="J1233" s="227" t="str">
        <f>IF(ISBLANK(INDEX('Policy Characteristics'!D:D,MATCH($C1233,'Policy Characteristics'!$C:$C,0))),"",INDEX('Policy Characteristics'!D:D,MATCH($C1233,'Policy Characteristics'!$C:$C,0)))</f>
        <v>Hydrogen Combustion</v>
      </c>
      <c r="K1233" s="22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226" t="str">
        <f>IF(ISBLANK(INDEX('Policy Characteristics'!I:I,MATCH($C1233,'Policy Characteristics'!$C:$C,0))),"",INDEX('Policy Characteristics'!I:I,MATCH($C1233,'Policy Characteristics'!$C:$C,0)))</f>
        <v>% of fuel shifted</v>
      </c>
      <c r="P1233" s="226"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226" t="str">
        <f>IF(ISBLANK(INDEX('Policy Characteristics'!K:K,MATCH($C1233,'Policy Characteristics'!$C:$C,0))),"",INDEX('Policy Characteristics'!K:K,MATCH($C1233,'Policy Characteristics'!$C:$C,0)))</f>
        <v>industry-ag-main.html#fuel-switching</v>
      </c>
      <c r="R1233" s="226" t="str">
        <f>IF(ISBLANK(INDEX('Policy Characteristics'!L:L,MATCH($C1233,'Policy Characteristics'!$C:$C,0))),"",INDEX('Policy Characteristics'!L:L,MATCH($C1233,'Policy Characteristics'!$C:$C,0)))</f>
        <v>industry-elec-and-hydrogen.html</v>
      </c>
    </row>
    <row r="1234" spans="1:18" s="2" customFormat="1">
      <c r="A1234" s="22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226" t="str">
        <f t="shared" si="46"/>
        <v>Fraction of Eligible Industrial Energy Use Shifted to Hydrogen</v>
      </c>
      <c r="D1234" s="6" t="s">
        <v>872</v>
      </c>
      <c r="E1234" s="1" t="s">
        <v>896</v>
      </c>
      <c r="F1234" t="s">
        <v>873</v>
      </c>
      <c r="G1234" s="45" t="s">
        <v>897</v>
      </c>
      <c r="H1234" s="43">
        <v>2154</v>
      </c>
      <c r="I1234" s="261" t="s">
        <v>728</v>
      </c>
      <c r="J1234" s="227" t="str">
        <f>IF(ISBLANK(INDEX('Policy Characteristics'!D:D,MATCH($C1234,'Policy Characteristics'!$C:$C,0))),"",INDEX('Policy Characteristics'!D:D,MATCH($C1234,'Policy Characteristics'!$C:$C,0)))</f>
        <v>Hydrogen Combustion</v>
      </c>
      <c r="K1234" s="22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226" t="str">
        <f>IF(ISBLANK(INDEX('Policy Characteristics'!I:I,MATCH($C1234,'Policy Characteristics'!$C:$C,0))),"",INDEX('Policy Characteristics'!I:I,MATCH($C1234,'Policy Characteristics'!$C:$C,0)))</f>
        <v>% of fuel shifted</v>
      </c>
      <c r="P1234" s="226"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226" t="str">
        <f>IF(ISBLANK(INDEX('Policy Characteristics'!K:K,MATCH($C1234,'Policy Characteristics'!$C:$C,0))),"",INDEX('Policy Characteristics'!K:K,MATCH($C1234,'Policy Characteristics'!$C:$C,0)))</f>
        <v>industry-ag-main.html#fuel-switching</v>
      </c>
      <c r="R1234" s="226" t="str">
        <f>IF(ISBLANK(INDEX('Policy Characteristics'!L:L,MATCH($C1234,'Policy Characteristics'!$C:$C,0))),"",INDEX('Policy Characteristics'!L:L,MATCH($C1234,'Policy Characteristics'!$C:$C,0)))</f>
        <v>industry-elec-and-hydrogen.html</v>
      </c>
    </row>
    <row r="1235" spans="1:18" s="2" customFormat="1">
      <c r="A1235" s="22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226" t="str">
        <f t="shared" si="46"/>
        <v>Fraction of Eligible Industrial Energy Use Shifted to Hydrogen</v>
      </c>
      <c r="D1235" s="6" t="s">
        <v>872</v>
      </c>
      <c r="E1235" s="1" t="s">
        <v>898</v>
      </c>
      <c r="F1235" t="s">
        <v>873</v>
      </c>
      <c r="G1235" s="45" t="s">
        <v>899</v>
      </c>
      <c r="H1235" s="43">
        <v>2155</v>
      </c>
      <c r="I1235" s="261" t="s">
        <v>728</v>
      </c>
      <c r="J1235" s="227" t="str">
        <f>IF(ISBLANK(INDEX('Policy Characteristics'!D:D,MATCH($C1235,'Policy Characteristics'!$C:$C,0))),"",INDEX('Policy Characteristics'!D:D,MATCH($C1235,'Policy Characteristics'!$C:$C,0)))</f>
        <v>Hydrogen Combustion</v>
      </c>
      <c r="K1235" s="22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226" t="str">
        <f>IF(ISBLANK(INDEX('Policy Characteristics'!I:I,MATCH($C1235,'Policy Characteristics'!$C:$C,0))),"",INDEX('Policy Characteristics'!I:I,MATCH($C1235,'Policy Characteristics'!$C:$C,0)))</f>
        <v>% of fuel shifted</v>
      </c>
      <c r="P1235" s="226"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226" t="str">
        <f>IF(ISBLANK(INDEX('Policy Characteristics'!K:K,MATCH($C1235,'Policy Characteristics'!$C:$C,0))),"",INDEX('Policy Characteristics'!K:K,MATCH($C1235,'Policy Characteristics'!$C:$C,0)))</f>
        <v>industry-ag-main.html#fuel-switching</v>
      </c>
      <c r="R1235" s="226" t="str">
        <f>IF(ISBLANK(INDEX('Policy Characteristics'!L:L,MATCH($C1235,'Policy Characteristics'!$C:$C,0))),"",INDEX('Policy Characteristics'!L:L,MATCH($C1235,'Policy Characteristics'!$C:$C,0)))</f>
        <v>industry-elec-and-hydrogen.html</v>
      </c>
    </row>
    <row r="1236" spans="1:18" s="2" customFormat="1">
      <c r="A1236" s="22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226" t="str">
        <f t="shared" si="46"/>
        <v>Fraction of Eligible Industrial Energy Use Shifted to Hydrogen</v>
      </c>
      <c r="D1236" s="6" t="s">
        <v>872</v>
      </c>
      <c r="E1236" s="1" t="s">
        <v>900</v>
      </c>
      <c r="F1236" t="s">
        <v>873</v>
      </c>
      <c r="G1236" s="45" t="s">
        <v>901</v>
      </c>
      <c r="H1236" s="43">
        <v>2156</v>
      </c>
      <c r="I1236" s="261" t="s">
        <v>728</v>
      </c>
      <c r="J1236" s="227" t="str">
        <f>IF(ISBLANK(INDEX('Policy Characteristics'!D:D,MATCH($C1236,'Policy Characteristics'!$C:$C,0))),"",INDEX('Policy Characteristics'!D:D,MATCH($C1236,'Policy Characteristics'!$C:$C,0)))</f>
        <v>Hydrogen Combustion</v>
      </c>
      <c r="K1236" s="22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226" t="str">
        <f>IF(ISBLANK(INDEX('Policy Characteristics'!I:I,MATCH($C1236,'Policy Characteristics'!$C:$C,0))),"",INDEX('Policy Characteristics'!I:I,MATCH($C1236,'Policy Characteristics'!$C:$C,0)))</f>
        <v>% of fuel shifted</v>
      </c>
      <c r="P1236" s="226"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226" t="str">
        <f>IF(ISBLANK(INDEX('Policy Characteristics'!K:K,MATCH($C1236,'Policy Characteristics'!$C:$C,0))),"",INDEX('Policy Characteristics'!K:K,MATCH($C1236,'Policy Characteristics'!$C:$C,0)))</f>
        <v>industry-ag-main.html#fuel-switching</v>
      </c>
      <c r="R1236" s="226" t="str">
        <f>IF(ISBLANK(INDEX('Policy Characteristics'!L:L,MATCH($C1236,'Policy Characteristics'!$C:$C,0))),"",INDEX('Policy Characteristics'!L:L,MATCH($C1236,'Policy Characteristics'!$C:$C,0)))</f>
        <v>industry-elec-and-hydrogen.html</v>
      </c>
    </row>
    <row r="1237" spans="1:18" s="2" customFormat="1">
      <c r="A1237" s="22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226" t="str">
        <f t="shared" si="46"/>
        <v>Fraction of Eligible Industrial Energy Use Shifted to Hydrogen</v>
      </c>
      <c r="D1237" s="6" t="s">
        <v>872</v>
      </c>
      <c r="E1237" s="1" t="s">
        <v>902</v>
      </c>
      <c r="F1237" t="s">
        <v>873</v>
      </c>
      <c r="G1237" s="45" t="s">
        <v>903</v>
      </c>
      <c r="H1237" s="43">
        <v>2157</v>
      </c>
      <c r="I1237" s="261" t="s">
        <v>728</v>
      </c>
      <c r="J1237" s="227" t="str">
        <f>IF(ISBLANK(INDEX('Policy Characteristics'!D:D,MATCH($C1237,'Policy Characteristics'!$C:$C,0))),"",INDEX('Policy Characteristics'!D:D,MATCH($C1237,'Policy Characteristics'!$C:$C,0)))</f>
        <v>Hydrogen Combustion</v>
      </c>
      <c r="K1237" s="22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226" t="str">
        <f>IF(ISBLANK(INDEX('Policy Characteristics'!I:I,MATCH($C1237,'Policy Characteristics'!$C:$C,0))),"",INDEX('Policy Characteristics'!I:I,MATCH($C1237,'Policy Characteristics'!$C:$C,0)))</f>
        <v>% of fuel shifted</v>
      </c>
      <c r="P1237" s="226"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226" t="str">
        <f>IF(ISBLANK(INDEX('Policy Characteristics'!K:K,MATCH($C1237,'Policy Characteristics'!$C:$C,0))),"",INDEX('Policy Characteristics'!K:K,MATCH($C1237,'Policy Characteristics'!$C:$C,0)))</f>
        <v>industry-ag-main.html#fuel-switching</v>
      </c>
      <c r="R1237" s="226" t="str">
        <f>IF(ISBLANK(INDEX('Policy Characteristics'!L:L,MATCH($C1237,'Policy Characteristics'!$C:$C,0))),"",INDEX('Policy Characteristics'!L:L,MATCH($C1237,'Policy Characteristics'!$C:$C,0)))</f>
        <v>industry-elec-and-hydrogen.html</v>
      </c>
    </row>
    <row r="1238" spans="1:18" s="2" customFormat="1">
      <c r="A1238" s="22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226" t="str">
        <f t="shared" si="46"/>
        <v>Fraction of Eligible Industrial Energy Use Shifted to Hydrogen</v>
      </c>
      <c r="D1238" s="6" t="s">
        <v>872</v>
      </c>
      <c r="E1238" s="1" t="s">
        <v>904</v>
      </c>
      <c r="F1238" t="s">
        <v>873</v>
      </c>
      <c r="G1238" s="45" t="s">
        <v>905</v>
      </c>
      <c r="H1238" s="43">
        <v>2158</v>
      </c>
      <c r="I1238" s="261" t="s">
        <v>738</v>
      </c>
      <c r="J1238" s="227" t="str">
        <f>IF(ISBLANK(INDEX('Policy Characteristics'!D:D,MATCH($C1238,'Policy Characteristics'!$C:$C,0))),"",INDEX('Policy Characteristics'!D:D,MATCH($C1238,'Policy Characteristics'!$C:$C,0)))</f>
        <v>Hydrogen Combustion</v>
      </c>
      <c r="K1238" s="22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226" t="str">
        <f>IF(ISBLANK(INDEX('Policy Characteristics'!I:I,MATCH($C1238,'Policy Characteristics'!$C:$C,0))),"",INDEX('Policy Characteristics'!I:I,MATCH($C1238,'Policy Characteristics'!$C:$C,0)))</f>
        <v>% of fuel shifted</v>
      </c>
      <c r="P1238" s="226"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226" t="str">
        <f>IF(ISBLANK(INDEX('Policy Characteristics'!K:K,MATCH($C1238,'Policy Characteristics'!$C:$C,0))),"",INDEX('Policy Characteristics'!K:K,MATCH($C1238,'Policy Characteristics'!$C:$C,0)))</f>
        <v>industry-ag-main.html#fuel-switching</v>
      </c>
      <c r="R1238" s="226" t="str">
        <f>IF(ISBLANK(INDEX('Policy Characteristics'!L:L,MATCH($C1238,'Policy Characteristics'!$C:$C,0))),"",INDEX('Policy Characteristics'!L:L,MATCH($C1238,'Policy Characteristics'!$C:$C,0)))</f>
        <v>industry-elec-and-hydrogen.html</v>
      </c>
    </row>
    <row r="1239" spans="1:18" s="2" customFormat="1">
      <c r="A1239" s="22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226" t="str">
        <f t="shared" si="46"/>
        <v>Fraction of Eligible Industrial Energy Use Shifted to Hydrogen</v>
      </c>
      <c r="D1239" s="6" t="s">
        <v>872</v>
      </c>
      <c r="E1239" s="1" t="s">
        <v>906</v>
      </c>
      <c r="F1239" t="s">
        <v>873</v>
      </c>
      <c r="G1239" s="45" t="s">
        <v>907</v>
      </c>
      <c r="H1239" s="43">
        <v>2159</v>
      </c>
      <c r="I1239" s="261" t="s">
        <v>738</v>
      </c>
      <c r="J1239" s="227" t="str">
        <f>IF(ISBLANK(INDEX('Policy Characteristics'!D:D,MATCH($C1239,'Policy Characteristics'!$C:$C,0))),"",INDEX('Policy Characteristics'!D:D,MATCH($C1239,'Policy Characteristics'!$C:$C,0)))</f>
        <v>Hydrogen Combustion</v>
      </c>
      <c r="K1239" s="22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226" t="str">
        <f>IF(ISBLANK(INDEX('Policy Characteristics'!I:I,MATCH($C1239,'Policy Characteristics'!$C:$C,0))),"",INDEX('Policy Characteristics'!I:I,MATCH($C1239,'Policy Characteristics'!$C:$C,0)))</f>
        <v>% of fuel shifted</v>
      </c>
      <c r="P1239" s="226"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226" t="str">
        <f>IF(ISBLANK(INDEX('Policy Characteristics'!K:K,MATCH($C1239,'Policy Characteristics'!$C:$C,0))),"",INDEX('Policy Characteristics'!K:K,MATCH($C1239,'Policy Characteristics'!$C:$C,0)))</f>
        <v>industry-ag-main.html#fuel-switching</v>
      </c>
      <c r="R1239" s="226" t="str">
        <f>IF(ISBLANK(INDEX('Policy Characteristics'!L:L,MATCH($C1239,'Policy Characteristics'!$C:$C,0))),"",INDEX('Policy Characteristics'!L:L,MATCH($C1239,'Policy Characteristics'!$C:$C,0)))</f>
        <v>industry-elec-and-hydrogen.html</v>
      </c>
    </row>
    <row r="1240" spans="1:18" s="2" customFormat="1">
      <c r="A1240" s="22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226" t="str">
        <f t="shared" si="46"/>
        <v>Fraction of Eligible Industrial Energy Use Shifted to Hydrogen</v>
      </c>
      <c r="D1240" s="6" t="s">
        <v>872</v>
      </c>
      <c r="E1240" s="1" t="s">
        <v>908</v>
      </c>
      <c r="F1240" t="s">
        <v>873</v>
      </c>
      <c r="G1240" s="45" t="s">
        <v>909</v>
      </c>
      <c r="H1240" s="43">
        <v>2160</v>
      </c>
      <c r="I1240" s="261" t="s">
        <v>738</v>
      </c>
      <c r="J1240" s="227" t="str">
        <f>IF(ISBLANK(INDEX('Policy Characteristics'!D:D,MATCH($C1240,'Policy Characteristics'!$C:$C,0))),"",INDEX('Policy Characteristics'!D:D,MATCH($C1240,'Policy Characteristics'!$C:$C,0)))</f>
        <v>Hydrogen Combustion</v>
      </c>
      <c r="K1240" s="22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226" t="str">
        <f>IF(ISBLANK(INDEX('Policy Characteristics'!I:I,MATCH($C1240,'Policy Characteristics'!$C:$C,0))),"",INDEX('Policy Characteristics'!I:I,MATCH($C1240,'Policy Characteristics'!$C:$C,0)))</f>
        <v>% of fuel shifted</v>
      </c>
      <c r="P1240" s="226"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226" t="str">
        <f>IF(ISBLANK(INDEX('Policy Characteristics'!K:K,MATCH($C1240,'Policy Characteristics'!$C:$C,0))),"",INDEX('Policy Characteristics'!K:K,MATCH($C1240,'Policy Characteristics'!$C:$C,0)))</f>
        <v>industry-ag-main.html#fuel-switching</v>
      </c>
      <c r="R1240" s="226" t="str">
        <f>IF(ISBLANK(INDEX('Policy Characteristics'!L:L,MATCH($C1240,'Policy Characteristics'!$C:$C,0))),"",INDEX('Policy Characteristics'!L:L,MATCH($C1240,'Policy Characteristics'!$C:$C,0)))</f>
        <v>industry-elec-and-hydrogen.html</v>
      </c>
    </row>
    <row r="1241" spans="1:18" s="2" customFormat="1">
      <c r="A1241" s="22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226" t="str">
        <f t="shared" si="46"/>
        <v>Fraction of Eligible Industrial Energy Use Shifted to Hydrogen</v>
      </c>
      <c r="D1241" s="6" t="s">
        <v>872</v>
      </c>
      <c r="E1241" s="1" t="s">
        <v>910</v>
      </c>
      <c r="F1241" t="s">
        <v>873</v>
      </c>
      <c r="G1241" s="45" t="s">
        <v>910</v>
      </c>
      <c r="H1241" s="43">
        <v>2161</v>
      </c>
      <c r="I1241" s="261" t="s">
        <v>738</v>
      </c>
      <c r="J1241" s="227" t="str">
        <f>IF(ISBLANK(INDEX('Policy Characteristics'!D:D,MATCH($C1241,'Policy Characteristics'!$C:$C,0))),"",INDEX('Policy Characteristics'!D:D,MATCH($C1241,'Policy Characteristics'!$C:$C,0)))</f>
        <v>Hydrogen Combustion</v>
      </c>
      <c r="K1241" s="22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226" t="str">
        <f>IF(ISBLANK(INDEX('Policy Characteristics'!I:I,MATCH($C1241,'Policy Characteristics'!$C:$C,0))),"",INDEX('Policy Characteristics'!I:I,MATCH($C1241,'Policy Characteristics'!$C:$C,0)))</f>
        <v>% of fuel shifted</v>
      </c>
      <c r="P1241" s="226"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226" t="str">
        <f>IF(ISBLANK(INDEX('Policy Characteristics'!K:K,MATCH($C1241,'Policy Characteristics'!$C:$C,0))),"",INDEX('Policy Characteristics'!K:K,MATCH($C1241,'Policy Characteristics'!$C:$C,0)))</f>
        <v>industry-ag-main.html#fuel-switching</v>
      </c>
      <c r="R1241" s="226" t="str">
        <f>IF(ISBLANK(INDEX('Policy Characteristics'!L:L,MATCH($C1241,'Policy Characteristics'!$C:$C,0))),"",INDEX('Policy Characteristics'!L:L,MATCH($C1241,'Policy Characteristics'!$C:$C,0)))</f>
        <v>industry-elec-and-hydrogen.html</v>
      </c>
    </row>
    <row r="1242" spans="1:18" s="2" customFormat="1">
      <c r="A1242" s="22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226" t="str">
        <f t="shared" si="46"/>
        <v>Fraction of Eligible Industrial Energy Use Shifted to Hydrogen</v>
      </c>
      <c r="D1242" s="6" t="s">
        <v>874</v>
      </c>
      <c r="E1242" s="1" t="s">
        <v>896</v>
      </c>
      <c r="F1242" t="s">
        <v>875</v>
      </c>
      <c r="G1242" s="45" t="s">
        <v>897</v>
      </c>
      <c r="H1242" s="43">
        <v>2162</v>
      </c>
      <c r="I1242" s="261" t="s">
        <v>728</v>
      </c>
      <c r="J1242" s="227" t="str">
        <f>IF(ISBLANK(INDEX('Policy Characteristics'!D:D,MATCH($C1242,'Policy Characteristics'!$C:$C,0))),"",INDEX('Policy Characteristics'!D:D,MATCH($C1242,'Policy Characteristics'!$C:$C,0)))</f>
        <v>Hydrogen Combustion</v>
      </c>
      <c r="K1242" s="22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226" t="str">
        <f>IF(ISBLANK(INDEX('Policy Characteristics'!I:I,MATCH($C1242,'Policy Characteristics'!$C:$C,0))),"",INDEX('Policy Characteristics'!I:I,MATCH($C1242,'Policy Characteristics'!$C:$C,0)))</f>
        <v>% of fuel shifted</v>
      </c>
      <c r="P1242" s="226"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226" t="str">
        <f>IF(ISBLANK(INDEX('Policy Characteristics'!K:K,MATCH($C1242,'Policy Characteristics'!$C:$C,0))),"",INDEX('Policy Characteristics'!K:K,MATCH($C1242,'Policy Characteristics'!$C:$C,0)))</f>
        <v>industry-ag-main.html#fuel-switching</v>
      </c>
      <c r="R1242" s="226" t="str">
        <f>IF(ISBLANK(INDEX('Policy Characteristics'!L:L,MATCH($C1242,'Policy Characteristics'!$C:$C,0))),"",INDEX('Policy Characteristics'!L:L,MATCH($C1242,'Policy Characteristics'!$C:$C,0)))</f>
        <v>industry-elec-and-hydrogen.html</v>
      </c>
    </row>
    <row r="1243" spans="1:18" s="2" customFormat="1">
      <c r="A1243" s="22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226" t="str">
        <f t="shared" si="46"/>
        <v>Fraction of Eligible Industrial Energy Use Shifted to Hydrogen</v>
      </c>
      <c r="D1243" s="6" t="s">
        <v>874</v>
      </c>
      <c r="E1243" s="1" t="s">
        <v>898</v>
      </c>
      <c r="F1243" t="s">
        <v>875</v>
      </c>
      <c r="G1243" s="45" t="s">
        <v>899</v>
      </c>
      <c r="H1243" s="43">
        <v>2163</v>
      </c>
      <c r="I1243" s="261" t="s">
        <v>728</v>
      </c>
      <c r="J1243" s="227" t="str">
        <f>IF(ISBLANK(INDEX('Policy Characteristics'!D:D,MATCH($C1243,'Policy Characteristics'!$C:$C,0))),"",INDEX('Policy Characteristics'!D:D,MATCH($C1243,'Policy Characteristics'!$C:$C,0)))</f>
        <v>Hydrogen Combustion</v>
      </c>
      <c r="K1243" s="22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226" t="str">
        <f>IF(ISBLANK(INDEX('Policy Characteristics'!I:I,MATCH($C1243,'Policy Characteristics'!$C:$C,0))),"",INDEX('Policy Characteristics'!I:I,MATCH($C1243,'Policy Characteristics'!$C:$C,0)))</f>
        <v>% of fuel shifted</v>
      </c>
      <c r="P1243" s="226"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226" t="str">
        <f>IF(ISBLANK(INDEX('Policy Characteristics'!K:K,MATCH($C1243,'Policy Characteristics'!$C:$C,0))),"",INDEX('Policy Characteristics'!K:K,MATCH($C1243,'Policy Characteristics'!$C:$C,0)))</f>
        <v>industry-ag-main.html#fuel-switching</v>
      </c>
      <c r="R1243" s="226" t="str">
        <f>IF(ISBLANK(INDEX('Policy Characteristics'!L:L,MATCH($C1243,'Policy Characteristics'!$C:$C,0))),"",INDEX('Policy Characteristics'!L:L,MATCH($C1243,'Policy Characteristics'!$C:$C,0)))</f>
        <v>industry-elec-and-hydrogen.html</v>
      </c>
    </row>
    <row r="1244" spans="1:18" s="2" customFormat="1">
      <c r="A1244" s="22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226" t="str">
        <f t="shared" ref="C1244:C1307" si="47">C$1114</f>
        <v>Fraction of Eligible Industrial Energy Use Shifted to Hydrogen</v>
      </c>
      <c r="D1244" s="6" t="s">
        <v>874</v>
      </c>
      <c r="E1244" s="1" t="s">
        <v>900</v>
      </c>
      <c r="F1244" t="s">
        <v>875</v>
      </c>
      <c r="G1244" s="45" t="s">
        <v>901</v>
      </c>
      <c r="H1244" s="43">
        <v>2164</v>
      </c>
      <c r="I1244" s="261" t="s">
        <v>728</v>
      </c>
      <c r="J1244" s="227" t="str">
        <f>IF(ISBLANK(INDEX('Policy Characteristics'!D:D,MATCH($C1244,'Policy Characteristics'!$C:$C,0))),"",INDEX('Policy Characteristics'!D:D,MATCH($C1244,'Policy Characteristics'!$C:$C,0)))</f>
        <v>Hydrogen Combustion</v>
      </c>
      <c r="K1244" s="22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226" t="str">
        <f>IF(ISBLANK(INDEX('Policy Characteristics'!I:I,MATCH($C1244,'Policy Characteristics'!$C:$C,0))),"",INDEX('Policy Characteristics'!I:I,MATCH($C1244,'Policy Characteristics'!$C:$C,0)))</f>
        <v>% of fuel shifted</v>
      </c>
      <c r="P1244" s="226"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226" t="str">
        <f>IF(ISBLANK(INDEX('Policy Characteristics'!K:K,MATCH($C1244,'Policy Characteristics'!$C:$C,0))),"",INDEX('Policy Characteristics'!K:K,MATCH($C1244,'Policy Characteristics'!$C:$C,0)))</f>
        <v>industry-ag-main.html#fuel-switching</v>
      </c>
      <c r="R1244" s="226" t="str">
        <f>IF(ISBLANK(INDEX('Policy Characteristics'!L:L,MATCH($C1244,'Policy Characteristics'!$C:$C,0))),"",INDEX('Policy Characteristics'!L:L,MATCH($C1244,'Policy Characteristics'!$C:$C,0)))</f>
        <v>industry-elec-and-hydrogen.html</v>
      </c>
    </row>
    <row r="1245" spans="1:18" s="2" customFormat="1">
      <c r="A1245" s="22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226" t="str">
        <f t="shared" si="47"/>
        <v>Fraction of Eligible Industrial Energy Use Shifted to Hydrogen</v>
      </c>
      <c r="D1245" s="6" t="s">
        <v>874</v>
      </c>
      <c r="E1245" s="1" t="s">
        <v>902</v>
      </c>
      <c r="F1245" t="s">
        <v>875</v>
      </c>
      <c r="G1245" s="45" t="s">
        <v>903</v>
      </c>
      <c r="H1245" s="43">
        <v>2165</v>
      </c>
      <c r="I1245" s="261" t="s">
        <v>728</v>
      </c>
      <c r="J1245" s="227" t="str">
        <f>IF(ISBLANK(INDEX('Policy Characteristics'!D:D,MATCH($C1245,'Policy Characteristics'!$C:$C,0))),"",INDEX('Policy Characteristics'!D:D,MATCH($C1245,'Policy Characteristics'!$C:$C,0)))</f>
        <v>Hydrogen Combustion</v>
      </c>
      <c r="K1245" s="22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226" t="str">
        <f>IF(ISBLANK(INDEX('Policy Characteristics'!I:I,MATCH($C1245,'Policy Characteristics'!$C:$C,0))),"",INDEX('Policy Characteristics'!I:I,MATCH($C1245,'Policy Characteristics'!$C:$C,0)))</f>
        <v>% of fuel shifted</v>
      </c>
      <c r="P1245" s="226"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226" t="str">
        <f>IF(ISBLANK(INDEX('Policy Characteristics'!K:K,MATCH($C1245,'Policy Characteristics'!$C:$C,0))),"",INDEX('Policy Characteristics'!K:K,MATCH($C1245,'Policy Characteristics'!$C:$C,0)))</f>
        <v>industry-ag-main.html#fuel-switching</v>
      </c>
      <c r="R1245" s="226" t="str">
        <f>IF(ISBLANK(INDEX('Policy Characteristics'!L:L,MATCH($C1245,'Policy Characteristics'!$C:$C,0))),"",INDEX('Policy Characteristics'!L:L,MATCH($C1245,'Policy Characteristics'!$C:$C,0)))</f>
        <v>industry-elec-and-hydrogen.html</v>
      </c>
    </row>
    <row r="1246" spans="1:18" s="2" customFormat="1">
      <c r="A1246" s="22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226" t="str">
        <f t="shared" si="47"/>
        <v>Fraction of Eligible Industrial Energy Use Shifted to Hydrogen</v>
      </c>
      <c r="D1246" s="6" t="s">
        <v>874</v>
      </c>
      <c r="E1246" s="1" t="s">
        <v>904</v>
      </c>
      <c r="F1246" t="s">
        <v>875</v>
      </c>
      <c r="G1246" s="45" t="s">
        <v>905</v>
      </c>
      <c r="H1246" s="43">
        <v>2166</v>
      </c>
      <c r="I1246" s="261" t="s">
        <v>738</v>
      </c>
      <c r="J1246" s="227" t="str">
        <f>IF(ISBLANK(INDEX('Policy Characteristics'!D:D,MATCH($C1246,'Policy Characteristics'!$C:$C,0))),"",INDEX('Policy Characteristics'!D:D,MATCH($C1246,'Policy Characteristics'!$C:$C,0)))</f>
        <v>Hydrogen Combustion</v>
      </c>
      <c r="K1246" s="22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226" t="str">
        <f>IF(ISBLANK(INDEX('Policy Characteristics'!I:I,MATCH($C1246,'Policy Characteristics'!$C:$C,0))),"",INDEX('Policy Characteristics'!I:I,MATCH($C1246,'Policy Characteristics'!$C:$C,0)))</f>
        <v>% of fuel shifted</v>
      </c>
      <c r="P1246" s="226"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226" t="str">
        <f>IF(ISBLANK(INDEX('Policy Characteristics'!K:K,MATCH($C1246,'Policy Characteristics'!$C:$C,0))),"",INDEX('Policy Characteristics'!K:K,MATCH($C1246,'Policy Characteristics'!$C:$C,0)))</f>
        <v>industry-ag-main.html#fuel-switching</v>
      </c>
      <c r="R1246" s="226" t="str">
        <f>IF(ISBLANK(INDEX('Policy Characteristics'!L:L,MATCH($C1246,'Policy Characteristics'!$C:$C,0))),"",INDEX('Policy Characteristics'!L:L,MATCH($C1246,'Policy Characteristics'!$C:$C,0)))</f>
        <v>industry-elec-and-hydrogen.html</v>
      </c>
    </row>
    <row r="1247" spans="1:18" s="2" customFormat="1">
      <c r="A1247" s="22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226" t="str">
        <f t="shared" si="47"/>
        <v>Fraction of Eligible Industrial Energy Use Shifted to Hydrogen</v>
      </c>
      <c r="D1247" s="6" t="s">
        <v>874</v>
      </c>
      <c r="E1247" s="1" t="s">
        <v>906</v>
      </c>
      <c r="F1247" t="s">
        <v>875</v>
      </c>
      <c r="G1247" s="45" t="s">
        <v>907</v>
      </c>
      <c r="H1247" s="43">
        <v>2167</v>
      </c>
      <c r="I1247" s="261" t="s">
        <v>738</v>
      </c>
      <c r="J1247" s="227" t="str">
        <f>IF(ISBLANK(INDEX('Policy Characteristics'!D:D,MATCH($C1247,'Policy Characteristics'!$C:$C,0))),"",INDEX('Policy Characteristics'!D:D,MATCH($C1247,'Policy Characteristics'!$C:$C,0)))</f>
        <v>Hydrogen Combustion</v>
      </c>
      <c r="K1247" s="22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226" t="str">
        <f>IF(ISBLANK(INDEX('Policy Characteristics'!I:I,MATCH($C1247,'Policy Characteristics'!$C:$C,0))),"",INDEX('Policy Characteristics'!I:I,MATCH($C1247,'Policy Characteristics'!$C:$C,0)))</f>
        <v>% of fuel shifted</v>
      </c>
      <c r="P1247" s="226"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226" t="str">
        <f>IF(ISBLANK(INDEX('Policy Characteristics'!K:K,MATCH($C1247,'Policy Characteristics'!$C:$C,0))),"",INDEX('Policy Characteristics'!K:K,MATCH($C1247,'Policy Characteristics'!$C:$C,0)))</f>
        <v>industry-ag-main.html#fuel-switching</v>
      </c>
      <c r="R1247" s="226" t="str">
        <f>IF(ISBLANK(INDEX('Policy Characteristics'!L:L,MATCH($C1247,'Policy Characteristics'!$C:$C,0))),"",INDEX('Policy Characteristics'!L:L,MATCH($C1247,'Policy Characteristics'!$C:$C,0)))</f>
        <v>industry-elec-and-hydrogen.html</v>
      </c>
    </row>
    <row r="1248" spans="1:18" s="2" customFormat="1">
      <c r="A1248" s="22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226" t="str">
        <f t="shared" si="47"/>
        <v>Fraction of Eligible Industrial Energy Use Shifted to Hydrogen</v>
      </c>
      <c r="D1248" s="6" t="s">
        <v>874</v>
      </c>
      <c r="E1248" s="1" t="s">
        <v>908</v>
      </c>
      <c r="F1248" t="s">
        <v>875</v>
      </c>
      <c r="G1248" s="45" t="s">
        <v>909</v>
      </c>
      <c r="H1248" s="43">
        <v>2168</v>
      </c>
      <c r="I1248" s="261" t="s">
        <v>738</v>
      </c>
      <c r="J1248" s="227" t="str">
        <f>IF(ISBLANK(INDEX('Policy Characteristics'!D:D,MATCH($C1248,'Policy Characteristics'!$C:$C,0))),"",INDEX('Policy Characteristics'!D:D,MATCH($C1248,'Policy Characteristics'!$C:$C,0)))</f>
        <v>Hydrogen Combustion</v>
      </c>
      <c r="K1248" s="22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226" t="str">
        <f>IF(ISBLANK(INDEX('Policy Characteristics'!I:I,MATCH($C1248,'Policy Characteristics'!$C:$C,0))),"",INDEX('Policy Characteristics'!I:I,MATCH($C1248,'Policy Characteristics'!$C:$C,0)))</f>
        <v>% of fuel shifted</v>
      </c>
      <c r="P1248" s="226"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226" t="str">
        <f>IF(ISBLANK(INDEX('Policy Characteristics'!K:K,MATCH($C1248,'Policy Characteristics'!$C:$C,0))),"",INDEX('Policy Characteristics'!K:K,MATCH($C1248,'Policy Characteristics'!$C:$C,0)))</f>
        <v>industry-ag-main.html#fuel-switching</v>
      </c>
      <c r="R1248" s="226" t="str">
        <f>IF(ISBLANK(INDEX('Policy Characteristics'!L:L,MATCH($C1248,'Policy Characteristics'!$C:$C,0))),"",INDEX('Policy Characteristics'!L:L,MATCH($C1248,'Policy Characteristics'!$C:$C,0)))</f>
        <v>industry-elec-and-hydrogen.html</v>
      </c>
    </row>
    <row r="1249" spans="1:18" s="2" customFormat="1">
      <c r="A1249" s="22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226" t="str">
        <f t="shared" si="47"/>
        <v>Fraction of Eligible Industrial Energy Use Shifted to Hydrogen</v>
      </c>
      <c r="D1249" s="6" t="s">
        <v>874</v>
      </c>
      <c r="E1249" s="1" t="s">
        <v>910</v>
      </c>
      <c r="F1249" t="s">
        <v>875</v>
      </c>
      <c r="G1249" s="45" t="s">
        <v>910</v>
      </c>
      <c r="H1249" s="43">
        <v>2169</v>
      </c>
      <c r="I1249" s="261" t="s">
        <v>728</v>
      </c>
      <c r="J1249" s="227" t="str">
        <f>IF(ISBLANK(INDEX('Policy Characteristics'!D:D,MATCH($C1249,'Policy Characteristics'!$C:$C,0))),"",INDEX('Policy Characteristics'!D:D,MATCH($C1249,'Policy Characteristics'!$C:$C,0)))</f>
        <v>Hydrogen Combustion</v>
      </c>
      <c r="K1249" s="22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226" t="str">
        <f>IF(ISBLANK(INDEX('Policy Characteristics'!I:I,MATCH($C1249,'Policy Characteristics'!$C:$C,0))),"",INDEX('Policy Characteristics'!I:I,MATCH($C1249,'Policy Characteristics'!$C:$C,0)))</f>
        <v>% of fuel shifted</v>
      </c>
      <c r="P1249" s="226"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226" t="str">
        <f>IF(ISBLANK(INDEX('Policy Characteristics'!K:K,MATCH($C1249,'Policy Characteristics'!$C:$C,0))),"",INDEX('Policy Characteristics'!K:K,MATCH($C1249,'Policy Characteristics'!$C:$C,0)))</f>
        <v>industry-ag-main.html#fuel-switching</v>
      </c>
      <c r="R1249" s="226" t="str">
        <f>IF(ISBLANK(INDEX('Policy Characteristics'!L:L,MATCH($C1249,'Policy Characteristics'!$C:$C,0))),"",INDEX('Policy Characteristics'!L:L,MATCH($C1249,'Policy Characteristics'!$C:$C,0)))</f>
        <v>industry-elec-and-hydrogen.html</v>
      </c>
    </row>
    <row r="1250" spans="1:18" s="2" customFormat="1">
      <c r="A1250" s="22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226" t="str">
        <f t="shared" si="47"/>
        <v>Fraction of Eligible Industrial Energy Use Shifted to Hydrogen</v>
      </c>
      <c r="D1250" s="6" t="s">
        <v>876</v>
      </c>
      <c r="E1250" s="1" t="s">
        <v>896</v>
      </c>
      <c r="F1250" t="s">
        <v>877</v>
      </c>
      <c r="G1250" s="45" t="s">
        <v>897</v>
      </c>
      <c r="H1250" s="43">
        <v>2170</v>
      </c>
      <c r="I1250" s="261" t="s">
        <v>728</v>
      </c>
      <c r="J1250" s="227" t="str">
        <f>IF(ISBLANK(INDEX('Policy Characteristics'!D:D,MATCH($C1250,'Policy Characteristics'!$C:$C,0))),"",INDEX('Policy Characteristics'!D:D,MATCH($C1250,'Policy Characteristics'!$C:$C,0)))</f>
        <v>Hydrogen Combustion</v>
      </c>
      <c r="K1250" s="22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226" t="str">
        <f>IF(ISBLANK(INDEX('Policy Characteristics'!I:I,MATCH($C1250,'Policy Characteristics'!$C:$C,0))),"",INDEX('Policy Characteristics'!I:I,MATCH($C1250,'Policy Characteristics'!$C:$C,0)))</f>
        <v>% of fuel shifted</v>
      </c>
      <c r="P1250" s="226"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226" t="str">
        <f>IF(ISBLANK(INDEX('Policy Characteristics'!K:K,MATCH($C1250,'Policy Characteristics'!$C:$C,0))),"",INDEX('Policy Characteristics'!K:K,MATCH($C1250,'Policy Characteristics'!$C:$C,0)))</f>
        <v>industry-ag-main.html#fuel-switching</v>
      </c>
      <c r="R1250" s="226" t="str">
        <f>IF(ISBLANK(INDEX('Policy Characteristics'!L:L,MATCH($C1250,'Policy Characteristics'!$C:$C,0))),"",INDEX('Policy Characteristics'!L:L,MATCH($C1250,'Policy Characteristics'!$C:$C,0)))</f>
        <v>industry-elec-and-hydrogen.html</v>
      </c>
    </row>
    <row r="1251" spans="1:18" s="2" customFormat="1">
      <c r="A1251" s="22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226" t="str">
        <f t="shared" si="47"/>
        <v>Fraction of Eligible Industrial Energy Use Shifted to Hydrogen</v>
      </c>
      <c r="D1251" s="6" t="s">
        <v>876</v>
      </c>
      <c r="E1251" s="1" t="s">
        <v>898</v>
      </c>
      <c r="F1251" t="s">
        <v>877</v>
      </c>
      <c r="G1251" s="45" t="s">
        <v>899</v>
      </c>
      <c r="H1251" s="43">
        <v>2171</v>
      </c>
      <c r="I1251" s="261" t="s">
        <v>728</v>
      </c>
      <c r="J1251" s="227" t="str">
        <f>IF(ISBLANK(INDEX('Policy Characteristics'!D:D,MATCH($C1251,'Policy Characteristics'!$C:$C,0))),"",INDEX('Policy Characteristics'!D:D,MATCH($C1251,'Policy Characteristics'!$C:$C,0)))</f>
        <v>Hydrogen Combustion</v>
      </c>
      <c r="K1251" s="22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226" t="str">
        <f>IF(ISBLANK(INDEX('Policy Characteristics'!I:I,MATCH($C1251,'Policy Characteristics'!$C:$C,0))),"",INDEX('Policy Characteristics'!I:I,MATCH($C1251,'Policy Characteristics'!$C:$C,0)))</f>
        <v>% of fuel shifted</v>
      </c>
      <c r="P1251" s="226"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226" t="str">
        <f>IF(ISBLANK(INDEX('Policy Characteristics'!K:K,MATCH($C1251,'Policy Characteristics'!$C:$C,0))),"",INDEX('Policy Characteristics'!K:K,MATCH($C1251,'Policy Characteristics'!$C:$C,0)))</f>
        <v>industry-ag-main.html#fuel-switching</v>
      </c>
      <c r="R1251" s="226" t="str">
        <f>IF(ISBLANK(INDEX('Policy Characteristics'!L:L,MATCH($C1251,'Policy Characteristics'!$C:$C,0))),"",INDEX('Policy Characteristics'!L:L,MATCH($C1251,'Policy Characteristics'!$C:$C,0)))</f>
        <v>industry-elec-and-hydrogen.html</v>
      </c>
    </row>
    <row r="1252" spans="1:18" s="2" customFormat="1">
      <c r="A1252" s="22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226" t="str">
        <f t="shared" si="47"/>
        <v>Fraction of Eligible Industrial Energy Use Shifted to Hydrogen</v>
      </c>
      <c r="D1252" s="6" t="s">
        <v>876</v>
      </c>
      <c r="E1252" s="1" t="s">
        <v>900</v>
      </c>
      <c r="F1252" t="s">
        <v>877</v>
      </c>
      <c r="G1252" s="45" t="s">
        <v>901</v>
      </c>
      <c r="H1252" s="43">
        <v>2172</v>
      </c>
      <c r="I1252" s="261" t="s">
        <v>728</v>
      </c>
      <c r="J1252" s="227" t="str">
        <f>IF(ISBLANK(INDEX('Policy Characteristics'!D:D,MATCH($C1252,'Policy Characteristics'!$C:$C,0))),"",INDEX('Policy Characteristics'!D:D,MATCH($C1252,'Policy Characteristics'!$C:$C,0)))</f>
        <v>Hydrogen Combustion</v>
      </c>
      <c r="K1252" s="22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226" t="str">
        <f>IF(ISBLANK(INDEX('Policy Characteristics'!I:I,MATCH($C1252,'Policy Characteristics'!$C:$C,0))),"",INDEX('Policy Characteristics'!I:I,MATCH($C1252,'Policy Characteristics'!$C:$C,0)))</f>
        <v>% of fuel shifted</v>
      </c>
      <c r="P1252" s="226"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226" t="str">
        <f>IF(ISBLANK(INDEX('Policy Characteristics'!K:K,MATCH($C1252,'Policy Characteristics'!$C:$C,0))),"",INDEX('Policy Characteristics'!K:K,MATCH($C1252,'Policy Characteristics'!$C:$C,0)))</f>
        <v>industry-ag-main.html#fuel-switching</v>
      </c>
      <c r="R1252" s="226" t="str">
        <f>IF(ISBLANK(INDEX('Policy Characteristics'!L:L,MATCH($C1252,'Policy Characteristics'!$C:$C,0))),"",INDEX('Policy Characteristics'!L:L,MATCH($C1252,'Policy Characteristics'!$C:$C,0)))</f>
        <v>industry-elec-and-hydrogen.html</v>
      </c>
    </row>
    <row r="1253" spans="1:18" s="2" customFormat="1">
      <c r="A1253" s="22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226" t="str">
        <f t="shared" si="47"/>
        <v>Fraction of Eligible Industrial Energy Use Shifted to Hydrogen</v>
      </c>
      <c r="D1253" s="6" t="s">
        <v>876</v>
      </c>
      <c r="E1253" s="1" t="s">
        <v>902</v>
      </c>
      <c r="F1253" t="s">
        <v>877</v>
      </c>
      <c r="G1253" s="45" t="s">
        <v>903</v>
      </c>
      <c r="H1253" s="43">
        <v>2173</v>
      </c>
      <c r="I1253" s="261" t="s">
        <v>728</v>
      </c>
      <c r="J1253" s="227" t="str">
        <f>IF(ISBLANK(INDEX('Policy Characteristics'!D:D,MATCH($C1253,'Policy Characteristics'!$C:$C,0))),"",INDEX('Policy Characteristics'!D:D,MATCH($C1253,'Policy Characteristics'!$C:$C,0)))</f>
        <v>Hydrogen Combustion</v>
      </c>
      <c r="K1253" s="22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226" t="str">
        <f>IF(ISBLANK(INDEX('Policy Characteristics'!I:I,MATCH($C1253,'Policy Characteristics'!$C:$C,0))),"",INDEX('Policy Characteristics'!I:I,MATCH($C1253,'Policy Characteristics'!$C:$C,0)))</f>
        <v>% of fuel shifted</v>
      </c>
      <c r="P1253" s="226"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226" t="str">
        <f>IF(ISBLANK(INDEX('Policy Characteristics'!K:K,MATCH($C1253,'Policy Characteristics'!$C:$C,0))),"",INDEX('Policy Characteristics'!K:K,MATCH($C1253,'Policy Characteristics'!$C:$C,0)))</f>
        <v>industry-ag-main.html#fuel-switching</v>
      </c>
      <c r="R1253" s="226" t="str">
        <f>IF(ISBLANK(INDEX('Policy Characteristics'!L:L,MATCH($C1253,'Policy Characteristics'!$C:$C,0))),"",INDEX('Policy Characteristics'!L:L,MATCH($C1253,'Policy Characteristics'!$C:$C,0)))</f>
        <v>industry-elec-and-hydrogen.html</v>
      </c>
    </row>
    <row r="1254" spans="1:18" s="2" customFormat="1">
      <c r="A1254" s="22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226" t="str">
        <f t="shared" si="47"/>
        <v>Fraction of Eligible Industrial Energy Use Shifted to Hydrogen</v>
      </c>
      <c r="D1254" s="6" t="s">
        <v>876</v>
      </c>
      <c r="E1254" s="1" t="s">
        <v>904</v>
      </c>
      <c r="F1254" t="s">
        <v>877</v>
      </c>
      <c r="G1254" s="45" t="s">
        <v>905</v>
      </c>
      <c r="H1254" s="43">
        <v>2174</v>
      </c>
      <c r="I1254" s="261" t="s">
        <v>738</v>
      </c>
      <c r="J1254" s="227" t="str">
        <f>IF(ISBLANK(INDEX('Policy Characteristics'!D:D,MATCH($C1254,'Policy Characteristics'!$C:$C,0))),"",INDEX('Policy Characteristics'!D:D,MATCH($C1254,'Policy Characteristics'!$C:$C,0)))</f>
        <v>Hydrogen Combustion</v>
      </c>
      <c r="K1254" s="22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226" t="str">
        <f>IF(ISBLANK(INDEX('Policy Characteristics'!I:I,MATCH($C1254,'Policy Characteristics'!$C:$C,0))),"",INDEX('Policy Characteristics'!I:I,MATCH($C1254,'Policy Characteristics'!$C:$C,0)))</f>
        <v>% of fuel shifted</v>
      </c>
      <c r="P1254" s="226"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226" t="str">
        <f>IF(ISBLANK(INDEX('Policy Characteristics'!K:K,MATCH($C1254,'Policy Characteristics'!$C:$C,0))),"",INDEX('Policy Characteristics'!K:K,MATCH($C1254,'Policy Characteristics'!$C:$C,0)))</f>
        <v>industry-ag-main.html#fuel-switching</v>
      </c>
      <c r="R1254" s="226" t="str">
        <f>IF(ISBLANK(INDEX('Policy Characteristics'!L:L,MATCH($C1254,'Policy Characteristics'!$C:$C,0))),"",INDEX('Policy Characteristics'!L:L,MATCH($C1254,'Policy Characteristics'!$C:$C,0)))</f>
        <v>industry-elec-and-hydrogen.html</v>
      </c>
    </row>
    <row r="1255" spans="1:18" s="2" customFormat="1">
      <c r="A1255" s="22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226" t="str">
        <f t="shared" si="47"/>
        <v>Fraction of Eligible Industrial Energy Use Shifted to Hydrogen</v>
      </c>
      <c r="D1255" s="6" t="s">
        <v>876</v>
      </c>
      <c r="E1255" s="1" t="s">
        <v>906</v>
      </c>
      <c r="F1255" t="s">
        <v>877</v>
      </c>
      <c r="G1255" s="45" t="s">
        <v>907</v>
      </c>
      <c r="H1255" s="43">
        <v>2175</v>
      </c>
      <c r="I1255" s="261" t="s">
        <v>738</v>
      </c>
      <c r="J1255" s="227" t="str">
        <f>IF(ISBLANK(INDEX('Policy Characteristics'!D:D,MATCH($C1255,'Policy Characteristics'!$C:$C,0))),"",INDEX('Policy Characteristics'!D:D,MATCH($C1255,'Policy Characteristics'!$C:$C,0)))</f>
        <v>Hydrogen Combustion</v>
      </c>
      <c r="K1255" s="22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226" t="str">
        <f>IF(ISBLANK(INDEX('Policy Characteristics'!I:I,MATCH($C1255,'Policy Characteristics'!$C:$C,0))),"",INDEX('Policy Characteristics'!I:I,MATCH($C1255,'Policy Characteristics'!$C:$C,0)))</f>
        <v>% of fuel shifted</v>
      </c>
      <c r="P1255" s="226"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226" t="str">
        <f>IF(ISBLANK(INDEX('Policy Characteristics'!K:K,MATCH($C1255,'Policy Characteristics'!$C:$C,0))),"",INDEX('Policy Characteristics'!K:K,MATCH($C1255,'Policy Characteristics'!$C:$C,0)))</f>
        <v>industry-ag-main.html#fuel-switching</v>
      </c>
      <c r="R1255" s="226" t="str">
        <f>IF(ISBLANK(INDEX('Policy Characteristics'!L:L,MATCH($C1255,'Policy Characteristics'!$C:$C,0))),"",INDEX('Policy Characteristics'!L:L,MATCH($C1255,'Policy Characteristics'!$C:$C,0)))</f>
        <v>industry-elec-and-hydrogen.html</v>
      </c>
    </row>
    <row r="1256" spans="1:18" s="2" customFormat="1">
      <c r="A1256" s="22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226" t="str">
        <f t="shared" si="47"/>
        <v>Fraction of Eligible Industrial Energy Use Shifted to Hydrogen</v>
      </c>
      <c r="D1256" s="6" t="s">
        <v>876</v>
      </c>
      <c r="E1256" s="1" t="s">
        <v>908</v>
      </c>
      <c r="F1256" t="s">
        <v>877</v>
      </c>
      <c r="G1256" s="45" t="s">
        <v>909</v>
      </c>
      <c r="H1256" s="43">
        <v>2176</v>
      </c>
      <c r="I1256" s="261" t="s">
        <v>738</v>
      </c>
      <c r="J1256" s="227" t="str">
        <f>IF(ISBLANK(INDEX('Policy Characteristics'!D:D,MATCH($C1256,'Policy Characteristics'!$C:$C,0))),"",INDEX('Policy Characteristics'!D:D,MATCH($C1256,'Policy Characteristics'!$C:$C,0)))</f>
        <v>Hydrogen Combustion</v>
      </c>
      <c r="K1256" s="22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226" t="str">
        <f>IF(ISBLANK(INDEX('Policy Characteristics'!I:I,MATCH($C1256,'Policy Characteristics'!$C:$C,0))),"",INDEX('Policy Characteristics'!I:I,MATCH($C1256,'Policy Characteristics'!$C:$C,0)))</f>
        <v>% of fuel shifted</v>
      </c>
      <c r="P1256" s="226"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226" t="str">
        <f>IF(ISBLANK(INDEX('Policy Characteristics'!K:K,MATCH($C1256,'Policy Characteristics'!$C:$C,0))),"",INDEX('Policy Characteristics'!K:K,MATCH($C1256,'Policy Characteristics'!$C:$C,0)))</f>
        <v>industry-ag-main.html#fuel-switching</v>
      </c>
      <c r="R1256" s="226" t="str">
        <f>IF(ISBLANK(INDEX('Policy Characteristics'!L:L,MATCH($C1256,'Policy Characteristics'!$C:$C,0))),"",INDEX('Policy Characteristics'!L:L,MATCH($C1256,'Policy Characteristics'!$C:$C,0)))</f>
        <v>industry-elec-and-hydrogen.html</v>
      </c>
    </row>
    <row r="1257" spans="1:18" s="2" customFormat="1">
      <c r="A1257" s="22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226" t="str">
        <f t="shared" si="47"/>
        <v>Fraction of Eligible Industrial Energy Use Shifted to Hydrogen</v>
      </c>
      <c r="D1257" s="6" t="s">
        <v>876</v>
      </c>
      <c r="E1257" s="1" t="s">
        <v>910</v>
      </c>
      <c r="F1257" t="s">
        <v>877</v>
      </c>
      <c r="G1257" s="45" t="s">
        <v>910</v>
      </c>
      <c r="H1257" s="43">
        <v>2177</v>
      </c>
      <c r="I1257" s="261" t="s">
        <v>738</v>
      </c>
      <c r="J1257" s="227" t="str">
        <f>IF(ISBLANK(INDEX('Policy Characteristics'!D:D,MATCH($C1257,'Policy Characteristics'!$C:$C,0))),"",INDEX('Policy Characteristics'!D:D,MATCH($C1257,'Policy Characteristics'!$C:$C,0)))</f>
        <v>Hydrogen Combustion</v>
      </c>
      <c r="K1257" s="22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226" t="str">
        <f>IF(ISBLANK(INDEX('Policy Characteristics'!I:I,MATCH($C1257,'Policy Characteristics'!$C:$C,0))),"",INDEX('Policy Characteristics'!I:I,MATCH($C1257,'Policy Characteristics'!$C:$C,0)))</f>
        <v>% of fuel shifted</v>
      </c>
      <c r="P1257" s="226"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226" t="str">
        <f>IF(ISBLANK(INDEX('Policy Characteristics'!K:K,MATCH($C1257,'Policy Characteristics'!$C:$C,0))),"",INDEX('Policy Characteristics'!K:K,MATCH($C1257,'Policy Characteristics'!$C:$C,0)))</f>
        <v>industry-ag-main.html#fuel-switching</v>
      </c>
      <c r="R1257" s="226" t="str">
        <f>IF(ISBLANK(INDEX('Policy Characteristics'!L:L,MATCH($C1257,'Policy Characteristics'!$C:$C,0))),"",INDEX('Policy Characteristics'!L:L,MATCH($C1257,'Policy Characteristics'!$C:$C,0)))</f>
        <v>industry-elec-and-hydrogen.html</v>
      </c>
    </row>
    <row r="1258" spans="1:18" s="2" customFormat="1">
      <c r="A1258" s="22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226" t="str">
        <f t="shared" si="47"/>
        <v>Fraction of Eligible Industrial Energy Use Shifted to Hydrogen</v>
      </c>
      <c r="D1258" s="6" t="s">
        <v>878</v>
      </c>
      <c r="E1258" s="1" t="s">
        <v>896</v>
      </c>
      <c r="F1258" t="s">
        <v>879</v>
      </c>
      <c r="G1258" s="45" t="s">
        <v>897</v>
      </c>
      <c r="H1258" s="43">
        <v>2178</v>
      </c>
      <c r="I1258" s="261" t="s">
        <v>728</v>
      </c>
      <c r="J1258" s="227" t="str">
        <f>IF(ISBLANK(INDEX('Policy Characteristics'!D:D,MATCH($C1258,'Policy Characteristics'!$C:$C,0))),"",INDEX('Policy Characteristics'!D:D,MATCH($C1258,'Policy Characteristics'!$C:$C,0)))</f>
        <v>Hydrogen Combustion</v>
      </c>
      <c r="K1258" s="22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226" t="str">
        <f>IF(ISBLANK(INDEX('Policy Characteristics'!I:I,MATCH($C1258,'Policy Characteristics'!$C:$C,0))),"",INDEX('Policy Characteristics'!I:I,MATCH($C1258,'Policy Characteristics'!$C:$C,0)))</f>
        <v>% of fuel shifted</v>
      </c>
      <c r="P1258" s="226"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226" t="str">
        <f>IF(ISBLANK(INDEX('Policy Characteristics'!K:K,MATCH($C1258,'Policy Characteristics'!$C:$C,0))),"",INDEX('Policy Characteristics'!K:K,MATCH($C1258,'Policy Characteristics'!$C:$C,0)))</f>
        <v>industry-ag-main.html#fuel-switching</v>
      </c>
      <c r="R1258" s="226" t="str">
        <f>IF(ISBLANK(INDEX('Policy Characteristics'!L:L,MATCH($C1258,'Policy Characteristics'!$C:$C,0))),"",INDEX('Policy Characteristics'!L:L,MATCH($C1258,'Policy Characteristics'!$C:$C,0)))</f>
        <v>industry-elec-and-hydrogen.html</v>
      </c>
    </row>
    <row r="1259" spans="1:18" s="2" customFormat="1">
      <c r="A1259" s="22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226" t="str">
        <f t="shared" si="47"/>
        <v>Fraction of Eligible Industrial Energy Use Shifted to Hydrogen</v>
      </c>
      <c r="D1259" s="6" t="s">
        <v>878</v>
      </c>
      <c r="E1259" s="1" t="s">
        <v>898</v>
      </c>
      <c r="F1259" t="s">
        <v>879</v>
      </c>
      <c r="G1259" s="45" t="s">
        <v>899</v>
      </c>
      <c r="H1259" s="43">
        <v>2179</v>
      </c>
      <c r="I1259" s="261" t="s">
        <v>728</v>
      </c>
      <c r="J1259" s="227" t="str">
        <f>IF(ISBLANK(INDEX('Policy Characteristics'!D:D,MATCH($C1259,'Policy Characteristics'!$C:$C,0))),"",INDEX('Policy Characteristics'!D:D,MATCH($C1259,'Policy Characteristics'!$C:$C,0)))</f>
        <v>Hydrogen Combustion</v>
      </c>
      <c r="K1259" s="22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226" t="str">
        <f>IF(ISBLANK(INDEX('Policy Characteristics'!I:I,MATCH($C1259,'Policy Characteristics'!$C:$C,0))),"",INDEX('Policy Characteristics'!I:I,MATCH($C1259,'Policy Characteristics'!$C:$C,0)))</f>
        <v>% of fuel shifted</v>
      </c>
      <c r="P1259" s="226"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226" t="str">
        <f>IF(ISBLANK(INDEX('Policy Characteristics'!K:K,MATCH($C1259,'Policy Characteristics'!$C:$C,0))),"",INDEX('Policy Characteristics'!K:K,MATCH($C1259,'Policy Characteristics'!$C:$C,0)))</f>
        <v>industry-ag-main.html#fuel-switching</v>
      </c>
      <c r="R1259" s="226" t="str">
        <f>IF(ISBLANK(INDEX('Policy Characteristics'!L:L,MATCH($C1259,'Policy Characteristics'!$C:$C,0))),"",INDEX('Policy Characteristics'!L:L,MATCH($C1259,'Policy Characteristics'!$C:$C,0)))</f>
        <v>industry-elec-and-hydrogen.html</v>
      </c>
    </row>
    <row r="1260" spans="1:18" s="2" customFormat="1">
      <c r="A1260" s="22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226" t="str">
        <f t="shared" si="47"/>
        <v>Fraction of Eligible Industrial Energy Use Shifted to Hydrogen</v>
      </c>
      <c r="D1260" s="6" t="s">
        <v>878</v>
      </c>
      <c r="E1260" s="1" t="s">
        <v>900</v>
      </c>
      <c r="F1260" t="s">
        <v>879</v>
      </c>
      <c r="G1260" s="45" t="s">
        <v>901</v>
      </c>
      <c r="H1260" s="43">
        <v>2180</v>
      </c>
      <c r="I1260" s="261" t="s">
        <v>728</v>
      </c>
      <c r="J1260" s="227" t="str">
        <f>IF(ISBLANK(INDEX('Policy Characteristics'!D:D,MATCH($C1260,'Policy Characteristics'!$C:$C,0))),"",INDEX('Policy Characteristics'!D:D,MATCH($C1260,'Policy Characteristics'!$C:$C,0)))</f>
        <v>Hydrogen Combustion</v>
      </c>
      <c r="K1260" s="22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226" t="str">
        <f>IF(ISBLANK(INDEX('Policy Characteristics'!I:I,MATCH($C1260,'Policy Characteristics'!$C:$C,0))),"",INDEX('Policy Characteristics'!I:I,MATCH($C1260,'Policy Characteristics'!$C:$C,0)))</f>
        <v>% of fuel shifted</v>
      </c>
      <c r="P1260" s="226"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226" t="str">
        <f>IF(ISBLANK(INDEX('Policy Characteristics'!K:K,MATCH($C1260,'Policy Characteristics'!$C:$C,0))),"",INDEX('Policy Characteristics'!K:K,MATCH($C1260,'Policy Characteristics'!$C:$C,0)))</f>
        <v>industry-ag-main.html#fuel-switching</v>
      </c>
      <c r="R1260" s="226" t="str">
        <f>IF(ISBLANK(INDEX('Policy Characteristics'!L:L,MATCH($C1260,'Policy Characteristics'!$C:$C,0))),"",INDEX('Policy Characteristics'!L:L,MATCH($C1260,'Policy Characteristics'!$C:$C,0)))</f>
        <v>industry-elec-and-hydrogen.html</v>
      </c>
    </row>
    <row r="1261" spans="1:18" s="2" customFormat="1">
      <c r="A1261" s="22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226" t="str">
        <f t="shared" si="47"/>
        <v>Fraction of Eligible Industrial Energy Use Shifted to Hydrogen</v>
      </c>
      <c r="D1261" s="6" t="s">
        <v>878</v>
      </c>
      <c r="E1261" s="1" t="s">
        <v>902</v>
      </c>
      <c r="F1261" t="s">
        <v>879</v>
      </c>
      <c r="G1261" s="45" t="s">
        <v>903</v>
      </c>
      <c r="H1261" s="43">
        <v>2181</v>
      </c>
      <c r="I1261" s="261" t="s">
        <v>728</v>
      </c>
      <c r="J1261" s="227" t="str">
        <f>IF(ISBLANK(INDEX('Policy Characteristics'!D:D,MATCH($C1261,'Policy Characteristics'!$C:$C,0))),"",INDEX('Policy Characteristics'!D:D,MATCH($C1261,'Policy Characteristics'!$C:$C,0)))</f>
        <v>Hydrogen Combustion</v>
      </c>
      <c r="K1261" s="22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226" t="str">
        <f>IF(ISBLANK(INDEX('Policy Characteristics'!I:I,MATCH($C1261,'Policy Characteristics'!$C:$C,0))),"",INDEX('Policy Characteristics'!I:I,MATCH($C1261,'Policy Characteristics'!$C:$C,0)))</f>
        <v>% of fuel shifted</v>
      </c>
      <c r="P1261" s="226"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226" t="str">
        <f>IF(ISBLANK(INDEX('Policy Characteristics'!K:K,MATCH($C1261,'Policy Characteristics'!$C:$C,0))),"",INDEX('Policy Characteristics'!K:K,MATCH($C1261,'Policy Characteristics'!$C:$C,0)))</f>
        <v>industry-ag-main.html#fuel-switching</v>
      </c>
      <c r="R1261" s="226" t="str">
        <f>IF(ISBLANK(INDEX('Policy Characteristics'!L:L,MATCH($C1261,'Policy Characteristics'!$C:$C,0))),"",INDEX('Policy Characteristics'!L:L,MATCH($C1261,'Policy Characteristics'!$C:$C,0)))</f>
        <v>industry-elec-and-hydrogen.html</v>
      </c>
    </row>
    <row r="1262" spans="1:18" s="2" customFormat="1">
      <c r="A1262" s="22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226" t="str">
        <f t="shared" si="47"/>
        <v>Fraction of Eligible Industrial Energy Use Shifted to Hydrogen</v>
      </c>
      <c r="D1262" s="6" t="s">
        <v>878</v>
      </c>
      <c r="E1262" s="1" t="s">
        <v>904</v>
      </c>
      <c r="F1262" t="s">
        <v>879</v>
      </c>
      <c r="G1262" s="45" t="s">
        <v>905</v>
      </c>
      <c r="H1262" s="43">
        <v>2182</v>
      </c>
      <c r="I1262" s="261" t="s">
        <v>738</v>
      </c>
      <c r="J1262" s="227" t="str">
        <f>IF(ISBLANK(INDEX('Policy Characteristics'!D:D,MATCH($C1262,'Policy Characteristics'!$C:$C,0))),"",INDEX('Policy Characteristics'!D:D,MATCH($C1262,'Policy Characteristics'!$C:$C,0)))</f>
        <v>Hydrogen Combustion</v>
      </c>
      <c r="K1262" s="22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226" t="str">
        <f>IF(ISBLANK(INDEX('Policy Characteristics'!I:I,MATCH($C1262,'Policy Characteristics'!$C:$C,0))),"",INDEX('Policy Characteristics'!I:I,MATCH($C1262,'Policy Characteristics'!$C:$C,0)))</f>
        <v>% of fuel shifted</v>
      </c>
      <c r="P1262" s="226"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226" t="str">
        <f>IF(ISBLANK(INDEX('Policy Characteristics'!K:K,MATCH($C1262,'Policy Characteristics'!$C:$C,0))),"",INDEX('Policy Characteristics'!K:K,MATCH($C1262,'Policy Characteristics'!$C:$C,0)))</f>
        <v>industry-ag-main.html#fuel-switching</v>
      </c>
      <c r="R1262" s="226" t="str">
        <f>IF(ISBLANK(INDEX('Policy Characteristics'!L:L,MATCH($C1262,'Policy Characteristics'!$C:$C,0))),"",INDEX('Policy Characteristics'!L:L,MATCH($C1262,'Policy Characteristics'!$C:$C,0)))</f>
        <v>industry-elec-and-hydrogen.html</v>
      </c>
    </row>
    <row r="1263" spans="1:18" s="2" customFormat="1">
      <c r="A1263" s="22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226" t="str">
        <f t="shared" si="47"/>
        <v>Fraction of Eligible Industrial Energy Use Shifted to Hydrogen</v>
      </c>
      <c r="D1263" s="6" t="s">
        <v>878</v>
      </c>
      <c r="E1263" s="1" t="s">
        <v>906</v>
      </c>
      <c r="F1263" t="s">
        <v>879</v>
      </c>
      <c r="G1263" s="45" t="s">
        <v>907</v>
      </c>
      <c r="H1263" s="43">
        <v>2183</v>
      </c>
      <c r="I1263" s="261" t="s">
        <v>728</v>
      </c>
      <c r="J1263" s="227" t="str">
        <f>IF(ISBLANK(INDEX('Policy Characteristics'!D:D,MATCH($C1263,'Policy Characteristics'!$C:$C,0))),"",INDEX('Policy Characteristics'!D:D,MATCH($C1263,'Policy Characteristics'!$C:$C,0)))</f>
        <v>Hydrogen Combustion</v>
      </c>
      <c r="K1263" s="22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226" t="str">
        <f>IF(ISBLANK(INDEX('Policy Characteristics'!I:I,MATCH($C1263,'Policy Characteristics'!$C:$C,0))),"",INDEX('Policy Characteristics'!I:I,MATCH($C1263,'Policy Characteristics'!$C:$C,0)))</f>
        <v>% of fuel shifted</v>
      </c>
      <c r="P1263" s="226"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226" t="str">
        <f>IF(ISBLANK(INDEX('Policy Characteristics'!K:K,MATCH($C1263,'Policy Characteristics'!$C:$C,0))),"",INDEX('Policy Characteristics'!K:K,MATCH($C1263,'Policy Characteristics'!$C:$C,0)))</f>
        <v>industry-ag-main.html#fuel-switching</v>
      </c>
      <c r="R1263" s="226" t="str">
        <f>IF(ISBLANK(INDEX('Policy Characteristics'!L:L,MATCH($C1263,'Policy Characteristics'!$C:$C,0))),"",INDEX('Policy Characteristics'!L:L,MATCH($C1263,'Policy Characteristics'!$C:$C,0)))</f>
        <v>industry-elec-and-hydrogen.html</v>
      </c>
    </row>
    <row r="1264" spans="1:18" s="2" customFormat="1">
      <c r="A1264" s="22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226" t="str">
        <f t="shared" si="47"/>
        <v>Fraction of Eligible Industrial Energy Use Shifted to Hydrogen</v>
      </c>
      <c r="D1264" s="6" t="s">
        <v>878</v>
      </c>
      <c r="E1264" s="1" t="s">
        <v>908</v>
      </c>
      <c r="F1264" t="s">
        <v>879</v>
      </c>
      <c r="G1264" s="45" t="s">
        <v>909</v>
      </c>
      <c r="H1264" s="43">
        <v>2184</v>
      </c>
      <c r="I1264" s="261" t="s">
        <v>738</v>
      </c>
      <c r="J1264" s="227" t="str">
        <f>IF(ISBLANK(INDEX('Policy Characteristics'!D:D,MATCH($C1264,'Policy Characteristics'!$C:$C,0))),"",INDEX('Policy Characteristics'!D:D,MATCH($C1264,'Policy Characteristics'!$C:$C,0)))</f>
        <v>Hydrogen Combustion</v>
      </c>
      <c r="K1264" s="22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226" t="str">
        <f>IF(ISBLANK(INDEX('Policy Characteristics'!I:I,MATCH($C1264,'Policy Characteristics'!$C:$C,0))),"",INDEX('Policy Characteristics'!I:I,MATCH($C1264,'Policy Characteristics'!$C:$C,0)))</f>
        <v>% of fuel shifted</v>
      </c>
      <c r="P1264" s="226"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226" t="str">
        <f>IF(ISBLANK(INDEX('Policy Characteristics'!K:K,MATCH($C1264,'Policy Characteristics'!$C:$C,0))),"",INDEX('Policy Characteristics'!K:K,MATCH($C1264,'Policy Characteristics'!$C:$C,0)))</f>
        <v>industry-ag-main.html#fuel-switching</v>
      </c>
      <c r="R1264" s="226" t="str">
        <f>IF(ISBLANK(INDEX('Policy Characteristics'!L:L,MATCH($C1264,'Policy Characteristics'!$C:$C,0))),"",INDEX('Policy Characteristics'!L:L,MATCH($C1264,'Policy Characteristics'!$C:$C,0)))</f>
        <v>industry-elec-and-hydrogen.html</v>
      </c>
    </row>
    <row r="1265" spans="1:18" s="2" customFormat="1">
      <c r="A1265" s="22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226" t="str">
        <f t="shared" si="47"/>
        <v>Fraction of Eligible Industrial Energy Use Shifted to Hydrogen</v>
      </c>
      <c r="D1265" s="6" t="s">
        <v>878</v>
      </c>
      <c r="E1265" s="1" t="s">
        <v>910</v>
      </c>
      <c r="F1265" t="s">
        <v>879</v>
      </c>
      <c r="G1265" s="45" t="s">
        <v>910</v>
      </c>
      <c r="H1265" s="43">
        <v>2185</v>
      </c>
      <c r="I1265" s="261" t="s">
        <v>728</v>
      </c>
      <c r="J1265" s="227" t="str">
        <f>IF(ISBLANK(INDEX('Policy Characteristics'!D:D,MATCH($C1265,'Policy Characteristics'!$C:$C,0))),"",INDEX('Policy Characteristics'!D:D,MATCH($C1265,'Policy Characteristics'!$C:$C,0)))</f>
        <v>Hydrogen Combustion</v>
      </c>
      <c r="K1265" s="22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226" t="str">
        <f>IF(ISBLANK(INDEX('Policy Characteristics'!I:I,MATCH($C1265,'Policy Characteristics'!$C:$C,0))),"",INDEX('Policy Characteristics'!I:I,MATCH($C1265,'Policy Characteristics'!$C:$C,0)))</f>
        <v>% of fuel shifted</v>
      </c>
      <c r="P1265" s="226"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226" t="str">
        <f>IF(ISBLANK(INDEX('Policy Characteristics'!K:K,MATCH($C1265,'Policy Characteristics'!$C:$C,0))),"",INDEX('Policy Characteristics'!K:K,MATCH($C1265,'Policy Characteristics'!$C:$C,0)))</f>
        <v>industry-ag-main.html#fuel-switching</v>
      </c>
      <c r="R1265" s="226" t="str">
        <f>IF(ISBLANK(INDEX('Policy Characteristics'!L:L,MATCH($C1265,'Policy Characteristics'!$C:$C,0))),"",INDEX('Policy Characteristics'!L:L,MATCH($C1265,'Policy Characteristics'!$C:$C,0)))</f>
        <v>industry-elec-and-hydrogen.html</v>
      </c>
    </row>
    <row r="1266" spans="1:18" s="2" customFormat="1">
      <c r="A1266" s="22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226" t="str">
        <f t="shared" si="47"/>
        <v>Fraction of Eligible Industrial Energy Use Shifted to Hydrogen</v>
      </c>
      <c r="D1266" s="6" t="s">
        <v>880</v>
      </c>
      <c r="E1266" s="1" t="s">
        <v>896</v>
      </c>
      <c r="F1266" t="s">
        <v>881</v>
      </c>
      <c r="G1266" s="45" t="s">
        <v>897</v>
      </c>
      <c r="H1266" s="43">
        <v>2186</v>
      </c>
      <c r="I1266" s="261" t="s">
        <v>728</v>
      </c>
      <c r="J1266" s="227" t="str">
        <f>IF(ISBLANK(INDEX('Policy Characteristics'!D:D,MATCH($C1266,'Policy Characteristics'!$C:$C,0))),"",INDEX('Policy Characteristics'!D:D,MATCH($C1266,'Policy Characteristics'!$C:$C,0)))</f>
        <v>Hydrogen Combustion</v>
      </c>
      <c r="K1266" s="22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226" t="str">
        <f>IF(ISBLANK(INDEX('Policy Characteristics'!I:I,MATCH($C1266,'Policy Characteristics'!$C:$C,0))),"",INDEX('Policy Characteristics'!I:I,MATCH($C1266,'Policy Characteristics'!$C:$C,0)))</f>
        <v>% of fuel shifted</v>
      </c>
      <c r="P1266" s="226"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226" t="str">
        <f>IF(ISBLANK(INDEX('Policy Characteristics'!K:K,MATCH($C1266,'Policy Characteristics'!$C:$C,0))),"",INDEX('Policy Characteristics'!K:K,MATCH($C1266,'Policy Characteristics'!$C:$C,0)))</f>
        <v>industry-ag-main.html#fuel-switching</v>
      </c>
      <c r="R1266" s="226" t="str">
        <f>IF(ISBLANK(INDEX('Policy Characteristics'!L:L,MATCH($C1266,'Policy Characteristics'!$C:$C,0))),"",INDEX('Policy Characteristics'!L:L,MATCH($C1266,'Policy Characteristics'!$C:$C,0)))</f>
        <v>industry-elec-and-hydrogen.html</v>
      </c>
    </row>
    <row r="1267" spans="1:18" s="2" customFormat="1">
      <c r="A1267" s="22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226" t="str">
        <f t="shared" si="47"/>
        <v>Fraction of Eligible Industrial Energy Use Shifted to Hydrogen</v>
      </c>
      <c r="D1267" s="6" t="s">
        <v>880</v>
      </c>
      <c r="E1267" s="1" t="s">
        <v>898</v>
      </c>
      <c r="F1267" t="s">
        <v>881</v>
      </c>
      <c r="G1267" s="45" t="s">
        <v>899</v>
      </c>
      <c r="H1267" s="43">
        <v>2187</v>
      </c>
      <c r="I1267" s="261" t="s">
        <v>728</v>
      </c>
      <c r="J1267" s="227" t="str">
        <f>IF(ISBLANK(INDEX('Policy Characteristics'!D:D,MATCH($C1267,'Policy Characteristics'!$C:$C,0))),"",INDEX('Policy Characteristics'!D:D,MATCH($C1267,'Policy Characteristics'!$C:$C,0)))</f>
        <v>Hydrogen Combustion</v>
      </c>
      <c r="K1267" s="22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226" t="str">
        <f>IF(ISBLANK(INDEX('Policy Characteristics'!I:I,MATCH($C1267,'Policy Characteristics'!$C:$C,0))),"",INDEX('Policy Characteristics'!I:I,MATCH($C1267,'Policy Characteristics'!$C:$C,0)))</f>
        <v>% of fuel shifted</v>
      </c>
      <c r="P1267" s="226"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226" t="str">
        <f>IF(ISBLANK(INDEX('Policy Characteristics'!K:K,MATCH($C1267,'Policy Characteristics'!$C:$C,0))),"",INDEX('Policy Characteristics'!K:K,MATCH($C1267,'Policy Characteristics'!$C:$C,0)))</f>
        <v>industry-ag-main.html#fuel-switching</v>
      </c>
      <c r="R1267" s="226" t="str">
        <f>IF(ISBLANK(INDEX('Policy Characteristics'!L:L,MATCH($C1267,'Policy Characteristics'!$C:$C,0))),"",INDEX('Policy Characteristics'!L:L,MATCH($C1267,'Policy Characteristics'!$C:$C,0)))</f>
        <v>industry-elec-and-hydrogen.html</v>
      </c>
    </row>
    <row r="1268" spans="1:18" s="2" customFormat="1">
      <c r="A1268" s="22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226" t="str">
        <f t="shared" si="47"/>
        <v>Fraction of Eligible Industrial Energy Use Shifted to Hydrogen</v>
      </c>
      <c r="D1268" s="6" t="s">
        <v>880</v>
      </c>
      <c r="E1268" s="1" t="s">
        <v>900</v>
      </c>
      <c r="F1268" t="s">
        <v>881</v>
      </c>
      <c r="G1268" s="45" t="s">
        <v>901</v>
      </c>
      <c r="H1268" s="43">
        <v>2188</v>
      </c>
      <c r="I1268" s="261" t="s">
        <v>728</v>
      </c>
      <c r="J1268" s="227" t="str">
        <f>IF(ISBLANK(INDEX('Policy Characteristics'!D:D,MATCH($C1268,'Policy Characteristics'!$C:$C,0))),"",INDEX('Policy Characteristics'!D:D,MATCH($C1268,'Policy Characteristics'!$C:$C,0)))</f>
        <v>Hydrogen Combustion</v>
      </c>
      <c r="K1268" s="22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226" t="str">
        <f>IF(ISBLANK(INDEX('Policy Characteristics'!I:I,MATCH($C1268,'Policy Characteristics'!$C:$C,0))),"",INDEX('Policy Characteristics'!I:I,MATCH($C1268,'Policy Characteristics'!$C:$C,0)))</f>
        <v>% of fuel shifted</v>
      </c>
      <c r="P1268" s="226"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226" t="str">
        <f>IF(ISBLANK(INDEX('Policy Characteristics'!K:K,MATCH($C1268,'Policy Characteristics'!$C:$C,0))),"",INDEX('Policy Characteristics'!K:K,MATCH($C1268,'Policy Characteristics'!$C:$C,0)))</f>
        <v>industry-ag-main.html#fuel-switching</v>
      </c>
      <c r="R1268" s="226" t="str">
        <f>IF(ISBLANK(INDEX('Policy Characteristics'!L:L,MATCH($C1268,'Policy Characteristics'!$C:$C,0))),"",INDEX('Policy Characteristics'!L:L,MATCH($C1268,'Policy Characteristics'!$C:$C,0)))</f>
        <v>industry-elec-and-hydrogen.html</v>
      </c>
    </row>
    <row r="1269" spans="1:18" s="2" customFormat="1">
      <c r="A1269" s="22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226" t="str">
        <f t="shared" si="47"/>
        <v>Fraction of Eligible Industrial Energy Use Shifted to Hydrogen</v>
      </c>
      <c r="D1269" s="6" t="s">
        <v>880</v>
      </c>
      <c r="E1269" s="1" t="s">
        <v>902</v>
      </c>
      <c r="F1269" t="s">
        <v>881</v>
      </c>
      <c r="G1269" s="45" t="s">
        <v>903</v>
      </c>
      <c r="H1269" s="43">
        <v>2189</v>
      </c>
      <c r="I1269" s="261" t="s">
        <v>728</v>
      </c>
      <c r="J1269" s="227" t="str">
        <f>IF(ISBLANK(INDEX('Policy Characteristics'!D:D,MATCH($C1269,'Policy Characteristics'!$C:$C,0))),"",INDEX('Policy Characteristics'!D:D,MATCH($C1269,'Policy Characteristics'!$C:$C,0)))</f>
        <v>Hydrogen Combustion</v>
      </c>
      <c r="K1269" s="22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226" t="str">
        <f>IF(ISBLANK(INDEX('Policy Characteristics'!I:I,MATCH($C1269,'Policy Characteristics'!$C:$C,0))),"",INDEX('Policy Characteristics'!I:I,MATCH($C1269,'Policy Characteristics'!$C:$C,0)))</f>
        <v>% of fuel shifted</v>
      </c>
      <c r="P1269" s="226"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226" t="str">
        <f>IF(ISBLANK(INDEX('Policy Characteristics'!K:K,MATCH($C1269,'Policy Characteristics'!$C:$C,0))),"",INDEX('Policy Characteristics'!K:K,MATCH($C1269,'Policy Characteristics'!$C:$C,0)))</f>
        <v>industry-ag-main.html#fuel-switching</v>
      </c>
      <c r="R1269" s="226" t="str">
        <f>IF(ISBLANK(INDEX('Policy Characteristics'!L:L,MATCH($C1269,'Policy Characteristics'!$C:$C,0))),"",INDEX('Policy Characteristics'!L:L,MATCH($C1269,'Policy Characteristics'!$C:$C,0)))</f>
        <v>industry-elec-and-hydrogen.html</v>
      </c>
    </row>
    <row r="1270" spans="1:18" s="2" customFormat="1">
      <c r="A1270" s="22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226" t="str">
        <f t="shared" si="47"/>
        <v>Fraction of Eligible Industrial Energy Use Shifted to Hydrogen</v>
      </c>
      <c r="D1270" s="6" t="s">
        <v>880</v>
      </c>
      <c r="E1270" s="1" t="s">
        <v>904</v>
      </c>
      <c r="F1270" t="s">
        <v>881</v>
      </c>
      <c r="G1270" s="45" t="s">
        <v>905</v>
      </c>
      <c r="H1270" s="43">
        <v>2190</v>
      </c>
      <c r="I1270" s="261" t="s">
        <v>738</v>
      </c>
      <c r="J1270" s="227" t="str">
        <f>IF(ISBLANK(INDEX('Policy Characteristics'!D:D,MATCH($C1270,'Policy Characteristics'!$C:$C,0))),"",INDEX('Policy Characteristics'!D:D,MATCH($C1270,'Policy Characteristics'!$C:$C,0)))</f>
        <v>Hydrogen Combustion</v>
      </c>
      <c r="K1270" s="22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226" t="str">
        <f>IF(ISBLANK(INDEX('Policy Characteristics'!I:I,MATCH($C1270,'Policy Characteristics'!$C:$C,0))),"",INDEX('Policy Characteristics'!I:I,MATCH($C1270,'Policy Characteristics'!$C:$C,0)))</f>
        <v>% of fuel shifted</v>
      </c>
      <c r="P1270" s="226"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226" t="str">
        <f>IF(ISBLANK(INDEX('Policy Characteristics'!K:K,MATCH($C1270,'Policy Characteristics'!$C:$C,0))),"",INDEX('Policy Characteristics'!K:K,MATCH($C1270,'Policy Characteristics'!$C:$C,0)))</f>
        <v>industry-ag-main.html#fuel-switching</v>
      </c>
      <c r="R1270" s="226" t="str">
        <f>IF(ISBLANK(INDEX('Policy Characteristics'!L:L,MATCH($C1270,'Policy Characteristics'!$C:$C,0))),"",INDEX('Policy Characteristics'!L:L,MATCH($C1270,'Policy Characteristics'!$C:$C,0)))</f>
        <v>industry-elec-and-hydrogen.html</v>
      </c>
    </row>
    <row r="1271" spans="1:18" s="2" customFormat="1">
      <c r="A1271" s="22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226" t="str">
        <f t="shared" si="47"/>
        <v>Fraction of Eligible Industrial Energy Use Shifted to Hydrogen</v>
      </c>
      <c r="D1271" s="6" t="s">
        <v>880</v>
      </c>
      <c r="E1271" s="1" t="s">
        <v>906</v>
      </c>
      <c r="F1271" t="s">
        <v>881</v>
      </c>
      <c r="G1271" s="45" t="s">
        <v>907</v>
      </c>
      <c r="H1271" s="43">
        <v>2191</v>
      </c>
      <c r="I1271" s="261" t="s">
        <v>738</v>
      </c>
      <c r="J1271" s="227" t="str">
        <f>IF(ISBLANK(INDEX('Policy Characteristics'!D:D,MATCH($C1271,'Policy Characteristics'!$C:$C,0))),"",INDEX('Policy Characteristics'!D:D,MATCH($C1271,'Policy Characteristics'!$C:$C,0)))</f>
        <v>Hydrogen Combustion</v>
      </c>
      <c r="K1271" s="22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226" t="str">
        <f>IF(ISBLANK(INDEX('Policy Characteristics'!I:I,MATCH($C1271,'Policy Characteristics'!$C:$C,0))),"",INDEX('Policy Characteristics'!I:I,MATCH($C1271,'Policy Characteristics'!$C:$C,0)))</f>
        <v>% of fuel shifted</v>
      </c>
      <c r="P1271" s="226"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226" t="str">
        <f>IF(ISBLANK(INDEX('Policy Characteristics'!K:K,MATCH($C1271,'Policy Characteristics'!$C:$C,0))),"",INDEX('Policy Characteristics'!K:K,MATCH($C1271,'Policy Characteristics'!$C:$C,0)))</f>
        <v>industry-ag-main.html#fuel-switching</v>
      </c>
      <c r="R1271" s="226" t="str">
        <f>IF(ISBLANK(INDEX('Policy Characteristics'!L:L,MATCH($C1271,'Policy Characteristics'!$C:$C,0))),"",INDEX('Policy Characteristics'!L:L,MATCH($C1271,'Policy Characteristics'!$C:$C,0)))</f>
        <v>industry-elec-and-hydrogen.html</v>
      </c>
    </row>
    <row r="1272" spans="1:18" s="2" customFormat="1">
      <c r="A1272" s="22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226" t="str">
        <f t="shared" si="47"/>
        <v>Fraction of Eligible Industrial Energy Use Shifted to Hydrogen</v>
      </c>
      <c r="D1272" s="6" t="s">
        <v>880</v>
      </c>
      <c r="E1272" s="1" t="s">
        <v>908</v>
      </c>
      <c r="F1272" t="s">
        <v>881</v>
      </c>
      <c r="G1272" s="45" t="s">
        <v>909</v>
      </c>
      <c r="H1272" s="43">
        <v>2192</v>
      </c>
      <c r="I1272" s="261" t="s">
        <v>738</v>
      </c>
      <c r="J1272" s="227" t="str">
        <f>IF(ISBLANK(INDEX('Policy Characteristics'!D:D,MATCH($C1272,'Policy Characteristics'!$C:$C,0))),"",INDEX('Policy Characteristics'!D:D,MATCH($C1272,'Policy Characteristics'!$C:$C,0)))</f>
        <v>Hydrogen Combustion</v>
      </c>
      <c r="K1272" s="22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226" t="str">
        <f>IF(ISBLANK(INDEX('Policy Characteristics'!I:I,MATCH($C1272,'Policy Characteristics'!$C:$C,0))),"",INDEX('Policy Characteristics'!I:I,MATCH($C1272,'Policy Characteristics'!$C:$C,0)))</f>
        <v>% of fuel shifted</v>
      </c>
      <c r="P1272" s="226"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226" t="str">
        <f>IF(ISBLANK(INDEX('Policy Characteristics'!K:K,MATCH($C1272,'Policy Characteristics'!$C:$C,0))),"",INDEX('Policy Characteristics'!K:K,MATCH($C1272,'Policy Characteristics'!$C:$C,0)))</f>
        <v>industry-ag-main.html#fuel-switching</v>
      </c>
      <c r="R1272" s="226" t="str">
        <f>IF(ISBLANK(INDEX('Policy Characteristics'!L:L,MATCH($C1272,'Policy Characteristics'!$C:$C,0))),"",INDEX('Policy Characteristics'!L:L,MATCH($C1272,'Policy Characteristics'!$C:$C,0)))</f>
        <v>industry-elec-and-hydrogen.html</v>
      </c>
    </row>
    <row r="1273" spans="1:18" s="2" customFormat="1">
      <c r="A1273" s="22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226" t="str">
        <f t="shared" si="47"/>
        <v>Fraction of Eligible Industrial Energy Use Shifted to Hydrogen</v>
      </c>
      <c r="D1273" s="6" t="s">
        <v>880</v>
      </c>
      <c r="E1273" s="1" t="s">
        <v>910</v>
      </c>
      <c r="F1273" t="s">
        <v>881</v>
      </c>
      <c r="G1273" s="45" t="s">
        <v>910</v>
      </c>
      <c r="H1273" s="43">
        <v>2193</v>
      </c>
      <c r="I1273" s="261" t="s">
        <v>728</v>
      </c>
      <c r="J1273" s="227" t="str">
        <f>IF(ISBLANK(INDEX('Policy Characteristics'!D:D,MATCH($C1273,'Policy Characteristics'!$C:$C,0))),"",INDEX('Policy Characteristics'!D:D,MATCH($C1273,'Policy Characteristics'!$C:$C,0)))</f>
        <v>Hydrogen Combustion</v>
      </c>
      <c r="K1273" s="22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226" t="str">
        <f>IF(ISBLANK(INDEX('Policy Characteristics'!I:I,MATCH($C1273,'Policy Characteristics'!$C:$C,0))),"",INDEX('Policy Characteristics'!I:I,MATCH($C1273,'Policy Characteristics'!$C:$C,0)))</f>
        <v>% of fuel shifted</v>
      </c>
      <c r="P1273" s="226"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226" t="str">
        <f>IF(ISBLANK(INDEX('Policy Characteristics'!K:K,MATCH($C1273,'Policy Characteristics'!$C:$C,0))),"",INDEX('Policy Characteristics'!K:K,MATCH($C1273,'Policy Characteristics'!$C:$C,0)))</f>
        <v>industry-ag-main.html#fuel-switching</v>
      </c>
      <c r="R1273" s="226" t="str">
        <f>IF(ISBLANK(INDEX('Policy Characteristics'!L:L,MATCH($C1273,'Policy Characteristics'!$C:$C,0))),"",INDEX('Policy Characteristics'!L:L,MATCH($C1273,'Policy Characteristics'!$C:$C,0)))</f>
        <v>industry-elec-and-hydrogen.html</v>
      </c>
    </row>
    <row r="1274" spans="1:18" s="2" customFormat="1">
      <c r="A1274" s="22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226" t="str">
        <f t="shared" si="47"/>
        <v>Fraction of Eligible Industrial Energy Use Shifted to Hydrogen</v>
      </c>
      <c r="D1274" s="6" t="s">
        <v>882</v>
      </c>
      <c r="E1274" s="1" t="s">
        <v>896</v>
      </c>
      <c r="F1274" t="s">
        <v>883</v>
      </c>
      <c r="G1274" s="45" t="s">
        <v>897</v>
      </c>
      <c r="H1274" s="43">
        <v>2194</v>
      </c>
      <c r="I1274" s="261" t="s">
        <v>728</v>
      </c>
      <c r="J1274" s="227" t="str">
        <f>IF(ISBLANK(INDEX('Policy Characteristics'!D:D,MATCH($C1274,'Policy Characteristics'!$C:$C,0))),"",INDEX('Policy Characteristics'!D:D,MATCH($C1274,'Policy Characteristics'!$C:$C,0)))</f>
        <v>Hydrogen Combustion</v>
      </c>
      <c r="K1274" s="22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226" t="str">
        <f>IF(ISBLANK(INDEX('Policy Characteristics'!I:I,MATCH($C1274,'Policy Characteristics'!$C:$C,0))),"",INDEX('Policy Characteristics'!I:I,MATCH($C1274,'Policy Characteristics'!$C:$C,0)))</f>
        <v>% of fuel shifted</v>
      </c>
      <c r="P1274" s="226"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226" t="str">
        <f>IF(ISBLANK(INDEX('Policy Characteristics'!K:K,MATCH($C1274,'Policy Characteristics'!$C:$C,0))),"",INDEX('Policy Characteristics'!K:K,MATCH($C1274,'Policy Characteristics'!$C:$C,0)))</f>
        <v>industry-ag-main.html#fuel-switching</v>
      </c>
      <c r="R1274" s="226" t="str">
        <f>IF(ISBLANK(INDEX('Policy Characteristics'!L:L,MATCH($C1274,'Policy Characteristics'!$C:$C,0))),"",INDEX('Policy Characteristics'!L:L,MATCH($C1274,'Policy Characteristics'!$C:$C,0)))</f>
        <v>industry-elec-and-hydrogen.html</v>
      </c>
    </row>
    <row r="1275" spans="1:18" s="2" customFormat="1">
      <c r="A1275" s="22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226" t="str">
        <f t="shared" si="47"/>
        <v>Fraction of Eligible Industrial Energy Use Shifted to Hydrogen</v>
      </c>
      <c r="D1275" s="6" t="s">
        <v>882</v>
      </c>
      <c r="E1275" s="1" t="s">
        <v>898</v>
      </c>
      <c r="F1275" t="s">
        <v>883</v>
      </c>
      <c r="G1275" s="45" t="s">
        <v>899</v>
      </c>
      <c r="H1275" s="43">
        <v>2195</v>
      </c>
      <c r="I1275" s="261" t="s">
        <v>728</v>
      </c>
      <c r="J1275" s="227" t="str">
        <f>IF(ISBLANK(INDEX('Policy Characteristics'!D:D,MATCH($C1275,'Policy Characteristics'!$C:$C,0))),"",INDEX('Policy Characteristics'!D:D,MATCH($C1275,'Policy Characteristics'!$C:$C,0)))</f>
        <v>Hydrogen Combustion</v>
      </c>
      <c r="K1275" s="22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226" t="str">
        <f>IF(ISBLANK(INDEX('Policy Characteristics'!I:I,MATCH($C1275,'Policy Characteristics'!$C:$C,0))),"",INDEX('Policy Characteristics'!I:I,MATCH($C1275,'Policy Characteristics'!$C:$C,0)))</f>
        <v>% of fuel shifted</v>
      </c>
      <c r="P1275" s="226"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226" t="str">
        <f>IF(ISBLANK(INDEX('Policy Characteristics'!K:K,MATCH($C1275,'Policy Characteristics'!$C:$C,0))),"",INDEX('Policy Characteristics'!K:K,MATCH($C1275,'Policy Characteristics'!$C:$C,0)))</f>
        <v>industry-ag-main.html#fuel-switching</v>
      </c>
      <c r="R1275" s="226" t="str">
        <f>IF(ISBLANK(INDEX('Policy Characteristics'!L:L,MATCH($C1275,'Policy Characteristics'!$C:$C,0))),"",INDEX('Policy Characteristics'!L:L,MATCH($C1275,'Policy Characteristics'!$C:$C,0)))</f>
        <v>industry-elec-and-hydrogen.html</v>
      </c>
    </row>
    <row r="1276" spans="1:18" s="2" customFormat="1">
      <c r="A1276" s="22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226" t="str">
        <f t="shared" si="47"/>
        <v>Fraction of Eligible Industrial Energy Use Shifted to Hydrogen</v>
      </c>
      <c r="D1276" s="6" t="s">
        <v>882</v>
      </c>
      <c r="E1276" s="1" t="s">
        <v>900</v>
      </c>
      <c r="F1276" t="s">
        <v>883</v>
      </c>
      <c r="G1276" s="45" t="s">
        <v>901</v>
      </c>
      <c r="H1276" s="43">
        <v>2196</v>
      </c>
      <c r="I1276" s="261" t="s">
        <v>728</v>
      </c>
      <c r="J1276" s="227" t="str">
        <f>IF(ISBLANK(INDEX('Policy Characteristics'!D:D,MATCH($C1276,'Policy Characteristics'!$C:$C,0))),"",INDEX('Policy Characteristics'!D:D,MATCH($C1276,'Policy Characteristics'!$C:$C,0)))</f>
        <v>Hydrogen Combustion</v>
      </c>
      <c r="K1276" s="22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226" t="str">
        <f>IF(ISBLANK(INDEX('Policy Characteristics'!I:I,MATCH($C1276,'Policy Characteristics'!$C:$C,0))),"",INDEX('Policy Characteristics'!I:I,MATCH($C1276,'Policy Characteristics'!$C:$C,0)))</f>
        <v>% of fuel shifted</v>
      </c>
      <c r="P1276" s="226"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226" t="str">
        <f>IF(ISBLANK(INDEX('Policy Characteristics'!K:K,MATCH($C1276,'Policy Characteristics'!$C:$C,0))),"",INDEX('Policy Characteristics'!K:K,MATCH($C1276,'Policy Characteristics'!$C:$C,0)))</f>
        <v>industry-ag-main.html#fuel-switching</v>
      </c>
      <c r="R1276" s="226" t="str">
        <f>IF(ISBLANK(INDEX('Policy Characteristics'!L:L,MATCH($C1276,'Policy Characteristics'!$C:$C,0))),"",INDEX('Policy Characteristics'!L:L,MATCH($C1276,'Policy Characteristics'!$C:$C,0)))</f>
        <v>industry-elec-and-hydrogen.html</v>
      </c>
    </row>
    <row r="1277" spans="1:18" s="2" customFormat="1">
      <c r="A1277" s="22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226" t="str">
        <f t="shared" si="47"/>
        <v>Fraction of Eligible Industrial Energy Use Shifted to Hydrogen</v>
      </c>
      <c r="D1277" s="6" t="s">
        <v>882</v>
      </c>
      <c r="E1277" s="1" t="s">
        <v>902</v>
      </c>
      <c r="F1277" t="s">
        <v>883</v>
      </c>
      <c r="G1277" s="45" t="s">
        <v>903</v>
      </c>
      <c r="H1277" s="43">
        <v>2197</v>
      </c>
      <c r="I1277" s="261" t="s">
        <v>728</v>
      </c>
      <c r="J1277" s="227" t="str">
        <f>IF(ISBLANK(INDEX('Policy Characteristics'!D:D,MATCH($C1277,'Policy Characteristics'!$C:$C,0))),"",INDEX('Policy Characteristics'!D:D,MATCH($C1277,'Policy Characteristics'!$C:$C,0)))</f>
        <v>Hydrogen Combustion</v>
      </c>
      <c r="K1277" s="22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226" t="str">
        <f>IF(ISBLANK(INDEX('Policy Characteristics'!I:I,MATCH($C1277,'Policy Characteristics'!$C:$C,0))),"",INDEX('Policy Characteristics'!I:I,MATCH($C1277,'Policy Characteristics'!$C:$C,0)))</f>
        <v>% of fuel shifted</v>
      </c>
      <c r="P1277" s="226"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226" t="str">
        <f>IF(ISBLANK(INDEX('Policy Characteristics'!K:K,MATCH($C1277,'Policy Characteristics'!$C:$C,0))),"",INDEX('Policy Characteristics'!K:K,MATCH($C1277,'Policy Characteristics'!$C:$C,0)))</f>
        <v>industry-ag-main.html#fuel-switching</v>
      </c>
      <c r="R1277" s="226" t="str">
        <f>IF(ISBLANK(INDEX('Policy Characteristics'!L:L,MATCH($C1277,'Policy Characteristics'!$C:$C,0))),"",INDEX('Policy Characteristics'!L:L,MATCH($C1277,'Policy Characteristics'!$C:$C,0)))</f>
        <v>industry-elec-and-hydrogen.html</v>
      </c>
    </row>
    <row r="1278" spans="1:18" s="2" customFormat="1">
      <c r="A1278" s="22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226" t="str">
        <f t="shared" si="47"/>
        <v>Fraction of Eligible Industrial Energy Use Shifted to Hydrogen</v>
      </c>
      <c r="D1278" s="6" t="s">
        <v>882</v>
      </c>
      <c r="E1278" s="1" t="s">
        <v>904</v>
      </c>
      <c r="F1278" t="s">
        <v>883</v>
      </c>
      <c r="G1278" s="45" t="s">
        <v>905</v>
      </c>
      <c r="H1278" s="43">
        <v>2198</v>
      </c>
      <c r="I1278" s="261" t="s">
        <v>738</v>
      </c>
      <c r="J1278" s="227" t="str">
        <f>IF(ISBLANK(INDEX('Policy Characteristics'!D:D,MATCH($C1278,'Policy Characteristics'!$C:$C,0))),"",INDEX('Policy Characteristics'!D:D,MATCH($C1278,'Policy Characteristics'!$C:$C,0)))</f>
        <v>Hydrogen Combustion</v>
      </c>
      <c r="K1278" s="22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226" t="str">
        <f>IF(ISBLANK(INDEX('Policy Characteristics'!I:I,MATCH($C1278,'Policy Characteristics'!$C:$C,0))),"",INDEX('Policy Characteristics'!I:I,MATCH($C1278,'Policy Characteristics'!$C:$C,0)))</f>
        <v>% of fuel shifted</v>
      </c>
      <c r="P1278" s="226"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226" t="str">
        <f>IF(ISBLANK(INDEX('Policy Characteristics'!K:K,MATCH($C1278,'Policy Characteristics'!$C:$C,0))),"",INDEX('Policy Characteristics'!K:K,MATCH($C1278,'Policy Characteristics'!$C:$C,0)))</f>
        <v>industry-ag-main.html#fuel-switching</v>
      </c>
      <c r="R1278" s="226" t="str">
        <f>IF(ISBLANK(INDEX('Policy Characteristics'!L:L,MATCH($C1278,'Policy Characteristics'!$C:$C,0))),"",INDEX('Policy Characteristics'!L:L,MATCH($C1278,'Policy Characteristics'!$C:$C,0)))</f>
        <v>industry-elec-and-hydrogen.html</v>
      </c>
    </row>
    <row r="1279" spans="1:18" s="2" customFormat="1">
      <c r="A1279" s="22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226" t="str">
        <f t="shared" si="47"/>
        <v>Fraction of Eligible Industrial Energy Use Shifted to Hydrogen</v>
      </c>
      <c r="D1279" s="6" t="s">
        <v>882</v>
      </c>
      <c r="E1279" s="1" t="s">
        <v>906</v>
      </c>
      <c r="F1279" t="s">
        <v>883</v>
      </c>
      <c r="G1279" s="45" t="s">
        <v>907</v>
      </c>
      <c r="H1279" s="43">
        <v>2199</v>
      </c>
      <c r="I1279" s="261" t="s">
        <v>728</v>
      </c>
      <c r="J1279" s="227" t="str">
        <f>IF(ISBLANK(INDEX('Policy Characteristics'!D:D,MATCH($C1279,'Policy Characteristics'!$C:$C,0))),"",INDEX('Policy Characteristics'!D:D,MATCH($C1279,'Policy Characteristics'!$C:$C,0)))</f>
        <v>Hydrogen Combustion</v>
      </c>
      <c r="K1279" s="22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226" t="str">
        <f>IF(ISBLANK(INDEX('Policy Characteristics'!I:I,MATCH($C1279,'Policy Characteristics'!$C:$C,0))),"",INDEX('Policy Characteristics'!I:I,MATCH($C1279,'Policy Characteristics'!$C:$C,0)))</f>
        <v>% of fuel shifted</v>
      </c>
      <c r="P1279" s="226"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226" t="str">
        <f>IF(ISBLANK(INDEX('Policy Characteristics'!K:K,MATCH($C1279,'Policy Characteristics'!$C:$C,0))),"",INDEX('Policy Characteristics'!K:K,MATCH($C1279,'Policy Characteristics'!$C:$C,0)))</f>
        <v>industry-ag-main.html#fuel-switching</v>
      </c>
      <c r="R1279" s="226" t="str">
        <f>IF(ISBLANK(INDEX('Policy Characteristics'!L:L,MATCH($C1279,'Policy Characteristics'!$C:$C,0))),"",INDEX('Policy Characteristics'!L:L,MATCH($C1279,'Policy Characteristics'!$C:$C,0)))</f>
        <v>industry-elec-and-hydrogen.html</v>
      </c>
    </row>
    <row r="1280" spans="1:18" s="2" customFormat="1">
      <c r="A1280" s="22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226" t="str">
        <f t="shared" si="47"/>
        <v>Fraction of Eligible Industrial Energy Use Shifted to Hydrogen</v>
      </c>
      <c r="D1280" s="6" t="s">
        <v>882</v>
      </c>
      <c r="E1280" s="1" t="s">
        <v>908</v>
      </c>
      <c r="F1280" t="s">
        <v>883</v>
      </c>
      <c r="G1280" s="45" t="s">
        <v>909</v>
      </c>
      <c r="H1280" s="43">
        <v>2200</v>
      </c>
      <c r="I1280" s="261" t="s">
        <v>738</v>
      </c>
      <c r="J1280" s="227" t="str">
        <f>IF(ISBLANK(INDEX('Policy Characteristics'!D:D,MATCH($C1280,'Policy Characteristics'!$C:$C,0))),"",INDEX('Policy Characteristics'!D:D,MATCH($C1280,'Policy Characteristics'!$C:$C,0)))</f>
        <v>Hydrogen Combustion</v>
      </c>
      <c r="K1280" s="22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226" t="str">
        <f>IF(ISBLANK(INDEX('Policy Characteristics'!I:I,MATCH($C1280,'Policy Characteristics'!$C:$C,0))),"",INDEX('Policy Characteristics'!I:I,MATCH($C1280,'Policy Characteristics'!$C:$C,0)))</f>
        <v>% of fuel shifted</v>
      </c>
      <c r="P1280" s="226"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226" t="str">
        <f>IF(ISBLANK(INDEX('Policy Characteristics'!K:K,MATCH($C1280,'Policy Characteristics'!$C:$C,0))),"",INDEX('Policy Characteristics'!K:K,MATCH($C1280,'Policy Characteristics'!$C:$C,0)))</f>
        <v>industry-ag-main.html#fuel-switching</v>
      </c>
      <c r="R1280" s="226" t="str">
        <f>IF(ISBLANK(INDEX('Policy Characteristics'!L:L,MATCH($C1280,'Policy Characteristics'!$C:$C,0))),"",INDEX('Policy Characteristics'!L:L,MATCH($C1280,'Policy Characteristics'!$C:$C,0)))</f>
        <v>industry-elec-and-hydrogen.html</v>
      </c>
    </row>
    <row r="1281" spans="1:18" s="2" customFormat="1">
      <c r="A1281" s="22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226" t="str">
        <f t="shared" si="47"/>
        <v>Fraction of Eligible Industrial Energy Use Shifted to Hydrogen</v>
      </c>
      <c r="D1281" s="6" t="s">
        <v>882</v>
      </c>
      <c r="E1281" s="1" t="s">
        <v>910</v>
      </c>
      <c r="F1281" t="s">
        <v>883</v>
      </c>
      <c r="G1281" s="45" t="s">
        <v>910</v>
      </c>
      <c r="H1281" s="43">
        <v>2201</v>
      </c>
      <c r="I1281" s="261" t="s">
        <v>738</v>
      </c>
      <c r="J1281" s="227" t="str">
        <f>IF(ISBLANK(INDEX('Policy Characteristics'!D:D,MATCH($C1281,'Policy Characteristics'!$C:$C,0))),"",INDEX('Policy Characteristics'!D:D,MATCH($C1281,'Policy Characteristics'!$C:$C,0)))</f>
        <v>Hydrogen Combustion</v>
      </c>
      <c r="K1281" s="22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226" t="str">
        <f>IF(ISBLANK(INDEX('Policy Characteristics'!I:I,MATCH($C1281,'Policy Characteristics'!$C:$C,0))),"",INDEX('Policy Characteristics'!I:I,MATCH($C1281,'Policy Characteristics'!$C:$C,0)))</f>
        <v>% of fuel shifted</v>
      </c>
      <c r="P1281" s="226"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226" t="str">
        <f>IF(ISBLANK(INDEX('Policy Characteristics'!K:K,MATCH($C1281,'Policy Characteristics'!$C:$C,0))),"",INDEX('Policy Characteristics'!K:K,MATCH($C1281,'Policy Characteristics'!$C:$C,0)))</f>
        <v>industry-ag-main.html#fuel-switching</v>
      </c>
      <c r="R1281" s="226" t="str">
        <f>IF(ISBLANK(INDEX('Policy Characteristics'!L:L,MATCH($C1281,'Policy Characteristics'!$C:$C,0))),"",INDEX('Policy Characteristics'!L:L,MATCH($C1281,'Policy Characteristics'!$C:$C,0)))</f>
        <v>industry-elec-and-hydrogen.html</v>
      </c>
    </row>
    <row r="1282" spans="1:18" s="2" customFormat="1">
      <c r="A1282" s="22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226" t="str">
        <f t="shared" si="47"/>
        <v>Fraction of Eligible Industrial Energy Use Shifted to Hydrogen</v>
      </c>
      <c r="D1282" s="6" t="s">
        <v>884</v>
      </c>
      <c r="E1282" s="1" t="s">
        <v>896</v>
      </c>
      <c r="F1282" t="s">
        <v>885</v>
      </c>
      <c r="G1282" s="45" t="s">
        <v>897</v>
      </c>
      <c r="H1282" s="43">
        <v>2202</v>
      </c>
      <c r="I1282" s="261" t="s">
        <v>728</v>
      </c>
      <c r="J1282" s="227" t="str">
        <f>IF(ISBLANK(INDEX('Policy Characteristics'!D:D,MATCH($C1282,'Policy Characteristics'!$C:$C,0))),"",INDEX('Policy Characteristics'!D:D,MATCH($C1282,'Policy Characteristics'!$C:$C,0)))</f>
        <v>Hydrogen Combustion</v>
      </c>
      <c r="K1282" s="22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226" t="str">
        <f>IF(ISBLANK(INDEX('Policy Characteristics'!I:I,MATCH($C1282,'Policy Characteristics'!$C:$C,0))),"",INDEX('Policy Characteristics'!I:I,MATCH($C1282,'Policy Characteristics'!$C:$C,0)))</f>
        <v>% of fuel shifted</v>
      </c>
      <c r="P1282" s="226"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226" t="str">
        <f>IF(ISBLANK(INDEX('Policy Characteristics'!K:K,MATCH($C1282,'Policy Characteristics'!$C:$C,0))),"",INDEX('Policy Characteristics'!K:K,MATCH($C1282,'Policy Characteristics'!$C:$C,0)))</f>
        <v>industry-ag-main.html#fuel-switching</v>
      </c>
      <c r="R1282" s="226" t="str">
        <f>IF(ISBLANK(INDEX('Policy Characteristics'!L:L,MATCH($C1282,'Policy Characteristics'!$C:$C,0))),"",INDEX('Policy Characteristics'!L:L,MATCH($C1282,'Policy Characteristics'!$C:$C,0)))</f>
        <v>industry-elec-and-hydrogen.html</v>
      </c>
    </row>
    <row r="1283" spans="1:18" s="2" customFormat="1">
      <c r="A1283" s="22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226" t="str">
        <f t="shared" si="47"/>
        <v>Fraction of Eligible Industrial Energy Use Shifted to Hydrogen</v>
      </c>
      <c r="D1283" s="6" t="s">
        <v>884</v>
      </c>
      <c r="E1283" s="1" t="s">
        <v>898</v>
      </c>
      <c r="F1283" t="s">
        <v>885</v>
      </c>
      <c r="G1283" s="45" t="s">
        <v>899</v>
      </c>
      <c r="H1283" s="43">
        <v>2203</v>
      </c>
      <c r="I1283" s="261" t="s">
        <v>728</v>
      </c>
      <c r="J1283" s="227" t="str">
        <f>IF(ISBLANK(INDEX('Policy Characteristics'!D:D,MATCH($C1283,'Policy Characteristics'!$C:$C,0))),"",INDEX('Policy Characteristics'!D:D,MATCH($C1283,'Policy Characteristics'!$C:$C,0)))</f>
        <v>Hydrogen Combustion</v>
      </c>
      <c r="K1283" s="22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226" t="str">
        <f>IF(ISBLANK(INDEX('Policy Characteristics'!I:I,MATCH($C1283,'Policy Characteristics'!$C:$C,0))),"",INDEX('Policy Characteristics'!I:I,MATCH($C1283,'Policy Characteristics'!$C:$C,0)))</f>
        <v>% of fuel shifted</v>
      </c>
      <c r="P1283" s="226"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226" t="str">
        <f>IF(ISBLANK(INDEX('Policy Characteristics'!K:K,MATCH($C1283,'Policy Characteristics'!$C:$C,0))),"",INDEX('Policy Characteristics'!K:K,MATCH($C1283,'Policy Characteristics'!$C:$C,0)))</f>
        <v>industry-ag-main.html#fuel-switching</v>
      </c>
      <c r="R1283" s="226" t="str">
        <f>IF(ISBLANK(INDEX('Policy Characteristics'!L:L,MATCH($C1283,'Policy Characteristics'!$C:$C,0))),"",INDEX('Policy Characteristics'!L:L,MATCH($C1283,'Policy Characteristics'!$C:$C,0)))</f>
        <v>industry-elec-and-hydrogen.html</v>
      </c>
    </row>
    <row r="1284" spans="1:18" s="2" customFormat="1">
      <c r="A1284" s="22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226" t="str">
        <f t="shared" si="47"/>
        <v>Fraction of Eligible Industrial Energy Use Shifted to Hydrogen</v>
      </c>
      <c r="D1284" s="6" t="s">
        <v>884</v>
      </c>
      <c r="E1284" s="1" t="s">
        <v>900</v>
      </c>
      <c r="F1284" t="s">
        <v>885</v>
      </c>
      <c r="G1284" s="45" t="s">
        <v>901</v>
      </c>
      <c r="H1284" s="43">
        <v>2204</v>
      </c>
      <c r="I1284" s="261" t="s">
        <v>728</v>
      </c>
      <c r="J1284" s="227" t="str">
        <f>IF(ISBLANK(INDEX('Policy Characteristics'!D:D,MATCH($C1284,'Policy Characteristics'!$C:$C,0))),"",INDEX('Policy Characteristics'!D:D,MATCH($C1284,'Policy Characteristics'!$C:$C,0)))</f>
        <v>Hydrogen Combustion</v>
      </c>
      <c r="K1284" s="22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226" t="str">
        <f>IF(ISBLANK(INDEX('Policy Characteristics'!I:I,MATCH($C1284,'Policy Characteristics'!$C:$C,0))),"",INDEX('Policy Characteristics'!I:I,MATCH($C1284,'Policy Characteristics'!$C:$C,0)))</f>
        <v>% of fuel shifted</v>
      </c>
      <c r="P1284" s="226"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226" t="str">
        <f>IF(ISBLANK(INDEX('Policy Characteristics'!K:K,MATCH($C1284,'Policy Characteristics'!$C:$C,0))),"",INDEX('Policy Characteristics'!K:K,MATCH($C1284,'Policy Characteristics'!$C:$C,0)))</f>
        <v>industry-ag-main.html#fuel-switching</v>
      </c>
      <c r="R1284" s="226" t="str">
        <f>IF(ISBLANK(INDEX('Policy Characteristics'!L:L,MATCH($C1284,'Policy Characteristics'!$C:$C,0))),"",INDEX('Policy Characteristics'!L:L,MATCH($C1284,'Policy Characteristics'!$C:$C,0)))</f>
        <v>industry-elec-and-hydrogen.html</v>
      </c>
    </row>
    <row r="1285" spans="1:18" s="2" customFormat="1">
      <c r="A1285" s="22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226" t="str">
        <f t="shared" si="47"/>
        <v>Fraction of Eligible Industrial Energy Use Shifted to Hydrogen</v>
      </c>
      <c r="D1285" s="6" t="s">
        <v>884</v>
      </c>
      <c r="E1285" s="1" t="s">
        <v>902</v>
      </c>
      <c r="F1285" t="s">
        <v>885</v>
      </c>
      <c r="G1285" s="45" t="s">
        <v>903</v>
      </c>
      <c r="H1285" s="43">
        <v>2205</v>
      </c>
      <c r="I1285" s="261" t="s">
        <v>728</v>
      </c>
      <c r="J1285" s="227" t="str">
        <f>IF(ISBLANK(INDEX('Policy Characteristics'!D:D,MATCH($C1285,'Policy Characteristics'!$C:$C,0))),"",INDEX('Policy Characteristics'!D:D,MATCH($C1285,'Policy Characteristics'!$C:$C,0)))</f>
        <v>Hydrogen Combustion</v>
      </c>
      <c r="K1285" s="22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226" t="str">
        <f>IF(ISBLANK(INDEX('Policy Characteristics'!I:I,MATCH($C1285,'Policy Characteristics'!$C:$C,0))),"",INDEX('Policy Characteristics'!I:I,MATCH($C1285,'Policy Characteristics'!$C:$C,0)))</f>
        <v>% of fuel shifted</v>
      </c>
      <c r="P1285" s="226"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226" t="str">
        <f>IF(ISBLANK(INDEX('Policy Characteristics'!K:K,MATCH($C1285,'Policy Characteristics'!$C:$C,0))),"",INDEX('Policy Characteristics'!K:K,MATCH($C1285,'Policy Characteristics'!$C:$C,0)))</f>
        <v>industry-ag-main.html#fuel-switching</v>
      </c>
      <c r="R1285" s="226" t="str">
        <f>IF(ISBLANK(INDEX('Policy Characteristics'!L:L,MATCH($C1285,'Policy Characteristics'!$C:$C,0))),"",INDEX('Policy Characteristics'!L:L,MATCH($C1285,'Policy Characteristics'!$C:$C,0)))</f>
        <v>industry-elec-and-hydrogen.html</v>
      </c>
    </row>
    <row r="1286" spans="1:18" s="2" customFormat="1">
      <c r="A1286" s="22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226" t="str">
        <f t="shared" si="47"/>
        <v>Fraction of Eligible Industrial Energy Use Shifted to Hydrogen</v>
      </c>
      <c r="D1286" s="6" t="s">
        <v>884</v>
      </c>
      <c r="E1286" s="1" t="s">
        <v>904</v>
      </c>
      <c r="F1286" t="s">
        <v>885</v>
      </c>
      <c r="G1286" s="45" t="s">
        <v>905</v>
      </c>
      <c r="H1286" s="43">
        <v>2206</v>
      </c>
      <c r="I1286" s="261" t="s">
        <v>738</v>
      </c>
      <c r="J1286" s="227" t="str">
        <f>IF(ISBLANK(INDEX('Policy Characteristics'!D:D,MATCH($C1286,'Policy Characteristics'!$C:$C,0))),"",INDEX('Policy Characteristics'!D:D,MATCH($C1286,'Policy Characteristics'!$C:$C,0)))</f>
        <v>Hydrogen Combustion</v>
      </c>
      <c r="K1286" s="22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226" t="str">
        <f>IF(ISBLANK(INDEX('Policy Characteristics'!I:I,MATCH($C1286,'Policy Characteristics'!$C:$C,0))),"",INDEX('Policy Characteristics'!I:I,MATCH($C1286,'Policy Characteristics'!$C:$C,0)))</f>
        <v>% of fuel shifted</v>
      </c>
      <c r="P1286" s="226"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226" t="str">
        <f>IF(ISBLANK(INDEX('Policy Characteristics'!K:K,MATCH($C1286,'Policy Characteristics'!$C:$C,0))),"",INDEX('Policy Characteristics'!K:K,MATCH($C1286,'Policy Characteristics'!$C:$C,0)))</f>
        <v>industry-ag-main.html#fuel-switching</v>
      </c>
      <c r="R1286" s="226" t="str">
        <f>IF(ISBLANK(INDEX('Policy Characteristics'!L:L,MATCH($C1286,'Policy Characteristics'!$C:$C,0))),"",INDEX('Policy Characteristics'!L:L,MATCH($C1286,'Policy Characteristics'!$C:$C,0)))</f>
        <v>industry-elec-and-hydrogen.html</v>
      </c>
    </row>
    <row r="1287" spans="1:18" s="2" customFormat="1">
      <c r="A1287" s="22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226" t="str">
        <f t="shared" si="47"/>
        <v>Fraction of Eligible Industrial Energy Use Shifted to Hydrogen</v>
      </c>
      <c r="D1287" s="6" t="s">
        <v>884</v>
      </c>
      <c r="E1287" s="1" t="s">
        <v>906</v>
      </c>
      <c r="F1287" t="s">
        <v>885</v>
      </c>
      <c r="G1287" s="45" t="s">
        <v>907</v>
      </c>
      <c r="H1287" s="43">
        <v>2207</v>
      </c>
      <c r="I1287" s="261" t="s">
        <v>728</v>
      </c>
      <c r="J1287" s="227" t="str">
        <f>IF(ISBLANK(INDEX('Policy Characteristics'!D:D,MATCH($C1287,'Policy Characteristics'!$C:$C,0))),"",INDEX('Policy Characteristics'!D:D,MATCH($C1287,'Policy Characteristics'!$C:$C,0)))</f>
        <v>Hydrogen Combustion</v>
      </c>
      <c r="K1287" s="22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226" t="str">
        <f>IF(ISBLANK(INDEX('Policy Characteristics'!I:I,MATCH($C1287,'Policy Characteristics'!$C:$C,0))),"",INDEX('Policy Characteristics'!I:I,MATCH($C1287,'Policy Characteristics'!$C:$C,0)))</f>
        <v>% of fuel shifted</v>
      </c>
      <c r="P1287" s="226"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226" t="str">
        <f>IF(ISBLANK(INDEX('Policy Characteristics'!K:K,MATCH($C1287,'Policy Characteristics'!$C:$C,0))),"",INDEX('Policy Characteristics'!K:K,MATCH($C1287,'Policy Characteristics'!$C:$C,0)))</f>
        <v>industry-ag-main.html#fuel-switching</v>
      </c>
      <c r="R1287" s="226" t="str">
        <f>IF(ISBLANK(INDEX('Policy Characteristics'!L:L,MATCH($C1287,'Policy Characteristics'!$C:$C,0))),"",INDEX('Policy Characteristics'!L:L,MATCH($C1287,'Policy Characteristics'!$C:$C,0)))</f>
        <v>industry-elec-and-hydrogen.html</v>
      </c>
    </row>
    <row r="1288" spans="1:18" s="2" customFormat="1">
      <c r="A1288" s="22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226" t="str">
        <f t="shared" si="47"/>
        <v>Fraction of Eligible Industrial Energy Use Shifted to Hydrogen</v>
      </c>
      <c r="D1288" s="6" t="s">
        <v>884</v>
      </c>
      <c r="E1288" s="1" t="s">
        <v>908</v>
      </c>
      <c r="F1288" t="s">
        <v>885</v>
      </c>
      <c r="G1288" s="45" t="s">
        <v>909</v>
      </c>
      <c r="H1288" s="43">
        <v>2208</v>
      </c>
      <c r="I1288" s="261" t="s">
        <v>738</v>
      </c>
      <c r="J1288" s="227" t="str">
        <f>IF(ISBLANK(INDEX('Policy Characteristics'!D:D,MATCH($C1288,'Policy Characteristics'!$C:$C,0))),"",INDEX('Policy Characteristics'!D:D,MATCH($C1288,'Policy Characteristics'!$C:$C,0)))</f>
        <v>Hydrogen Combustion</v>
      </c>
      <c r="K1288" s="22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226" t="str">
        <f>IF(ISBLANK(INDEX('Policy Characteristics'!I:I,MATCH($C1288,'Policy Characteristics'!$C:$C,0))),"",INDEX('Policy Characteristics'!I:I,MATCH($C1288,'Policy Characteristics'!$C:$C,0)))</f>
        <v>% of fuel shifted</v>
      </c>
      <c r="P1288" s="226"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226" t="str">
        <f>IF(ISBLANK(INDEX('Policy Characteristics'!K:K,MATCH($C1288,'Policy Characteristics'!$C:$C,0))),"",INDEX('Policy Characteristics'!K:K,MATCH($C1288,'Policy Characteristics'!$C:$C,0)))</f>
        <v>industry-ag-main.html#fuel-switching</v>
      </c>
      <c r="R1288" s="226" t="str">
        <f>IF(ISBLANK(INDEX('Policy Characteristics'!L:L,MATCH($C1288,'Policy Characteristics'!$C:$C,0))),"",INDEX('Policy Characteristics'!L:L,MATCH($C1288,'Policy Characteristics'!$C:$C,0)))</f>
        <v>industry-elec-and-hydrogen.html</v>
      </c>
    </row>
    <row r="1289" spans="1:18" s="2" customFormat="1">
      <c r="A1289" s="22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226" t="str">
        <f t="shared" si="47"/>
        <v>Fraction of Eligible Industrial Energy Use Shifted to Hydrogen</v>
      </c>
      <c r="D1289" s="6" t="s">
        <v>884</v>
      </c>
      <c r="E1289" s="1" t="s">
        <v>910</v>
      </c>
      <c r="F1289" t="s">
        <v>885</v>
      </c>
      <c r="G1289" s="45" t="s">
        <v>910</v>
      </c>
      <c r="H1289" s="43">
        <v>2209</v>
      </c>
      <c r="I1289" s="261" t="s">
        <v>738</v>
      </c>
      <c r="J1289" s="227" t="str">
        <f>IF(ISBLANK(INDEX('Policy Characteristics'!D:D,MATCH($C1289,'Policy Characteristics'!$C:$C,0))),"",INDEX('Policy Characteristics'!D:D,MATCH($C1289,'Policy Characteristics'!$C:$C,0)))</f>
        <v>Hydrogen Combustion</v>
      </c>
      <c r="K1289" s="22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226" t="str">
        <f>IF(ISBLANK(INDEX('Policy Characteristics'!I:I,MATCH($C1289,'Policy Characteristics'!$C:$C,0))),"",INDEX('Policy Characteristics'!I:I,MATCH($C1289,'Policy Characteristics'!$C:$C,0)))</f>
        <v>% of fuel shifted</v>
      </c>
      <c r="P1289" s="226"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226" t="str">
        <f>IF(ISBLANK(INDEX('Policy Characteristics'!K:K,MATCH($C1289,'Policy Characteristics'!$C:$C,0))),"",INDEX('Policy Characteristics'!K:K,MATCH($C1289,'Policy Characteristics'!$C:$C,0)))</f>
        <v>industry-ag-main.html#fuel-switching</v>
      </c>
      <c r="R1289" s="226" t="str">
        <f>IF(ISBLANK(INDEX('Policy Characteristics'!L:L,MATCH($C1289,'Policy Characteristics'!$C:$C,0))),"",INDEX('Policy Characteristics'!L:L,MATCH($C1289,'Policy Characteristics'!$C:$C,0)))</f>
        <v>industry-elec-and-hydrogen.html</v>
      </c>
    </row>
    <row r="1290" spans="1:18" s="2" customFormat="1">
      <c r="A1290" s="22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226" t="str">
        <f t="shared" si="47"/>
        <v>Fraction of Eligible Industrial Energy Use Shifted to Hydrogen</v>
      </c>
      <c r="D1290" s="6" t="s">
        <v>886</v>
      </c>
      <c r="E1290" s="1" t="s">
        <v>896</v>
      </c>
      <c r="F1290" t="s">
        <v>887</v>
      </c>
      <c r="G1290" s="45" t="s">
        <v>897</v>
      </c>
      <c r="H1290" s="43">
        <v>2210</v>
      </c>
      <c r="I1290" s="261" t="s">
        <v>738</v>
      </c>
      <c r="J1290" s="227" t="str">
        <f>IF(ISBLANK(INDEX('Policy Characteristics'!D:D,MATCH($C1290,'Policy Characteristics'!$C:$C,0))),"",INDEX('Policy Characteristics'!D:D,MATCH($C1290,'Policy Characteristics'!$C:$C,0)))</f>
        <v>Hydrogen Combustion</v>
      </c>
      <c r="K1290" s="22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226" t="str">
        <f>IF(ISBLANK(INDEX('Policy Characteristics'!I:I,MATCH($C1290,'Policy Characteristics'!$C:$C,0))),"",INDEX('Policy Characteristics'!I:I,MATCH($C1290,'Policy Characteristics'!$C:$C,0)))</f>
        <v>% of fuel shifted</v>
      </c>
      <c r="P1290" s="226"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226" t="str">
        <f>IF(ISBLANK(INDEX('Policy Characteristics'!K:K,MATCH($C1290,'Policy Characteristics'!$C:$C,0))),"",INDEX('Policy Characteristics'!K:K,MATCH($C1290,'Policy Characteristics'!$C:$C,0)))</f>
        <v>industry-ag-main.html#fuel-switching</v>
      </c>
      <c r="R1290" s="226" t="str">
        <f>IF(ISBLANK(INDEX('Policy Characteristics'!L:L,MATCH($C1290,'Policy Characteristics'!$C:$C,0))),"",INDEX('Policy Characteristics'!L:L,MATCH($C1290,'Policy Characteristics'!$C:$C,0)))</f>
        <v>industry-elec-and-hydrogen.html</v>
      </c>
    </row>
    <row r="1291" spans="1:18" s="2" customFormat="1">
      <c r="A1291" s="22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226" t="str">
        <f t="shared" si="47"/>
        <v>Fraction of Eligible Industrial Energy Use Shifted to Hydrogen</v>
      </c>
      <c r="D1291" s="6" t="s">
        <v>886</v>
      </c>
      <c r="E1291" s="1" t="s">
        <v>898</v>
      </c>
      <c r="F1291" t="s">
        <v>887</v>
      </c>
      <c r="G1291" s="45" t="s">
        <v>899</v>
      </c>
      <c r="H1291" s="43">
        <v>2211</v>
      </c>
      <c r="I1291" s="261" t="s">
        <v>738</v>
      </c>
      <c r="J1291" s="227" t="str">
        <f>IF(ISBLANK(INDEX('Policy Characteristics'!D:D,MATCH($C1291,'Policy Characteristics'!$C:$C,0))),"",INDEX('Policy Characteristics'!D:D,MATCH($C1291,'Policy Characteristics'!$C:$C,0)))</f>
        <v>Hydrogen Combustion</v>
      </c>
      <c r="K1291" s="22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226" t="str">
        <f>IF(ISBLANK(INDEX('Policy Characteristics'!I:I,MATCH($C1291,'Policy Characteristics'!$C:$C,0))),"",INDEX('Policy Characteristics'!I:I,MATCH($C1291,'Policy Characteristics'!$C:$C,0)))</f>
        <v>% of fuel shifted</v>
      </c>
      <c r="P1291" s="226"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226" t="str">
        <f>IF(ISBLANK(INDEX('Policy Characteristics'!K:K,MATCH($C1291,'Policy Characteristics'!$C:$C,0))),"",INDEX('Policy Characteristics'!K:K,MATCH($C1291,'Policy Characteristics'!$C:$C,0)))</f>
        <v>industry-ag-main.html#fuel-switching</v>
      </c>
      <c r="R1291" s="226" t="str">
        <f>IF(ISBLANK(INDEX('Policy Characteristics'!L:L,MATCH($C1291,'Policy Characteristics'!$C:$C,0))),"",INDEX('Policy Characteristics'!L:L,MATCH($C1291,'Policy Characteristics'!$C:$C,0)))</f>
        <v>industry-elec-and-hydrogen.html</v>
      </c>
    </row>
    <row r="1292" spans="1:18" s="2" customFormat="1">
      <c r="A1292" s="22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226" t="str">
        <f t="shared" si="47"/>
        <v>Fraction of Eligible Industrial Energy Use Shifted to Hydrogen</v>
      </c>
      <c r="D1292" s="6" t="s">
        <v>886</v>
      </c>
      <c r="E1292" s="1" t="s">
        <v>900</v>
      </c>
      <c r="F1292" t="s">
        <v>887</v>
      </c>
      <c r="G1292" s="45" t="s">
        <v>901</v>
      </c>
      <c r="H1292" s="43">
        <v>2212</v>
      </c>
      <c r="I1292" s="261" t="s">
        <v>738</v>
      </c>
      <c r="J1292" s="227" t="str">
        <f>IF(ISBLANK(INDEX('Policy Characteristics'!D:D,MATCH($C1292,'Policy Characteristics'!$C:$C,0))),"",INDEX('Policy Characteristics'!D:D,MATCH($C1292,'Policy Characteristics'!$C:$C,0)))</f>
        <v>Hydrogen Combustion</v>
      </c>
      <c r="K1292" s="22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226" t="str">
        <f>IF(ISBLANK(INDEX('Policy Characteristics'!I:I,MATCH($C1292,'Policy Characteristics'!$C:$C,0))),"",INDEX('Policy Characteristics'!I:I,MATCH($C1292,'Policy Characteristics'!$C:$C,0)))</f>
        <v>% of fuel shifted</v>
      </c>
      <c r="P1292" s="226"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226" t="str">
        <f>IF(ISBLANK(INDEX('Policy Characteristics'!K:K,MATCH($C1292,'Policy Characteristics'!$C:$C,0))),"",INDEX('Policy Characteristics'!K:K,MATCH($C1292,'Policy Characteristics'!$C:$C,0)))</f>
        <v>industry-ag-main.html#fuel-switching</v>
      </c>
      <c r="R1292" s="226" t="str">
        <f>IF(ISBLANK(INDEX('Policy Characteristics'!L:L,MATCH($C1292,'Policy Characteristics'!$C:$C,0))),"",INDEX('Policy Characteristics'!L:L,MATCH($C1292,'Policy Characteristics'!$C:$C,0)))</f>
        <v>industry-elec-and-hydrogen.html</v>
      </c>
    </row>
    <row r="1293" spans="1:18" s="2" customFormat="1">
      <c r="A1293" s="22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226" t="str">
        <f t="shared" si="47"/>
        <v>Fraction of Eligible Industrial Energy Use Shifted to Hydrogen</v>
      </c>
      <c r="D1293" s="6" t="s">
        <v>886</v>
      </c>
      <c r="E1293" s="1" t="s">
        <v>902</v>
      </c>
      <c r="F1293" t="s">
        <v>887</v>
      </c>
      <c r="G1293" s="45" t="s">
        <v>903</v>
      </c>
      <c r="H1293" s="43">
        <v>2213</v>
      </c>
      <c r="I1293" s="261" t="s">
        <v>738</v>
      </c>
      <c r="J1293" s="227" t="str">
        <f>IF(ISBLANK(INDEX('Policy Characteristics'!D:D,MATCH($C1293,'Policy Characteristics'!$C:$C,0))),"",INDEX('Policy Characteristics'!D:D,MATCH($C1293,'Policy Characteristics'!$C:$C,0)))</f>
        <v>Hydrogen Combustion</v>
      </c>
      <c r="K1293" s="22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226" t="str">
        <f>IF(ISBLANK(INDEX('Policy Characteristics'!I:I,MATCH($C1293,'Policy Characteristics'!$C:$C,0))),"",INDEX('Policy Characteristics'!I:I,MATCH($C1293,'Policy Characteristics'!$C:$C,0)))</f>
        <v>% of fuel shifted</v>
      </c>
      <c r="P1293" s="226"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226" t="str">
        <f>IF(ISBLANK(INDEX('Policy Characteristics'!K:K,MATCH($C1293,'Policy Characteristics'!$C:$C,0))),"",INDEX('Policy Characteristics'!K:K,MATCH($C1293,'Policy Characteristics'!$C:$C,0)))</f>
        <v>industry-ag-main.html#fuel-switching</v>
      </c>
      <c r="R1293" s="226" t="str">
        <f>IF(ISBLANK(INDEX('Policy Characteristics'!L:L,MATCH($C1293,'Policy Characteristics'!$C:$C,0))),"",INDEX('Policy Characteristics'!L:L,MATCH($C1293,'Policy Characteristics'!$C:$C,0)))</f>
        <v>industry-elec-and-hydrogen.html</v>
      </c>
    </row>
    <row r="1294" spans="1:18" s="2" customFormat="1">
      <c r="A1294" s="22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226" t="str">
        <f t="shared" si="47"/>
        <v>Fraction of Eligible Industrial Energy Use Shifted to Hydrogen</v>
      </c>
      <c r="D1294" s="6" t="s">
        <v>886</v>
      </c>
      <c r="E1294" s="1" t="s">
        <v>904</v>
      </c>
      <c r="F1294" t="s">
        <v>887</v>
      </c>
      <c r="G1294" s="45" t="s">
        <v>905</v>
      </c>
      <c r="H1294" s="43">
        <v>2214</v>
      </c>
      <c r="I1294" s="261" t="s">
        <v>738</v>
      </c>
      <c r="J1294" s="227" t="str">
        <f>IF(ISBLANK(INDEX('Policy Characteristics'!D:D,MATCH($C1294,'Policy Characteristics'!$C:$C,0))),"",INDEX('Policy Characteristics'!D:D,MATCH($C1294,'Policy Characteristics'!$C:$C,0)))</f>
        <v>Hydrogen Combustion</v>
      </c>
      <c r="K1294" s="22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226" t="str">
        <f>IF(ISBLANK(INDEX('Policy Characteristics'!I:I,MATCH($C1294,'Policy Characteristics'!$C:$C,0))),"",INDEX('Policy Characteristics'!I:I,MATCH($C1294,'Policy Characteristics'!$C:$C,0)))</f>
        <v>% of fuel shifted</v>
      </c>
      <c r="P1294" s="226"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226" t="str">
        <f>IF(ISBLANK(INDEX('Policy Characteristics'!K:K,MATCH($C1294,'Policy Characteristics'!$C:$C,0))),"",INDEX('Policy Characteristics'!K:K,MATCH($C1294,'Policy Characteristics'!$C:$C,0)))</f>
        <v>industry-ag-main.html#fuel-switching</v>
      </c>
      <c r="R1294" s="226" t="str">
        <f>IF(ISBLANK(INDEX('Policy Characteristics'!L:L,MATCH($C1294,'Policy Characteristics'!$C:$C,0))),"",INDEX('Policy Characteristics'!L:L,MATCH($C1294,'Policy Characteristics'!$C:$C,0)))</f>
        <v>industry-elec-and-hydrogen.html</v>
      </c>
    </row>
    <row r="1295" spans="1:18" s="2" customFormat="1">
      <c r="A1295" s="22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226" t="str">
        <f t="shared" si="47"/>
        <v>Fraction of Eligible Industrial Energy Use Shifted to Hydrogen</v>
      </c>
      <c r="D1295" s="6" t="s">
        <v>886</v>
      </c>
      <c r="E1295" s="1" t="s">
        <v>906</v>
      </c>
      <c r="F1295" t="s">
        <v>887</v>
      </c>
      <c r="G1295" s="45" t="s">
        <v>907</v>
      </c>
      <c r="H1295" s="43">
        <v>2215</v>
      </c>
      <c r="I1295" s="261" t="s">
        <v>728</v>
      </c>
      <c r="J1295" s="227" t="str">
        <f>IF(ISBLANK(INDEX('Policy Characteristics'!D:D,MATCH($C1295,'Policy Characteristics'!$C:$C,0))),"",INDEX('Policy Characteristics'!D:D,MATCH($C1295,'Policy Characteristics'!$C:$C,0)))</f>
        <v>Hydrogen Combustion</v>
      </c>
      <c r="K1295" s="22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226" t="str">
        <f>IF(ISBLANK(INDEX('Policy Characteristics'!I:I,MATCH($C1295,'Policy Characteristics'!$C:$C,0))),"",INDEX('Policy Characteristics'!I:I,MATCH($C1295,'Policy Characteristics'!$C:$C,0)))</f>
        <v>% of fuel shifted</v>
      </c>
      <c r="P1295" s="226"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226" t="str">
        <f>IF(ISBLANK(INDEX('Policy Characteristics'!K:K,MATCH($C1295,'Policy Characteristics'!$C:$C,0))),"",INDEX('Policy Characteristics'!K:K,MATCH($C1295,'Policy Characteristics'!$C:$C,0)))</f>
        <v>industry-ag-main.html#fuel-switching</v>
      </c>
      <c r="R1295" s="226" t="str">
        <f>IF(ISBLANK(INDEX('Policy Characteristics'!L:L,MATCH($C1295,'Policy Characteristics'!$C:$C,0))),"",INDEX('Policy Characteristics'!L:L,MATCH($C1295,'Policy Characteristics'!$C:$C,0)))</f>
        <v>industry-elec-and-hydrogen.html</v>
      </c>
    </row>
    <row r="1296" spans="1:18" s="2" customFormat="1">
      <c r="A1296" s="22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226" t="str">
        <f t="shared" si="47"/>
        <v>Fraction of Eligible Industrial Energy Use Shifted to Hydrogen</v>
      </c>
      <c r="D1296" s="6" t="s">
        <v>886</v>
      </c>
      <c r="E1296" s="1" t="s">
        <v>908</v>
      </c>
      <c r="F1296" t="s">
        <v>887</v>
      </c>
      <c r="G1296" s="45" t="s">
        <v>909</v>
      </c>
      <c r="H1296" s="43">
        <v>2216</v>
      </c>
      <c r="I1296" s="261" t="s">
        <v>738</v>
      </c>
      <c r="J1296" s="227" t="str">
        <f>IF(ISBLANK(INDEX('Policy Characteristics'!D:D,MATCH($C1296,'Policy Characteristics'!$C:$C,0))),"",INDEX('Policy Characteristics'!D:D,MATCH($C1296,'Policy Characteristics'!$C:$C,0)))</f>
        <v>Hydrogen Combustion</v>
      </c>
      <c r="K1296" s="22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226" t="str">
        <f>IF(ISBLANK(INDEX('Policy Characteristics'!I:I,MATCH($C1296,'Policy Characteristics'!$C:$C,0))),"",INDEX('Policy Characteristics'!I:I,MATCH($C1296,'Policy Characteristics'!$C:$C,0)))</f>
        <v>% of fuel shifted</v>
      </c>
      <c r="P1296" s="226"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226" t="str">
        <f>IF(ISBLANK(INDEX('Policy Characteristics'!K:K,MATCH($C1296,'Policy Characteristics'!$C:$C,0))),"",INDEX('Policy Characteristics'!K:K,MATCH($C1296,'Policy Characteristics'!$C:$C,0)))</f>
        <v>industry-ag-main.html#fuel-switching</v>
      </c>
      <c r="R1296" s="226" t="str">
        <f>IF(ISBLANK(INDEX('Policy Characteristics'!L:L,MATCH($C1296,'Policy Characteristics'!$C:$C,0))),"",INDEX('Policy Characteristics'!L:L,MATCH($C1296,'Policy Characteristics'!$C:$C,0)))</f>
        <v>industry-elec-and-hydrogen.html</v>
      </c>
    </row>
    <row r="1297" spans="1:18" s="2" customFormat="1">
      <c r="A1297" s="22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226" t="str">
        <f t="shared" si="47"/>
        <v>Fraction of Eligible Industrial Energy Use Shifted to Hydrogen</v>
      </c>
      <c r="D1297" s="6" t="s">
        <v>886</v>
      </c>
      <c r="E1297" s="1" t="s">
        <v>910</v>
      </c>
      <c r="F1297" t="s">
        <v>887</v>
      </c>
      <c r="G1297" s="45" t="s">
        <v>910</v>
      </c>
      <c r="H1297" s="43">
        <v>2217</v>
      </c>
      <c r="I1297" s="261" t="s">
        <v>738</v>
      </c>
      <c r="J1297" s="227" t="str">
        <f>IF(ISBLANK(INDEX('Policy Characteristics'!D:D,MATCH($C1297,'Policy Characteristics'!$C:$C,0))),"",INDEX('Policy Characteristics'!D:D,MATCH($C1297,'Policy Characteristics'!$C:$C,0)))</f>
        <v>Hydrogen Combustion</v>
      </c>
      <c r="K1297" s="22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226" t="str">
        <f>IF(ISBLANK(INDEX('Policy Characteristics'!I:I,MATCH($C1297,'Policy Characteristics'!$C:$C,0))),"",INDEX('Policy Characteristics'!I:I,MATCH($C1297,'Policy Characteristics'!$C:$C,0)))</f>
        <v>% of fuel shifted</v>
      </c>
      <c r="P1297" s="226"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226" t="str">
        <f>IF(ISBLANK(INDEX('Policy Characteristics'!K:K,MATCH($C1297,'Policy Characteristics'!$C:$C,0))),"",INDEX('Policy Characteristics'!K:K,MATCH($C1297,'Policy Characteristics'!$C:$C,0)))</f>
        <v>industry-ag-main.html#fuel-switching</v>
      </c>
      <c r="R1297" s="226" t="str">
        <f>IF(ISBLANK(INDEX('Policy Characteristics'!L:L,MATCH($C1297,'Policy Characteristics'!$C:$C,0))),"",INDEX('Policy Characteristics'!L:L,MATCH($C1297,'Policy Characteristics'!$C:$C,0)))</f>
        <v>industry-elec-and-hydrogen.html</v>
      </c>
    </row>
    <row r="1298" spans="1:18" s="2" customFormat="1">
      <c r="A1298" s="22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226" t="str">
        <f t="shared" si="47"/>
        <v>Fraction of Eligible Industrial Energy Use Shifted to Hydrogen</v>
      </c>
      <c r="D1298" s="6" t="s">
        <v>888</v>
      </c>
      <c r="E1298" s="1" t="s">
        <v>896</v>
      </c>
      <c r="F1298" t="s">
        <v>889</v>
      </c>
      <c r="G1298" s="45" t="s">
        <v>897</v>
      </c>
      <c r="H1298" s="43">
        <v>2218</v>
      </c>
      <c r="I1298" s="261" t="s">
        <v>728</v>
      </c>
      <c r="J1298" s="227" t="str">
        <f>IF(ISBLANK(INDEX('Policy Characteristics'!D:D,MATCH($C1298,'Policy Characteristics'!$C:$C,0))),"",INDEX('Policy Characteristics'!D:D,MATCH($C1298,'Policy Characteristics'!$C:$C,0)))</f>
        <v>Hydrogen Combustion</v>
      </c>
      <c r="K1298" s="22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226" t="str">
        <f>IF(ISBLANK(INDEX('Policy Characteristics'!I:I,MATCH($C1298,'Policy Characteristics'!$C:$C,0))),"",INDEX('Policy Characteristics'!I:I,MATCH($C1298,'Policy Characteristics'!$C:$C,0)))</f>
        <v>% of fuel shifted</v>
      </c>
      <c r="P1298" s="226"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226" t="str">
        <f>IF(ISBLANK(INDEX('Policy Characteristics'!K:K,MATCH($C1298,'Policy Characteristics'!$C:$C,0))),"",INDEX('Policy Characteristics'!K:K,MATCH($C1298,'Policy Characteristics'!$C:$C,0)))</f>
        <v>industry-ag-main.html#fuel-switching</v>
      </c>
      <c r="R1298" s="226" t="str">
        <f>IF(ISBLANK(INDEX('Policy Characteristics'!L:L,MATCH($C1298,'Policy Characteristics'!$C:$C,0))),"",INDEX('Policy Characteristics'!L:L,MATCH($C1298,'Policy Characteristics'!$C:$C,0)))</f>
        <v>industry-elec-and-hydrogen.html</v>
      </c>
    </row>
    <row r="1299" spans="1:18" s="2" customFormat="1">
      <c r="A1299" s="22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226" t="str">
        <f t="shared" si="47"/>
        <v>Fraction of Eligible Industrial Energy Use Shifted to Hydrogen</v>
      </c>
      <c r="D1299" s="6" t="s">
        <v>888</v>
      </c>
      <c r="E1299" s="1" t="s">
        <v>898</v>
      </c>
      <c r="F1299" t="s">
        <v>889</v>
      </c>
      <c r="G1299" s="45" t="s">
        <v>899</v>
      </c>
      <c r="H1299" s="43">
        <v>2219</v>
      </c>
      <c r="I1299" s="261" t="s">
        <v>738</v>
      </c>
      <c r="J1299" s="227" t="str">
        <f>IF(ISBLANK(INDEX('Policy Characteristics'!D:D,MATCH($C1299,'Policy Characteristics'!$C:$C,0))),"",INDEX('Policy Characteristics'!D:D,MATCH($C1299,'Policy Characteristics'!$C:$C,0)))</f>
        <v>Hydrogen Combustion</v>
      </c>
      <c r="K1299" s="22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226" t="str">
        <f>IF(ISBLANK(INDEX('Policy Characteristics'!I:I,MATCH($C1299,'Policy Characteristics'!$C:$C,0))),"",INDEX('Policy Characteristics'!I:I,MATCH($C1299,'Policy Characteristics'!$C:$C,0)))</f>
        <v>% of fuel shifted</v>
      </c>
      <c r="P1299" s="226"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226" t="str">
        <f>IF(ISBLANK(INDEX('Policy Characteristics'!K:K,MATCH($C1299,'Policy Characteristics'!$C:$C,0))),"",INDEX('Policy Characteristics'!K:K,MATCH($C1299,'Policy Characteristics'!$C:$C,0)))</f>
        <v>industry-ag-main.html#fuel-switching</v>
      </c>
      <c r="R1299" s="226" t="str">
        <f>IF(ISBLANK(INDEX('Policy Characteristics'!L:L,MATCH($C1299,'Policy Characteristics'!$C:$C,0))),"",INDEX('Policy Characteristics'!L:L,MATCH($C1299,'Policy Characteristics'!$C:$C,0)))</f>
        <v>industry-elec-and-hydrogen.html</v>
      </c>
    </row>
    <row r="1300" spans="1:18" s="2" customFormat="1">
      <c r="A1300" s="22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226" t="str">
        <f t="shared" si="47"/>
        <v>Fraction of Eligible Industrial Energy Use Shifted to Hydrogen</v>
      </c>
      <c r="D1300" s="6" t="s">
        <v>888</v>
      </c>
      <c r="E1300" s="1" t="s">
        <v>900</v>
      </c>
      <c r="F1300" t="s">
        <v>889</v>
      </c>
      <c r="G1300" s="45" t="s">
        <v>901</v>
      </c>
      <c r="H1300" s="43">
        <v>2220</v>
      </c>
      <c r="I1300" s="261" t="s">
        <v>738</v>
      </c>
      <c r="J1300" s="227" t="str">
        <f>IF(ISBLANK(INDEX('Policy Characteristics'!D:D,MATCH($C1300,'Policy Characteristics'!$C:$C,0))),"",INDEX('Policy Characteristics'!D:D,MATCH($C1300,'Policy Characteristics'!$C:$C,0)))</f>
        <v>Hydrogen Combustion</v>
      </c>
      <c r="K1300" s="22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226" t="str">
        <f>IF(ISBLANK(INDEX('Policy Characteristics'!I:I,MATCH($C1300,'Policy Characteristics'!$C:$C,0))),"",INDEX('Policy Characteristics'!I:I,MATCH($C1300,'Policy Characteristics'!$C:$C,0)))</f>
        <v>% of fuel shifted</v>
      </c>
      <c r="P1300" s="226"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226" t="str">
        <f>IF(ISBLANK(INDEX('Policy Characteristics'!K:K,MATCH($C1300,'Policy Characteristics'!$C:$C,0))),"",INDEX('Policy Characteristics'!K:K,MATCH($C1300,'Policy Characteristics'!$C:$C,0)))</f>
        <v>industry-ag-main.html#fuel-switching</v>
      </c>
      <c r="R1300" s="226" t="str">
        <f>IF(ISBLANK(INDEX('Policy Characteristics'!L:L,MATCH($C1300,'Policy Characteristics'!$C:$C,0))),"",INDEX('Policy Characteristics'!L:L,MATCH($C1300,'Policy Characteristics'!$C:$C,0)))</f>
        <v>industry-elec-and-hydrogen.html</v>
      </c>
    </row>
    <row r="1301" spans="1:18" s="2" customFormat="1">
      <c r="A1301" s="22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226" t="str">
        <f t="shared" si="47"/>
        <v>Fraction of Eligible Industrial Energy Use Shifted to Hydrogen</v>
      </c>
      <c r="D1301" s="6" t="s">
        <v>888</v>
      </c>
      <c r="E1301" s="1" t="s">
        <v>902</v>
      </c>
      <c r="F1301" t="s">
        <v>889</v>
      </c>
      <c r="G1301" s="45" t="s">
        <v>903</v>
      </c>
      <c r="H1301" s="43">
        <v>2221</v>
      </c>
      <c r="I1301" s="261" t="s">
        <v>738</v>
      </c>
      <c r="J1301" s="227" t="str">
        <f>IF(ISBLANK(INDEX('Policy Characteristics'!D:D,MATCH($C1301,'Policy Characteristics'!$C:$C,0))),"",INDEX('Policy Characteristics'!D:D,MATCH($C1301,'Policy Characteristics'!$C:$C,0)))</f>
        <v>Hydrogen Combustion</v>
      </c>
      <c r="K1301" s="22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226" t="str">
        <f>IF(ISBLANK(INDEX('Policy Characteristics'!I:I,MATCH($C1301,'Policy Characteristics'!$C:$C,0))),"",INDEX('Policy Characteristics'!I:I,MATCH($C1301,'Policy Characteristics'!$C:$C,0)))</f>
        <v>% of fuel shifted</v>
      </c>
      <c r="P1301" s="226"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226" t="str">
        <f>IF(ISBLANK(INDEX('Policy Characteristics'!K:K,MATCH($C1301,'Policy Characteristics'!$C:$C,0))),"",INDEX('Policy Characteristics'!K:K,MATCH($C1301,'Policy Characteristics'!$C:$C,0)))</f>
        <v>industry-ag-main.html#fuel-switching</v>
      </c>
      <c r="R1301" s="226" t="str">
        <f>IF(ISBLANK(INDEX('Policy Characteristics'!L:L,MATCH($C1301,'Policy Characteristics'!$C:$C,0))),"",INDEX('Policy Characteristics'!L:L,MATCH($C1301,'Policy Characteristics'!$C:$C,0)))</f>
        <v>industry-elec-and-hydrogen.html</v>
      </c>
    </row>
    <row r="1302" spans="1:18" s="2" customFormat="1">
      <c r="A1302" s="22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226" t="str">
        <f t="shared" si="47"/>
        <v>Fraction of Eligible Industrial Energy Use Shifted to Hydrogen</v>
      </c>
      <c r="D1302" s="6" t="s">
        <v>888</v>
      </c>
      <c r="E1302" s="1" t="s">
        <v>904</v>
      </c>
      <c r="F1302" t="s">
        <v>889</v>
      </c>
      <c r="G1302" s="45" t="s">
        <v>905</v>
      </c>
      <c r="H1302" s="43">
        <v>2222</v>
      </c>
      <c r="I1302" s="261" t="s">
        <v>738</v>
      </c>
      <c r="J1302" s="227" t="str">
        <f>IF(ISBLANK(INDEX('Policy Characteristics'!D:D,MATCH($C1302,'Policy Characteristics'!$C:$C,0))),"",INDEX('Policy Characteristics'!D:D,MATCH($C1302,'Policy Characteristics'!$C:$C,0)))</f>
        <v>Hydrogen Combustion</v>
      </c>
      <c r="K1302" s="22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226" t="str">
        <f>IF(ISBLANK(INDEX('Policy Characteristics'!I:I,MATCH($C1302,'Policy Characteristics'!$C:$C,0))),"",INDEX('Policy Characteristics'!I:I,MATCH($C1302,'Policy Characteristics'!$C:$C,0)))</f>
        <v>% of fuel shifted</v>
      </c>
      <c r="P1302" s="226"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226" t="str">
        <f>IF(ISBLANK(INDEX('Policy Characteristics'!K:K,MATCH($C1302,'Policy Characteristics'!$C:$C,0))),"",INDEX('Policy Characteristics'!K:K,MATCH($C1302,'Policy Characteristics'!$C:$C,0)))</f>
        <v>industry-ag-main.html#fuel-switching</v>
      </c>
      <c r="R1302" s="226" t="str">
        <f>IF(ISBLANK(INDEX('Policy Characteristics'!L:L,MATCH($C1302,'Policy Characteristics'!$C:$C,0))),"",INDEX('Policy Characteristics'!L:L,MATCH($C1302,'Policy Characteristics'!$C:$C,0)))</f>
        <v>industry-elec-and-hydrogen.html</v>
      </c>
    </row>
    <row r="1303" spans="1:18" s="2" customFormat="1">
      <c r="A1303" s="22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226" t="str">
        <f t="shared" si="47"/>
        <v>Fraction of Eligible Industrial Energy Use Shifted to Hydrogen</v>
      </c>
      <c r="D1303" s="6" t="s">
        <v>888</v>
      </c>
      <c r="E1303" s="1" t="s">
        <v>906</v>
      </c>
      <c r="F1303" t="s">
        <v>889</v>
      </c>
      <c r="G1303" s="45" t="s">
        <v>907</v>
      </c>
      <c r="H1303" s="43">
        <v>2223</v>
      </c>
      <c r="I1303" s="261" t="s">
        <v>738</v>
      </c>
      <c r="J1303" s="227" t="str">
        <f>IF(ISBLANK(INDEX('Policy Characteristics'!D:D,MATCH($C1303,'Policy Characteristics'!$C:$C,0))),"",INDEX('Policy Characteristics'!D:D,MATCH($C1303,'Policy Characteristics'!$C:$C,0)))</f>
        <v>Hydrogen Combustion</v>
      </c>
      <c r="K1303" s="22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226" t="str">
        <f>IF(ISBLANK(INDEX('Policy Characteristics'!I:I,MATCH($C1303,'Policy Characteristics'!$C:$C,0))),"",INDEX('Policy Characteristics'!I:I,MATCH($C1303,'Policy Characteristics'!$C:$C,0)))</f>
        <v>% of fuel shifted</v>
      </c>
      <c r="P1303" s="226"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226" t="str">
        <f>IF(ISBLANK(INDEX('Policy Characteristics'!K:K,MATCH($C1303,'Policy Characteristics'!$C:$C,0))),"",INDEX('Policy Characteristics'!K:K,MATCH($C1303,'Policy Characteristics'!$C:$C,0)))</f>
        <v>industry-ag-main.html#fuel-switching</v>
      </c>
      <c r="R1303" s="226" t="str">
        <f>IF(ISBLANK(INDEX('Policy Characteristics'!L:L,MATCH($C1303,'Policy Characteristics'!$C:$C,0))),"",INDEX('Policy Characteristics'!L:L,MATCH($C1303,'Policy Characteristics'!$C:$C,0)))</f>
        <v>industry-elec-and-hydrogen.html</v>
      </c>
    </row>
    <row r="1304" spans="1:18" s="2" customFormat="1">
      <c r="A1304" s="22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226" t="str">
        <f t="shared" si="47"/>
        <v>Fraction of Eligible Industrial Energy Use Shifted to Hydrogen</v>
      </c>
      <c r="D1304" s="6" t="s">
        <v>888</v>
      </c>
      <c r="E1304" s="1" t="s">
        <v>908</v>
      </c>
      <c r="F1304" t="s">
        <v>889</v>
      </c>
      <c r="G1304" s="45" t="s">
        <v>909</v>
      </c>
      <c r="H1304" s="43">
        <v>2224</v>
      </c>
      <c r="I1304" s="261" t="s">
        <v>738</v>
      </c>
      <c r="J1304" s="227" t="str">
        <f>IF(ISBLANK(INDEX('Policy Characteristics'!D:D,MATCH($C1304,'Policy Characteristics'!$C:$C,0))),"",INDEX('Policy Characteristics'!D:D,MATCH($C1304,'Policy Characteristics'!$C:$C,0)))</f>
        <v>Hydrogen Combustion</v>
      </c>
      <c r="K1304" s="22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226" t="str">
        <f>IF(ISBLANK(INDEX('Policy Characteristics'!I:I,MATCH($C1304,'Policy Characteristics'!$C:$C,0))),"",INDEX('Policy Characteristics'!I:I,MATCH($C1304,'Policy Characteristics'!$C:$C,0)))</f>
        <v>% of fuel shifted</v>
      </c>
      <c r="P1304" s="226"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226" t="str">
        <f>IF(ISBLANK(INDEX('Policy Characteristics'!K:K,MATCH($C1304,'Policy Characteristics'!$C:$C,0))),"",INDEX('Policy Characteristics'!K:K,MATCH($C1304,'Policy Characteristics'!$C:$C,0)))</f>
        <v>industry-ag-main.html#fuel-switching</v>
      </c>
      <c r="R1304" s="226" t="str">
        <f>IF(ISBLANK(INDEX('Policy Characteristics'!L:L,MATCH($C1304,'Policy Characteristics'!$C:$C,0))),"",INDEX('Policy Characteristics'!L:L,MATCH($C1304,'Policy Characteristics'!$C:$C,0)))</f>
        <v>industry-elec-and-hydrogen.html</v>
      </c>
    </row>
    <row r="1305" spans="1:18" s="2" customFormat="1">
      <c r="A1305" s="22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226" t="str">
        <f t="shared" si="47"/>
        <v>Fraction of Eligible Industrial Energy Use Shifted to Hydrogen</v>
      </c>
      <c r="D1305" s="6" t="s">
        <v>888</v>
      </c>
      <c r="E1305" s="1" t="s">
        <v>910</v>
      </c>
      <c r="F1305" t="s">
        <v>889</v>
      </c>
      <c r="G1305" s="45" t="s">
        <v>910</v>
      </c>
      <c r="H1305" s="43">
        <v>2225</v>
      </c>
      <c r="I1305" s="261" t="s">
        <v>738</v>
      </c>
      <c r="J1305" s="227" t="str">
        <f>IF(ISBLANK(INDEX('Policy Characteristics'!D:D,MATCH($C1305,'Policy Characteristics'!$C:$C,0))),"",INDEX('Policy Characteristics'!D:D,MATCH($C1305,'Policy Characteristics'!$C:$C,0)))</f>
        <v>Hydrogen Combustion</v>
      </c>
      <c r="K1305" s="22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226" t="str">
        <f>IF(ISBLANK(INDEX('Policy Characteristics'!I:I,MATCH($C1305,'Policy Characteristics'!$C:$C,0))),"",INDEX('Policy Characteristics'!I:I,MATCH($C1305,'Policy Characteristics'!$C:$C,0)))</f>
        <v>% of fuel shifted</v>
      </c>
      <c r="P1305" s="226"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226" t="str">
        <f>IF(ISBLANK(INDEX('Policy Characteristics'!K:K,MATCH($C1305,'Policy Characteristics'!$C:$C,0))),"",INDEX('Policy Characteristics'!K:K,MATCH($C1305,'Policy Characteristics'!$C:$C,0)))</f>
        <v>industry-ag-main.html#fuel-switching</v>
      </c>
      <c r="R1305" s="226" t="str">
        <f>IF(ISBLANK(INDEX('Policy Characteristics'!L:L,MATCH($C1305,'Policy Characteristics'!$C:$C,0))),"",INDEX('Policy Characteristics'!L:L,MATCH($C1305,'Policy Characteristics'!$C:$C,0)))</f>
        <v>industry-elec-and-hydrogen.html</v>
      </c>
    </row>
    <row r="1306" spans="1:18" s="2" customFormat="1">
      <c r="A1306" s="22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226" t="str">
        <f t="shared" si="47"/>
        <v>Fraction of Eligible Industrial Energy Use Shifted to Hydrogen</v>
      </c>
      <c r="D1306" s="6" t="s">
        <v>890</v>
      </c>
      <c r="E1306" s="1" t="s">
        <v>896</v>
      </c>
      <c r="F1306" t="s">
        <v>891</v>
      </c>
      <c r="G1306" s="45" t="s">
        <v>897</v>
      </c>
      <c r="H1306" s="43">
        <v>2226</v>
      </c>
      <c r="I1306" s="261" t="s">
        <v>738</v>
      </c>
      <c r="J1306" s="227" t="str">
        <f>IF(ISBLANK(INDEX('Policy Characteristics'!D:D,MATCH($C1306,'Policy Characteristics'!$C:$C,0))),"",INDEX('Policy Characteristics'!D:D,MATCH($C1306,'Policy Characteristics'!$C:$C,0)))</f>
        <v>Hydrogen Combustion</v>
      </c>
      <c r="K1306" s="22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226" t="str">
        <f>IF(ISBLANK(INDEX('Policy Characteristics'!I:I,MATCH($C1306,'Policy Characteristics'!$C:$C,0))),"",INDEX('Policy Characteristics'!I:I,MATCH($C1306,'Policy Characteristics'!$C:$C,0)))</f>
        <v>% of fuel shifted</v>
      </c>
      <c r="P1306" s="226"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226" t="str">
        <f>IF(ISBLANK(INDEX('Policy Characteristics'!K:K,MATCH($C1306,'Policy Characteristics'!$C:$C,0))),"",INDEX('Policy Characteristics'!K:K,MATCH($C1306,'Policy Characteristics'!$C:$C,0)))</f>
        <v>industry-ag-main.html#fuel-switching</v>
      </c>
      <c r="R1306" s="226" t="str">
        <f>IF(ISBLANK(INDEX('Policy Characteristics'!L:L,MATCH($C1306,'Policy Characteristics'!$C:$C,0))),"",INDEX('Policy Characteristics'!L:L,MATCH($C1306,'Policy Characteristics'!$C:$C,0)))</f>
        <v>industry-elec-and-hydrogen.html</v>
      </c>
    </row>
    <row r="1307" spans="1:18" s="2" customFormat="1">
      <c r="A1307" s="22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226" t="str">
        <f t="shared" si="47"/>
        <v>Fraction of Eligible Industrial Energy Use Shifted to Hydrogen</v>
      </c>
      <c r="D1307" s="6" t="s">
        <v>890</v>
      </c>
      <c r="E1307" s="1" t="s">
        <v>898</v>
      </c>
      <c r="F1307" t="s">
        <v>891</v>
      </c>
      <c r="G1307" s="45" t="s">
        <v>899</v>
      </c>
      <c r="H1307" s="43">
        <v>2227</v>
      </c>
      <c r="I1307" s="261" t="s">
        <v>728</v>
      </c>
      <c r="J1307" s="227" t="str">
        <f>IF(ISBLANK(INDEX('Policy Characteristics'!D:D,MATCH($C1307,'Policy Characteristics'!$C:$C,0))),"",INDEX('Policy Characteristics'!D:D,MATCH($C1307,'Policy Characteristics'!$C:$C,0)))</f>
        <v>Hydrogen Combustion</v>
      </c>
      <c r="K1307" s="22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226" t="str">
        <f>IF(ISBLANK(INDEX('Policy Characteristics'!I:I,MATCH($C1307,'Policy Characteristics'!$C:$C,0))),"",INDEX('Policy Characteristics'!I:I,MATCH($C1307,'Policy Characteristics'!$C:$C,0)))</f>
        <v>% of fuel shifted</v>
      </c>
      <c r="P1307" s="226"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226" t="str">
        <f>IF(ISBLANK(INDEX('Policy Characteristics'!K:K,MATCH($C1307,'Policy Characteristics'!$C:$C,0))),"",INDEX('Policy Characteristics'!K:K,MATCH($C1307,'Policy Characteristics'!$C:$C,0)))</f>
        <v>industry-ag-main.html#fuel-switching</v>
      </c>
      <c r="R1307" s="226" t="str">
        <f>IF(ISBLANK(INDEX('Policy Characteristics'!L:L,MATCH($C1307,'Policy Characteristics'!$C:$C,0))),"",INDEX('Policy Characteristics'!L:L,MATCH($C1307,'Policy Characteristics'!$C:$C,0)))</f>
        <v>industry-elec-and-hydrogen.html</v>
      </c>
    </row>
    <row r="1308" spans="1:18" s="2" customFormat="1">
      <c r="A1308" s="22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226" t="str">
        <f t="shared" ref="C1308:C1313" si="48">C$1114</f>
        <v>Fraction of Eligible Industrial Energy Use Shifted to Hydrogen</v>
      </c>
      <c r="D1308" s="6" t="s">
        <v>890</v>
      </c>
      <c r="E1308" s="1" t="s">
        <v>900</v>
      </c>
      <c r="F1308" t="s">
        <v>891</v>
      </c>
      <c r="G1308" s="45" t="s">
        <v>901</v>
      </c>
      <c r="H1308" s="43">
        <v>2228</v>
      </c>
      <c r="I1308" s="261" t="s">
        <v>738</v>
      </c>
      <c r="J1308" s="227" t="str">
        <f>IF(ISBLANK(INDEX('Policy Characteristics'!D:D,MATCH($C1308,'Policy Characteristics'!$C:$C,0))),"",INDEX('Policy Characteristics'!D:D,MATCH($C1308,'Policy Characteristics'!$C:$C,0)))</f>
        <v>Hydrogen Combustion</v>
      </c>
      <c r="K1308" s="22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226" t="str">
        <f>IF(ISBLANK(INDEX('Policy Characteristics'!I:I,MATCH($C1308,'Policy Characteristics'!$C:$C,0))),"",INDEX('Policy Characteristics'!I:I,MATCH($C1308,'Policy Characteristics'!$C:$C,0)))</f>
        <v>% of fuel shifted</v>
      </c>
      <c r="P1308" s="226"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226" t="str">
        <f>IF(ISBLANK(INDEX('Policy Characteristics'!K:K,MATCH($C1308,'Policy Characteristics'!$C:$C,0))),"",INDEX('Policy Characteristics'!K:K,MATCH($C1308,'Policy Characteristics'!$C:$C,0)))</f>
        <v>industry-ag-main.html#fuel-switching</v>
      </c>
      <c r="R1308" s="226" t="str">
        <f>IF(ISBLANK(INDEX('Policy Characteristics'!L:L,MATCH($C1308,'Policy Characteristics'!$C:$C,0))),"",INDEX('Policy Characteristics'!L:L,MATCH($C1308,'Policy Characteristics'!$C:$C,0)))</f>
        <v>industry-elec-and-hydrogen.html</v>
      </c>
    </row>
    <row r="1309" spans="1:18" s="2" customFormat="1">
      <c r="A1309" s="22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226" t="str">
        <f t="shared" si="48"/>
        <v>Fraction of Eligible Industrial Energy Use Shifted to Hydrogen</v>
      </c>
      <c r="D1309" s="6" t="s">
        <v>890</v>
      </c>
      <c r="E1309" s="1" t="s">
        <v>902</v>
      </c>
      <c r="F1309" t="s">
        <v>891</v>
      </c>
      <c r="G1309" s="45" t="s">
        <v>903</v>
      </c>
      <c r="H1309" s="43">
        <v>2229</v>
      </c>
      <c r="I1309" s="261" t="s">
        <v>738</v>
      </c>
      <c r="J1309" s="227" t="str">
        <f>IF(ISBLANK(INDEX('Policy Characteristics'!D:D,MATCH($C1309,'Policy Characteristics'!$C:$C,0))),"",INDEX('Policy Characteristics'!D:D,MATCH($C1309,'Policy Characteristics'!$C:$C,0)))</f>
        <v>Hydrogen Combustion</v>
      </c>
      <c r="K1309" s="22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226" t="str">
        <f>IF(ISBLANK(INDEX('Policy Characteristics'!I:I,MATCH($C1309,'Policy Characteristics'!$C:$C,0))),"",INDEX('Policy Characteristics'!I:I,MATCH($C1309,'Policy Characteristics'!$C:$C,0)))</f>
        <v>% of fuel shifted</v>
      </c>
      <c r="P1309" s="226"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226" t="str">
        <f>IF(ISBLANK(INDEX('Policy Characteristics'!K:K,MATCH($C1309,'Policy Characteristics'!$C:$C,0))),"",INDEX('Policy Characteristics'!K:K,MATCH($C1309,'Policy Characteristics'!$C:$C,0)))</f>
        <v>industry-ag-main.html#fuel-switching</v>
      </c>
      <c r="R1309" s="226" t="str">
        <f>IF(ISBLANK(INDEX('Policy Characteristics'!L:L,MATCH($C1309,'Policy Characteristics'!$C:$C,0))),"",INDEX('Policy Characteristics'!L:L,MATCH($C1309,'Policy Characteristics'!$C:$C,0)))</f>
        <v>industry-elec-and-hydrogen.html</v>
      </c>
    </row>
    <row r="1310" spans="1:18" s="2" customFormat="1">
      <c r="A1310" s="22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226" t="str">
        <f t="shared" si="48"/>
        <v>Fraction of Eligible Industrial Energy Use Shifted to Hydrogen</v>
      </c>
      <c r="D1310" s="6" t="s">
        <v>890</v>
      </c>
      <c r="E1310" s="1" t="s">
        <v>904</v>
      </c>
      <c r="F1310" t="s">
        <v>891</v>
      </c>
      <c r="G1310" s="45" t="s">
        <v>905</v>
      </c>
      <c r="H1310" s="43">
        <v>2230</v>
      </c>
      <c r="I1310" s="261" t="s">
        <v>738</v>
      </c>
      <c r="J1310" s="227" t="str">
        <f>IF(ISBLANK(INDEX('Policy Characteristics'!D:D,MATCH($C1310,'Policy Characteristics'!$C:$C,0))),"",INDEX('Policy Characteristics'!D:D,MATCH($C1310,'Policy Characteristics'!$C:$C,0)))</f>
        <v>Hydrogen Combustion</v>
      </c>
      <c r="K1310" s="22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226" t="str">
        <f>IF(ISBLANK(INDEX('Policy Characteristics'!I:I,MATCH($C1310,'Policy Characteristics'!$C:$C,0))),"",INDEX('Policy Characteristics'!I:I,MATCH($C1310,'Policy Characteristics'!$C:$C,0)))</f>
        <v>% of fuel shifted</v>
      </c>
      <c r="P1310" s="226"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226" t="str">
        <f>IF(ISBLANK(INDEX('Policy Characteristics'!K:K,MATCH($C1310,'Policy Characteristics'!$C:$C,0))),"",INDEX('Policy Characteristics'!K:K,MATCH($C1310,'Policy Characteristics'!$C:$C,0)))</f>
        <v>industry-ag-main.html#fuel-switching</v>
      </c>
      <c r="R1310" s="226" t="str">
        <f>IF(ISBLANK(INDEX('Policy Characteristics'!L:L,MATCH($C1310,'Policy Characteristics'!$C:$C,0))),"",INDEX('Policy Characteristics'!L:L,MATCH($C1310,'Policy Characteristics'!$C:$C,0)))</f>
        <v>industry-elec-and-hydrogen.html</v>
      </c>
    </row>
    <row r="1311" spans="1:18" s="2" customFormat="1">
      <c r="A1311" s="22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226" t="str">
        <f t="shared" si="48"/>
        <v>Fraction of Eligible Industrial Energy Use Shifted to Hydrogen</v>
      </c>
      <c r="D1311" s="6" t="s">
        <v>890</v>
      </c>
      <c r="E1311" s="1" t="s">
        <v>906</v>
      </c>
      <c r="F1311" t="s">
        <v>891</v>
      </c>
      <c r="G1311" s="45" t="s">
        <v>907</v>
      </c>
      <c r="H1311" s="43">
        <v>2231</v>
      </c>
      <c r="I1311" s="261" t="s">
        <v>738</v>
      </c>
      <c r="J1311" s="227" t="str">
        <f>IF(ISBLANK(INDEX('Policy Characteristics'!D:D,MATCH($C1311,'Policy Characteristics'!$C:$C,0))),"",INDEX('Policy Characteristics'!D:D,MATCH($C1311,'Policy Characteristics'!$C:$C,0)))</f>
        <v>Hydrogen Combustion</v>
      </c>
      <c r="K1311" s="22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226" t="str">
        <f>IF(ISBLANK(INDEX('Policy Characteristics'!I:I,MATCH($C1311,'Policy Characteristics'!$C:$C,0))),"",INDEX('Policy Characteristics'!I:I,MATCH($C1311,'Policy Characteristics'!$C:$C,0)))</f>
        <v>% of fuel shifted</v>
      </c>
      <c r="P1311" s="226"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226" t="str">
        <f>IF(ISBLANK(INDEX('Policy Characteristics'!K:K,MATCH($C1311,'Policy Characteristics'!$C:$C,0))),"",INDEX('Policy Characteristics'!K:K,MATCH($C1311,'Policy Characteristics'!$C:$C,0)))</f>
        <v>industry-ag-main.html#fuel-switching</v>
      </c>
      <c r="R1311" s="226" t="str">
        <f>IF(ISBLANK(INDEX('Policy Characteristics'!L:L,MATCH($C1311,'Policy Characteristics'!$C:$C,0))),"",INDEX('Policy Characteristics'!L:L,MATCH($C1311,'Policy Characteristics'!$C:$C,0)))</f>
        <v>industry-elec-and-hydrogen.html</v>
      </c>
    </row>
    <row r="1312" spans="1:18" s="2" customFormat="1">
      <c r="A1312" s="22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226" t="str">
        <f t="shared" si="48"/>
        <v>Fraction of Eligible Industrial Energy Use Shifted to Hydrogen</v>
      </c>
      <c r="D1312" s="6" t="s">
        <v>890</v>
      </c>
      <c r="E1312" s="1" t="s">
        <v>908</v>
      </c>
      <c r="F1312" t="s">
        <v>891</v>
      </c>
      <c r="G1312" s="45" t="s">
        <v>909</v>
      </c>
      <c r="H1312" s="43">
        <v>2232</v>
      </c>
      <c r="I1312" s="261" t="s">
        <v>738</v>
      </c>
      <c r="J1312" s="227" t="str">
        <f>IF(ISBLANK(INDEX('Policy Characteristics'!D:D,MATCH($C1312,'Policy Characteristics'!$C:$C,0))),"",INDEX('Policy Characteristics'!D:D,MATCH($C1312,'Policy Characteristics'!$C:$C,0)))</f>
        <v>Hydrogen Combustion</v>
      </c>
      <c r="K1312" s="22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226" t="str">
        <f>IF(ISBLANK(INDEX('Policy Characteristics'!I:I,MATCH($C1312,'Policy Characteristics'!$C:$C,0))),"",INDEX('Policy Characteristics'!I:I,MATCH($C1312,'Policy Characteristics'!$C:$C,0)))</f>
        <v>% of fuel shifted</v>
      </c>
      <c r="P1312" s="226"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226" t="str">
        <f>IF(ISBLANK(INDEX('Policy Characteristics'!K:K,MATCH($C1312,'Policy Characteristics'!$C:$C,0))),"",INDEX('Policy Characteristics'!K:K,MATCH($C1312,'Policy Characteristics'!$C:$C,0)))</f>
        <v>industry-ag-main.html#fuel-switching</v>
      </c>
      <c r="R1312" s="226" t="str">
        <f>IF(ISBLANK(INDEX('Policy Characteristics'!L:L,MATCH($C1312,'Policy Characteristics'!$C:$C,0))),"",INDEX('Policy Characteristics'!L:L,MATCH($C1312,'Policy Characteristics'!$C:$C,0)))</f>
        <v>industry-elec-and-hydrogen.html</v>
      </c>
    </row>
    <row r="1313" spans="1:18" s="2" customFormat="1">
      <c r="A1313" s="22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226" t="str">
        <f t="shared" si="48"/>
        <v>Fraction of Eligible Industrial Energy Use Shifted to Hydrogen</v>
      </c>
      <c r="D1313" s="6" t="s">
        <v>890</v>
      </c>
      <c r="E1313" s="1" t="s">
        <v>910</v>
      </c>
      <c r="F1313" t="s">
        <v>891</v>
      </c>
      <c r="G1313" s="45" t="s">
        <v>910</v>
      </c>
      <c r="H1313" s="43">
        <v>2233</v>
      </c>
      <c r="I1313" s="261" t="s">
        <v>738</v>
      </c>
      <c r="J1313" s="227" t="str">
        <f>IF(ISBLANK(INDEX('Policy Characteristics'!D:D,MATCH($C1313,'Policy Characteristics'!$C:$C,0))),"",INDEX('Policy Characteristics'!D:D,MATCH($C1313,'Policy Characteristics'!$C:$C,0)))</f>
        <v>Hydrogen Combustion</v>
      </c>
      <c r="K1313" s="22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226" t="str">
        <f>IF(ISBLANK(INDEX('Policy Characteristics'!I:I,MATCH($C1313,'Policy Characteristics'!$C:$C,0))),"",INDEX('Policy Characteristics'!I:I,MATCH($C1313,'Policy Characteristics'!$C:$C,0)))</f>
        <v>% of fuel shifted</v>
      </c>
      <c r="P1313" s="226"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226" t="str">
        <f>IF(ISBLANK(INDEX('Policy Characteristics'!K:K,MATCH($C1313,'Policy Characteristics'!$C:$C,0))),"",INDEX('Policy Characteristics'!K:K,MATCH($C1313,'Policy Characteristics'!$C:$C,0)))</f>
        <v>industry-ag-main.html#fuel-switching</v>
      </c>
      <c r="R1313" s="226" t="str">
        <f>IF(ISBLANK(INDEX('Policy Characteristics'!L:L,MATCH($C1313,'Policy Characteristics'!$C:$C,0))),"",INDEX('Policy Characteristics'!L:L,MATCH($C1313,'Policy Characteristics'!$C:$C,0)))</f>
        <v>industry-elec-and-hydrogen.html</v>
      </c>
    </row>
    <row r="1314" spans="1:18" s="4" customFormat="1">
      <c r="A1314" s="22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Improved System Design</v>
      </c>
      <c r="C1314" t="s">
        <v>416</v>
      </c>
      <c r="D1314" s="45"/>
      <c r="E1314" s="45"/>
      <c r="F1314" s="45"/>
      <c r="G1314" s="45"/>
      <c r="H1314" s="43">
        <v>54</v>
      </c>
      <c r="I1314" s="261" t="s">
        <v>728</v>
      </c>
      <c r="J1314" s="227" t="str">
        <f>IF(ISBLANK(INDEX('Policy Characteristics'!D:D,MATCH($C1314,'Policy Characteristics'!$C:$C,0))),"",INDEX('Policy Characteristics'!D:D,MATCH($C1314,'Policy Characteristics'!$C:$C,0)))</f>
        <v>Improved System Design</v>
      </c>
      <c r="K1314" s="226" t="str">
        <f>IF(ISBLANK(INDEX('Policy Characteristics'!E:E,MATCH($C1314,'Policy Characteristics'!$C:$C,0))),"",INDEX('Policy Characteristics'!E:E,MATCH($C1314,'Policy Characteristics'!$C:$C,0)))</f>
        <v>indst system integration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226" t="str">
        <f>IF(ISBLANK(INDEX('Policy Characteristics'!I:I,MATCH($C1314,'Policy Characteristics'!$C:$C,0))),"",INDEX('Policy Characteristics'!I:I,MATCH($C1314,'Policy Characteristics'!$C:$C,0)))</f>
        <v>% of potential achieved</v>
      </c>
      <c r="P1314" s="22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26" t="str">
        <f>IF(ISBLANK(INDEX('Policy Characteristics'!K:K,MATCH($C1314,'Policy Characteristics'!$C:$C,0))),"",INDEX('Policy Characteristics'!K:K,MATCH($C1314,'Policy Characteristics'!$C:$C,0)))</f>
        <v>industry-ag-main.html#system-integ</v>
      </c>
      <c r="R1314" s="226" t="str">
        <f>IF(ISBLANK(INDEX('Policy Characteristics'!L:L,MATCH($C1314,'Policy Characteristics'!$C:$C,0))),"",INDEX('Policy Characteristics'!L:L,MATCH($C1314,'Policy Characteristics'!$C:$C,0)))</f>
        <v>improved-system-design.html</v>
      </c>
    </row>
    <row r="1315" spans="1:18" s="4" customFormat="1">
      <c r="A1315" s="22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Industry Energy Efficiency Standards</v>
      </c>
      <c r="C1315" t="s">
        <v>409</v>
      </c>
      <c r="D1315" s="45" t="s">
        <v>842</v>
      </c>
      <c r="E1315" s="45" t="s">
        <v>911</v>
      </c>
      <c r="F1315" t="s">
        <v>843</v>
      </c>
      <c r="G1315" s="45" t="s">
        <v>912</v>
      </c>
      <c r="H1315" s="43">
        <v>958</v>
      </c>
      <c r="I1315" s="261" t="s">
        <v>728</v>
      </c>
      <c r="J1315" s="227" t="str">
        <f>IF(ISBLANK(INDEX('Policy Characteristics'!D:D,MATCH($C1315,'Policy Characteristics'!$C:$C,0))),"",INDEX('Policy Characteristics'!D:D,MATCH($C1315,'Policy Characteristics'!$C:$C,0)))</f>
        <v>Industry Energy Efficiency Standards</v>
      </c>
      <c r="K1315" s="226" t="str">
        <f>IF(ISBLANK(INDEX('Policy Characteristics'!E:E,MATCH($C1315,'Policy Characteristics'!$C:$C,0))),"",INDEX('Policy Characteristics'!E:E,MATCH($C1315,'Policy Characteristics'!$C:$C,0)))</f>
        <v>indst efficiency standards</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0.25</v>
      </c>
      <c r="N1315" s="233">
        <f>IF(ISBLANK(INDEX('Policy Characteristics'!H:H,MATCH($C1315,'Policy Characteristics'!$C:$C,0))),"",INDEX('Policy Characteristics'!H:H,MATCH($C1315,'Policy Characteristics'!$C:$C,0)))</f>
        <v>0.01</v>
      </c>
      <c r="O1315" s="226" t="str">
        <f>IF(ISBLANK(INDEX('Policy Characteristics'!I:I,MATCH($C1315,'Policy Characteristics'!$C:$C,0))),"",INDEX('Policy Characteristics'!I:I,MATCH($C1315,'Policy Characteristics'!$C:$C,0)))</f>
        <v>% reduction in energy use</v>
      </c>
      <c r="P1315" s="22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226" t="str">
        <f>IF(ISBLANK(INDEX('Policy Characteristics'!K:K,MATCH($C1315,'Policy Characteristics'!$C:$C,0))),"",INDEX('Policy Characteristics'!K:K,MATCH($C1315,'Policy Characteristics'!$C:$C,0)))</f>
        <v>industry-ag-main.html#eff-stds</v>
      </c>
      <c r="R1315" s="226" t="str">
        <f>IF(ISBLANK(INDEX('Policy Characteristics'!L:L,MATCH($C1315,'Policy Characteristics'!$C:$C,0))),"",INDEX('Policy Characteristics'!L:L,MATCH($C1315,'Policy Characteristics'!$C:$C,0)))</f>
        <v>industry-energy-efficiency-standards.html</v>
      </c>
    </row>
    <row r="1316" spans="1:18" s="4" customFormat="1">
      <c r="A1316" s="22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s="226" t="str">
        <f t="shared" ref="C1316:C1379" si="49">C$1315</f>
        <v>Percentage Improvement in Eqpt Efficiency Standards above BAU</v>
      </c>
      <c r="D1316" s="45" t="s">
        <v>842</v>
      </c>
      <c r="E1316" s="45" t="s">
        <v>913</v>
      </c>
      <c r="F1316" t="s">
        <v>843</v>
      </c>
      <c r="G1316" s="45" t="s">
        <v>914</v>
      </c>
      <c r="H1316" s="43">
        <v>959</v>
      </c>
      <c r="I1316" s="261" t="s">
        <v>738</v>
      </c>
      <c r="J1316" s="227" t="str">
        <f>IF(ISBLANK(INDEX('Policy Characteristics'!D:D,MATCH($C1316,'Policy Characteristics'!$C:$C,0))),"",INDEX('Policy Characteristics'!D:D,MATCH($C1316,'Policy Characteristics'!$C:$C,0)))</f>
        <v>Industry Energy Efficiency Standards</v>
      </c>
      <c r="K1316" s="22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226" t="str">
        <f>IF(ISBLANK(INDEX('Policy Characteristics'!I:I,MATCH($C1316,'Policy Characteristics'!$C:$C,0))),"",INDEX('Policy Characteristics'!I:I,MATCH($C1316,'Policy Characteristics'!$C:$C,0)))</f>
        <v>% reduction in energy use</v>
      </c>
      <c r="P1316" s="22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226" t="str">
        <f>IF(ISBLANK(INDEX('Policy Characteristics'!K:K,MATCH($C1316,'Policy Characteristics'!$C:$C,0))),"",INDEX('Policy Characteristics'!K:K,MATCH($C1316,'Policy Characteristics'!$C:$C,0)))</f>
        <v>industry-ag-main.html#eff-stds</v>
      </c>
      <c r="R1316" s="226" t="str">
        <f>IF(ISBLANK(INDEX('Policy Characteristics'!L:L,MATCH($C1316,'Policy Characteristics'!$C:$C,0))),"",INDEX('Policy Characteristics'!L:L,MATCH($C1316,'Policy Characteristics'!$C:$C,0)))</f>
        <v>industry-energy-efficiency-standards.html</v>
      </c>
    </row>
    <row r="1317" spans="1:18" s="4" customFormat="1">
      <c r="A1317" s="22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226" t="str">
        <f t="shared" si="49"/>
        <v>Percentage Improvement in Eqpt Efficiency Standards above BAU</v>
      </c>
      <c r="D1317" s="45" t="s">
        <v>842</v>
      </c>
      <c r="E1317" s="45" t="s">
        <v>915</v>
      </c>
      <c r="F1317" t="s">
        <v>843</v>
      </c>
      <c r="G1317" s="45" t="s">
        <v>916</v>
      </c>
      <c r="H1317" s="43">
        <v>960</v>
      </c>
      <c r="I1317" s="261" t="s">
        <v>728</v>
      </c>
      <c r="J1317" s="227" t="str">
        <f>IF(ISBLANK(INDEX('Policy Characteristics'!D:D,MATCH($C1317,'Policy Characteristics'!$C:$C,0))),"",INDEX('Policy Characteristics'!D:D,MATCH($C1317,'Policy Characteristics'!$C:$C,0)))</f>
        <v>Industry Energy Efficiency Standards</v>
      </c>
      <c r="K1317" s="22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226" t="str">
        <f>IF(ISBLANK(INDEX('Policy Characteristics'!I:I,MATCH($C1317,'Policy Characteristics'!$C:$C,0))),"",INDEX('Policy Characteristics'!I:I,MATCH($C1317,'Policy Characteristics'!$C:$C,0)))</f>
        <v>% reduction in energy use</v>
      </c>
      <c r="P1317" s="22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226" t="str">
        <f>IF(ISBLANK(INDEX('Policy Characteristics'!K:K,MATCH($C1317,'Policy Characteristics'!$C:$C,0))),"",INDEX('Policy Characteristics'!K:K,MATCH($C1317,'Policy Characteristics'!$C:$C,0)))</f>
        <v>industry-ag-main.html#eff-stds</v>
      </c>
      <c r="R1317" s="226" t="str">
        <f>IF(ISBLANK(INDEX('Policy Characteristics'!L:L,MATCH($C1317,'Policy Characteristics'!$C:$C,0))),"",INDEX('Policy Characteristics'!L:L,MATCH($C1317,'Policy Characteristics'!$C:$C,0)))</f>
        <v>industry-energy-efficiency-standards.html</v>
      </c>
    </row>
    <row r="1318" spans="1:18" s="4" customFormat="1">
      <c r="A1318" s="22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226" t="str">
        <f t="shared" si="49"/>
        <v>Percentage Improvement in Eqpt Efficiency Standards above BAU</v>
      </c>
      <c r="D1318" s="45" t="s">
        <v>842</v>
      </c>
      <c r="E1318" s="45" t="s">
        <v>917</v>
      </c>
      <c r="F1318" t="s">
        <v>843</v>
      </c>
      <c r="G1318" s="45" t="s">
        <v>918</v>
      </c>
      <c r="H1318" s="43">
        <v>961</v>
      </c>
      <c r="I1318" s="261" t="s">
        <v>738</v>
      </c>
      <c r="J1318" s="227" t="str">
        <f>IF(ISBLANK(INDEX('Policy Characteristics'!D:D,MATCH($C1318,'Policy Characteristics'!$C:$C,0))),"",INDEX('Policy Characteristics'!D:D,MATCH($C1318,'Policy Characteristics'!$C:$C,0)))</f>
        <v>Industry Energy Efficiency Standards</v>
      </c>
      <c r="K1318" s="22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226" t="str">
        <f>IF(ISBLANK(INDEX('Policy Characteristics'!I:I,MATCH($C1318,'Policy Characteristics'!$C:$C,0))),"",INDEX('Policy Characteristics'!I:I,MATCH($C1318,'Policy Characteristics'!$C:$C,0)))</f>
        <v>% reduction in energy use</v>
      </c>
      <c r="P1318" s="22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226" t="str">
        <f>IF(ISBLANK(INDEX('Policy Characteristics'!K:K,MATCH($C1318,'Policy Characteristics'!$C:$C,0))),"",INDEX('Policy Characteristics'!K:K,MATCH($C1318,'Policy Characteristics'!$C:$C,0)))</f>
        <v>industry-ag-main.html#eff-stds</v>
      </c>
      <c r="R1318" s="226" t="str">
        <f>IF(ISBLANK(INDEX('Policy Characteristics'!L:L,MATCH($C1318,'Policy Characteristics'!$C:$C,0))),"",INDEX('Policy Characteristics'!L:L,MATCH($C1318,'Policy Characteristics'!$C:$C,0)))</f>
        <v>industry-energy-efficiency-standards.html</v>
      </c>
    </row>
    <row r="1319" spans="1:18" s="4" customFormat="1">
      <c r="A1319" s="22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226" t="str">
        <f t="shared" si="49"/>
        <v>Percentage Improvement in Eqpt Efficiency Standards above BAU</v>
      </c>
      <c r="D1319" s="45" t="s">
        <v>842</v>
      </c>
      <c r="E1319" s="45" t="s">
        <v>919</v>
      </c>
      <c r="F1319" t="s">
        <v>843</v>
      </c>
      <c r="G1319" s="45" t="s">
        <v>920</v>
      </c>
      <c r="H1319" s="43">
        <v>962</v>
      </c>
      <c r="I1319" s="261" t="s">
        <v>728</v>
      </c>
      <c r="J1319" s="227" t="str">
        <f>IF(ISBLANK(INDEX('Policy Characteristics'!D:D,MATCH($C1319,'Policy Characteristics'!$C:$C,0))),"",INDEX('Policy Characteristics'!D:D,MATCH($C1319,'Policy Characteristics'!$C:$C,0)))</f>
        <v>Industry Energy Efficiency Standards</v>
      </c>
      <c r="K1319" s="22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226" t="str">
        <f>IF(ISBLANK(INDEX('Policy Characteristics'!I:I,MATCH($C1319,'Policy Characteristics'!$C:$C,0))),"",INDEX('Policy Characteristics'!I:I,MATCH($C1319,'Policy Characteristics'!$C:$C,0)))</f>
        <v>% reduction in energy use</v>
      </c>
      <c r="P1319" s="22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226" t="str">
        <f>IF(ISBLANK(INDEX('Policy Characteristics'!K:K,MATCH($C1319,'Policy Characteristics'!$C:$C,0))),"",INDEX('Policy Characteristics'!K:K,MATCH($C1319,'Policy Characteristics'!$C:$C,0)))</f>
        <v>industry-ag-main.html#eff-stds</v>
      </c>
      <c r="R1319" s="226" t="str">
        <f>IF(ISBLANK(INDEX('Policy Characteristics'!L:L,MATCH($C1319,'Policy Characteristics'!$C:$C,0))),"",INDEX('Policy Characteristics'!L:L,MATCH($C1319,'Policy Characteristics'!$C:$C,0)))</f>
        <v>industry-energy-efficiency-standards.html</v>
      </c>
    </row>
    <row r="1320" spans="1:18" s="4" customFormat="1">
      <c r="A1320" s="22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226" t="str">
        <f t="shared" si="49"/>
        <v>Percentage Improvement in Eqpt Efficiency Standards above BAU</v>
      </c>
      <c r="D1320" s="45" t="s">
        <v>842</v>
      </c>
      <c r="E1320" s="45" t="s">
        <v>921</v>
      </c>
      <c r="F1320" t="s">
        <v>843</v>
      </c>
      <c r="G1320" s="45" t="s">
        <v>922</v>
      </c>
      <c r="H1320" s="43">
        <v>963</v>
      </c>
      <c r="I1320" s="261" t="s">
        <v>738</v>
      </c>
      <c r="J1320" s="227" t="str">
        <f>IF(ISBLANK(INDEX('Policy Characteristics'!D:D,MATCH($C1320,'Policy Characteristics'!$C:$C,0))),"",INDEX('Policy Characteristics'!D:D,MATCH($C1320,'Policy Characteristics'!$C:$C,0)))</f>
        <v>Industry Energy Efficiency Standards</v>
      </c>
      <c r="K1320" s="22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226" t="str">
        <f>IF(ISBLANK(INDEX('Policy Characteristics'!I:I,MATCH($C1320,'Policy Characteristics'!$C:$C,0))),"",INDEX('Policy Characteristics'!I:I,MATCH($C1320,'Policy Characteristics'!$C:$C,0)))</f>
        <v>% reduction in energy use</v>
      </c>
      <c r="P1320" s="22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226" t="str">
        <f>IF(ISBLANK(INDEX('Policy Characteristics'!K:K,MATCH($C1320,'Policy Characteristics'!$C:$C,0))),"",INDEX('Policy Characteristics'!K:K,MATCH($C1320,'Policy Characteristics'!$C:$C,0)))</f>
        <v>industry-ag-main.html#eff-stds</v>
      </c>
      <c r="R1320" s="226" t="str">
        <f>IF(ISBLANK(INDEX('Policy Characteristics'!L:L,MATCH($C1320,'Policy Characteristics'!$C:$C,0))),"",INDEX('Policy Characteristics'!L:L,MATCH($C1320,'Policy Characteristics'!$C:$C,0)))</f>
        <v>industry-energy-efficiency-standards.html</v>
      </c>
    </row>
    <row r="1321" spans="1:18">
      <c r="A1321" s="22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226" t="str">
        <f t="shared" si="49"/>
        <v>Percentage Improvement in Eqpt Efficiency Standards above BAU</v>
      </c>
      <c r="D1321" s="45" t="s">
        <v>842</v>
      </c>
      <c r="E1321" s="45" t="s">
        <v>923</v>
      </c>
      <c r="F1321" t="s">
        <v>843</v>
      </c>
      <c r="G1321" s="45" t="s">
        <v>924</v>
      </c>
      <c r="H1321" s="43">
        <v>964</v>
      </c>
      <c r="I1321" s="261" t="s">
        <v>738</v>
      </c>
      <c r="J1321" s="227" t="str">
        <f>IF(ISBLANK(INDEX('Policy Characteristics'!D:D,MATCH($C1321,'Policy Characteristics'!$C:$C,0))),"",INDEX('Policy Characteristics'!D:D,MATCH($C1321,'Policy Characteristics'!$C:$C,0)))</f>
        <v>Industry Energy Efficiency Standards</v>
      </c>
      <c r="K1321" s="22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226" t="str">
        <f>IF(ISBLANK(INDEX('Policy Characteristics'!I:I,MATCH($C1321,'Policy Characteristics'!$C:$C,0))),"",INDEX('Policy Characteristics'!I:I,MATCH($C1321,'Policy Characteristics'!$C:$C,0)))</f>
        <v>% reduction in energy use</v>
      </c>
      <c r="P1321" s="22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226" t="str">
        <f>IF(ISBLANK(INDEX('Policy Characteristics'!K:K,MATCH($C1321,'Policy Characteristics'!$C:$C,0))),"",INDEX('Policy Characteristics'!K:K,MATCH($C1321,'Policy Characteristics'!$C:$C,0)))</f>
        <v>industry-ag-main.html#eff-stds</v>
      </c>
      <c r="R1321" s="226" t="str">
        <f>IF(ISBLANK(INDEX('Policy Characteristics'!L:L,MATCH($C1321,'Policy Characteristics'!$C:$C,0))),"",INDEX('Policy Characteristics'!L:L,MATCH($C1321,'Policy Characteristics'!$C:$C,0)))</f>
        <v>industry-energy-efficiency-standards.html</v>
      </c>
    </row>
    <row r="1322" spans="1:18" s="4" customFormat="1">
      <c r="A1322" s="22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226" t="str">
        <f t="shared" si="49"/>
        <v>Percentage Improvement in Eqpt Efficiency Standards above BAU</v>
      </c>
      <c r="D1322" s="45" t="s">
        <v>842</v>
      </c>
      <c r="E1322" s="45" t="s">
        <v>925</v>
      </c>
      <c r="F1322" t="s">
        <v>843</v>
      </c>
      <c r="G1322" s="45" t="s">
        <v>926</v>
      </c>
      <c r="H1322" s="43">
        <v>965</v>
      </c>
      <c r="I1322" s="261" t="s">
        <v>728</v>
      </c>
      <c r="J1322" s="227" t="str">
        <f>IF(ISBLANK(INDEX('Policy Characteristics'!D:D,MATCH($C1322,'Policy Characteristics'!$C:$C,0))),"",INDEX('Policy Characteristics'!D:D,MATCH($C1322,'Policy Characteristics'!$C:$C,0)))</f>
        <v>Industry Energy Efficiency Standards</v>
      </c>
      <c r="K1322" s="22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226" t="str">
        <f>IF(ISBLANK(INDEX('Policy Characteristics'!I:I,MATCH($C1322,'Policy Characteristics'!$C:$C,0))),"",INDEX('Policy Characteristics'!I:I,MATCH($C1322,'Policy Characteristics'!$C:$C,0)))</f>
        <v>% reduction in energy use</v>
      </c>
      <c r="P1322" s="22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226" t="str">
        <f>IF(ISBLANK(INDEX('Policy Characteristics'!K:K,MATCH($C1322,'Policy Characteristics'!$C:$C,0))),"",INDEX('Policy Characteristics'!K:K,MATCH($C1322,'Policy Characteristics'!$C:$C,0)))</f>
        <v>industry-ag-main.html#eff-stds</v>
      </c>
      <c r="R1322" s="226" t="str">
        <f>IF(ISBLANK(INDEX('Policy Characteristics'!L:L,MATCH($C1322,'Policy Characteristics'!$C:$C,0))),"",INDEX('Policy Characteristics'!L:L,MATCH($C1322,'Policy Characteristics'!$C:$C,0)))</f>
        <v>industry-energy-efficiency-standards.html</v>
      </c>
    </row>
    <row r="1323" spans="1:18" s="4" customFormat="1">
      <c r="A1323" s="22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226" t="str">
        <f t="shared" si="49"/>
        <v>Percentage Improvement in Eqpt Efficiency Standards above BAU</v>
      </c>
      <c r="D1323" s="45" t="s">
        <v>842</v>
      </c>
      <c r="E1323" s="45" t="s">
        <v>927</v>
      </c>
      <c r="F1323" t="s">
        <v>843</v>
      </c>
      <c r="G1323" s="45" t="s">
        <v>928</v>
      </c>
      <c r="H1323" s="43">
        <v>966</v>
      </c>
      <c r="I1323" s="261" t="s">
        <v>728</v>
      </c>
      <c r="J1323" s="227" t="str">
        <f>IF(ISBLANK(INDEX('Policy Characteristics'!D:D,MATCH($C1323,'Policy Characteristics'!$C:$C,0))),"",INDEX('Policy Characteristics'!D:D,MATCH($C1323,'Policy Characteristics'!$C:$C,0)))</f>
        <v>Industry Energy Efficiency Standards</v>
      </c>
      <c r="K1323" s="22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226" t="str">
        <f>IF(ISBLANK(INDEX('Policy Characteristics'!I:I,MATCH($C1323,'Policy Characteristics'!$C:$C,0))),"",INDEX('Policy Characteristics'!I:I,MATCH($C1323,'Policy Characteristics'!$C:$C,0)))</f>
        <v>% reduction in energy use</v>
      </c>
      <c r="P1323" s="22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226" t="str">
        <f>IF(ISBLANK(INDEX('Policy Characteristics'!K:K,MATCH($C1323,'Policy Characteristics'!$C:$C,0))),"",INDEX('Policy Characteristics'!K:K,MATCH($C1323,'Policy Characteristics'!$C:$C,0)))</f>
        <v>industry-ag-main.html#eff-stds</v>
      </c>
      <c r="R1323" s="226" t="str">
        <f>IF(ISBLANK(INDEX('Policy Characteristics'!L:L,MATCH($C1323,'Policy Characteristics'!$C:$C,0))),"",INDEX('Policy Characteristics'!L:L,MATCH($C1323,'Policy Characteristics'!$C:$C,0)))</f>
        <v>industry-energy-efficiency-standards.html</v>
      </c>
    </row>
    <row r="1324" spans="1:18" s="4" customFormat="1">
      <c r="A1324" s="22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226" t="str">
        <f t="shared" si="49"/>
        <v>Percentage Improvement in Eqpt Efficiency Standards above BAU</v>
      </c>
      <c r="D1324" s="45" t="s">
        <v>842</v>
      </c>
      <c r="E1324" s="45" t="s">
        <v>929</v>
      </c>
      <c r="F1324" t="s">
        <v>843</v>
      </c>
      <c r="G1324" s="45" t="s">
        <v>930</v>
      </c>
      <c r="H1324" s="43">
        <v>967</v>
      </c>
      <c r="I1324" s="261" t="s">
        <v>738</v>
      </c>
      <c r="J1324" s="227" t="str">
        <f>IF(ISBLANK(INDEX('Policy Characteristics'!D:D,MATCH($C1324,'Policy Characteristics'!$C:$C,0))),"",INDEX('Policy Characteristics'!D:D,MATCH($C1324,'Policy Characteristics'!$C:$C,0)))</f>
        <v>Industry Energy Efficiency Standards</v>
      </c>
      <c r="K1324" s="22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226" t="str">
        <f>IF(ISBLANK(INDEX('Policy Characteristics'!I:I,MATCH($C1324,'Policy Characteristics'!$C:$C,0))),"",INDEX('Policy Characteristics'!I:I,MATCH($C1324,'Policy Characteristics'!$C:$C,0)))</f>
        <v>% reduction in energy use</v>
      </c>
      <c r="P1324" s="22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226" t="str">
        <f>IF(ISBLANK(INDEX('Policy Characteristics'!K:K,MATCH($C1324,'Policy Characteristics'!$C:$C,0))),"",INDEX('Policy Characteristics'!K:K,MATCH($C1324,'Policy Characteristics'!$C:$C,0)))</f>
        <v>industry-ag-main.html#eff-stds</v>
      </c>
      <c r="R1324" s="226" t="str">
        <f>IF(ISBLANK(INDEX('Policy Characteristics'!L:L,MATCH($C1324,'Policy Characteristics'!$C:$C,0))),"",INDEX('Policy Characteristics'!L:L,MATCH($C1324,'Policy Characteristics'!$C:$C,0)))</f>
        <v>industry-energy-efficiency-standards.html</v>
      </c>
    </row>
    <row r="1325" spans="1:18" s="4" customFormat="1">
      <c r="A1325" s="22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226" t="str">
        <f t="shared" si="49"/>
        <v>Percentage Improvement in Eqpt Efficiency Standards above BAU</v>
      </c>
      <c r="D1325" s="6" t="s">
        <v>844</v>
      </c>
      <c r="E1325" s="45" t="s">
        <v>911</v>
      </c>
      <c r="F1325" t="s">
        <v>845</v>
      </c>
      <c r="G1325" s="45" t="s">
        <v>912</v>
      </c>
      <c r="H1325" s="43">
        <v>968</v>
      </c>
      <c r="I1325" s="261" t="s">
        <v>728</v>
      </c>
      <c r="J1325" s="227" t="str">
        <f>IF(ISBLANK(INDEX('Policy Characteristics'!D:D,MATCH($C1325,'Policy Characteristics'!$C:$C,0))),"",INDEX('Policy Characteristics'!D:D,MATCH($C1325,'Policy Characteristics'!$C:$C,0)))</f>
        <v>Industry Energy Efficiency Standards</v>
      </c>
      <c r="K1325" s="22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226" t="str">
        <f>IF(ISBLANK(INDEX('Policy Characteristics'!I:I,MATCH($C1325,'Policy Characteristics'!$C:$C,0))),"",INDEX('Policy Characteristics'!I:I,MATCH($C1325,'Policy Characteristics'!$C:$C,0)))</f>
        <v>% reduction in energy use</v>
      </c>
      <c r="P1325" s="22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226" t="str">
        <f>IF(ISBLANK(INDEX('Policy Characteristics'!K:K,MATCH($C1325,'Policy Characteristics'!$C:$C,0))),"",INDEX('Policy Characteristics'!K:K,MATCH($C1325,'Policy Characteristics'!$C:$C,0)))</f>
        <v>industry-ag-main.html#eff-stds</v>
      </c>
      <c r="R1325" s="226" t="str">
        <f>IF(ISBLANK(INDEX('Policy Characteristics'!L:L,MATCH($C1325,'Policy Characteristics'!$C:$C,0))),"",INDEX('Policy Characteristics'!L:L,MATCH($C1325,'Policy Characteristics'!$C:$C,0)))</f>
        <v>industry-energy-efficiency-standards.html</v>
      </c>
    </row>
    <row r="1326" spans="1:18" s="4" customFormat="1">
      <c r="A1326" s="22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226" t="str">
        <f t="shared" si="49"/>
        <v>Percentage Improvement in Eqpt Efficiency Standards above BAU</v>
      </c>
      <c r="D1326" s="6" t="s">
        <v>844</v>
      </c>
      <c r="E1326" s="45" t="s">
        <v>913</v>
      </c>
      <c r="F1326" t="s">
        <v>845</v>
      </c>
      <c r="G1326" s="45" t="s">
        <v>914</v>
      </c>
      <c r="H1326" s="43">
        <v>969</v>
      </c>
      <c r="I1326" s="261" t="s">
        <v>728</v>
      </c>
      <c r="J1326" s="227" t="str">
        <f>IF(ISBLANK(INDEX('Policy Characteristics'!D:D,MATCH($C1326,'Policy Characteristics'!$C:$C,0))),"",INDEX('Policy Characteristics'!D:D,MATCH($C1326,'Policy Characteristics'!$C:$C,0)))</f>
        <v>Industry Energy Efficiency Standards</v>
      </c>
      <c r="K1326" s="22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226" t="str">
        <f>IF(ISBLANK(INDEX('Policy Characteristics'!I:I,MATCH($C1326,'Policy Characteristics'!$C:$C,0))),"",INDEX('Policy Characteristics'!I:I,MATCH($C1326,'Policy Characteristics'!$C:$C,0)))</f>
        <v>% reduction in energy use</v>
      </c>
      <c r="P1326" s="22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226" t="str">
        <f>IF(ISBLANK(INDEX('Policy Characteristics'!K:K,MATCH($C1326,'Policy Characteristics'!$C:$C,0))),"",INDEX('Policy Characteristics'!K:K,MATCH($C1326,'Policy Characteristics'!$C:$C,0)))</f>
        <v>industry-ag-main.html#eff-stds</v>
      </c>
      <c r="R1326" s="226" t="str">
        <f>IF(ISBLANK(INDEX('Policy Characteristics'!L:L,MATCH($C1326,'Policy Characteristics'!$C:$C,0))),"",INDEX('Policy Characteristics'!L:L,MATCH($C1326,'Policy Characteristics'!$C:$C,0)))</f>
        <v>industry-energy-efficiency-standards.html</v>
      </c>
    </row>
    <row r="1327" spans="1:18" s="4" customFormat="1">
      <c r="A1327" s="22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226" t="str">
        <f t="shared" si="49"/>
        <v>Percentage Improvement in Eqpt Efficiency Standards above BAU</v>
      </c>
      <c r="D1327" s="6" t="s">
        <v>844</v>
      </c>
      <c r="E1327" s="45" t="s">
        <v>915</v>
      </c>
      <c r="F1327" t="s">
        <v>845</v>
      </c>
      <c r="G1327" s="45" t="s">
        <v>916</v>
      </c>
      <c r="H1327" s="43">
        <v>970</v>
      </c>
      <c r="I1327" s="261" t="s">
        <v>728</v>
      </c>
      <c r="J1327" s="227" t="str">
        <f>IF(ISBLANK(INDEX('Policy Characteristics'!D:D,MATCH($C1327,'Policy Characteristics'!$C:$C,0))),"",INDEX('Policy Characteristics'!D:D,MATCH($C1327,'Policy Characteristics'!$C:$C,0)))</f>
        <v>Industry Energy Efficiency Standards</v>
      </c>
      <c r="K1327" s="22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226" t="str">
        <f>IF(ISBLANK(INDEX('Policy Characteristics'!I:I,MATCH($C1327,'Policy Characteristics'!$C:$C,0))),"",INDEX('Policy Characteristics'!I:I,MATCH($C1327,'Policy Characteristics'!$C:$C,0)))</f>
        <v>% reduction in energy use</v>
      </c>
      <c r="P1327" s="22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226" t="str">
        <f>IF(ISBLANK(INDEX('Policy Characteristics'!K:K,MATCH($C1327,'Policy Characteristics'!$C:$C,0))),"",INDEX('Policy Characteristics'!K:K,MATCH($C1327,'Policy Characteristics'!$C:$C,0)))</f>
        <v>industry-ag-main.html#eff-stds</v>
      </c>
      <c r="R1327" s="226" t="str">
        <f>IF(ISBLANK(INDEX('Policy Characteristics'!L:L,MATCH($C1327,'Policy Characteristics'!$C:$C,0))),"",INDEX('Policy Characteristics'!L:L,MATCH($C1327,'Policy Characteristics'!$C:$C,0)))</f>
        <v>industry-energy-efficiency-standards.html</v>
      </c>
    </row>
    <row r="1328" spans="1:18" s="4" customFormat="1">
      <c r="A1328" s="22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226" t="str">
        <f t="shared" si="49"/>
        <v>Percentage Improvement in Eqpt Efficiency Standards above BAU</v>
      </c>
      <c r="D1328" s="6" t="s">
        <v>844</v>
      </c>
      <c r="E1328" s="45" t="s">
        <v>917</v>
      </c>
      <c r="F1328" t="s">
        <v>845</v>
      </c>
      <c r="G1328" s="45" t="s">
        <v>918</v>
      </c>
      <c r="H1328" s="43">
        <v>971</v>
      </c>
      <c r="I1328" s="261" t="s">
        <v>738</v>
      </c>
      <c r="J1328" s="227" t="str">
        <f>IF(ISBLANK(INDEX('Policy Characteristics'!D:D,MATCH($C1328,'Policy Characteristics'!$C:$C,0))),"",INDEX('Policy Characteristics'!D:D,MATCH($C1328,'Policy Characteristics'!$C:$C,0)))</f>
        <v>Industry Energy Efficiency Standards</v>
      </c>
      <c r="K1328" s="22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226" t="str">
        <f>IF(ISBLANK(INDEX('Policy Characteristics'!I:I,MATCH($C1328,'Policy Characteristics'!$C:$C,0))),"",INDEX('Policy Characteristics'!I:I,MATCH($C1328,'Policy Characteristics'!$C:$C,0)))</f>
        <v>% reduction in energy use</v>
      </c>
      <c r="P1328" s="22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226" t="str">
        <f>IF(ISBLANK(INDEX('Policy Characteristics'!K:K,MATCH($C1328,'Policy Characteristics'!$C:$C,0))),"",INDEX('Policy Characteristics'!K:K,MATCH($C1328,'Policy Characteristics'!$C:$C,0)))</f>
        <v>industry-ag-main.html#eff-stds</v>
      </c>
      <c r="R1328" s="226" t="str">
        <f>IF(ISBLANK(INDEX('Policy Characteristics'!L:L,MATCH($C1328,'Policy Characteristics'!$C:$C,0))),"",INDEX('Policy Characteristics'!L:L,MATCH($C1328,'Policy Characteristics'!$C:$C,0)))</f>
        <v>industry-energy-efficiency-standards.html</v>
      </c>
    </row>
    <row r="1329" spans="1:18" s="4" customFormat="1">
      <c r="A1329" s="22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226" t="str">
        <f t="shared" si="49"/>
        <v>Percentage Improvement in Eqpt Efficiency Standards above BAU</v>
      </c>
      <c r="D1329" s="6" t="s">
        <v>844</v>
      </c>
      <c r="E1329" s="45" t="s">
        <v>919</v>
      </c>
      <c r="F1329" t="s">
        <v>845</v>
      </c>
      <c r="G1329" s="45" t="s">
        <v>920</v>
      </c>
      <c r="H1329" s="43">
        <v>972</v>
      </c>
      <c r="I1329" s="261" t="s">
        <v>728</v>
      </c>
      <c r="J1329" s="227" t="str">
        <f>IF(ISBLANK(INDEX('Policy Characteristics'!D:D,MATCH($C1329,'Policy Characteristics'!$C:$C,0))),"",INDEX('Policy Characteristics'!D:D,MATCH($C1329,'Policy Characteristics'!$C:$C,0)))</f>
        <v>Industry Energy Efficiency Standards</v>
      </c>
      <c r="K1329" s="22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226" t="str">
        <f>IF(ISBLANK(INDEX('Policy Characteristics'!I:I,MATCH($C1329,'Policy Characteristics'!$C:$C,0))),"",INDEX('Policy Characteristics'!I:I,MATCH($C1329,'Policy Characteristics'!$C:$C,0)))</f>
        <v>% reduction in energy use</v>
      </c>
      <c r="P1329" s="22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226" t="str">
        <f>IF(ISBLANK(INDEX('Policy Characteristics'!K:K,MATCH($C1329,'Policy Characteristics'!$C:$C,0))),"",INDEX('Policy Characteristics'!K:K,MATCH($C1329,'Policy Characteristics'!$C:$C,0)))</f>
        <v>industry-ag-main.html#eff-stds</v>
      </c>
      <c r="R1329" s="226" t="str">
        <f>IF(ISBLANK(INDEX('Policy Characteristics'!L:L,MATCH($C1329,'Policy Characteristics'!$C:$C,0))),"",INDEX('Policy Characteristics'!L:L,MATCH($C1329,'Policy Characteristics'!$C:$C,0)))</f>
        <v>industry-energy-efficiency-standards.html</v>
      </c>
    </row>
    <row r="1330" spans="1:18" s="4" customFormat="1">
      <c r="A1330" s="22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226" t="str">
        <f t="shared" si="49"/>
        <v>Percentage Improvement in Eqpt Efficiency Standards above BAU</v>
      </c>
      <c r="D1330" s="6" t="s">
        <v>844</v>
      </c>
      <c r="E1330" s="45" t="s">
        <v>921</v>
      </c>
      <c r="F1330" t="s">
        <v>845</v>
      </c>
      <c r="G1330" s="45" t="s">
        <v>922</v>
      </c>
      <c r="H1330" s="43">
        <v>973</v>
      </c>
      <c r="I1330" s="261" t="s">
        <v>738</v>
      </c>
      <c r="J1330" s="227" t="str">
        <f>IF(ISBLANK(INDEX('Policy Characteristics'!D:D,MATCH($C1330,'Policy Characteristics'!$C:$C,0))),"",INDEX('Policy Characteristics'!D:D,MATCH($C1330,'Policy Characteristics'!$C:$C,0)))</f>
        <v>Industry Energy Efficiency Standards</v>
      </c>
      <c r="K1330" s="22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226" t="str">
        <f>IF(ISBLANK(INDEX('Policy Characteristics'!I:I,MATCH($C1330,'Policy Characteristics'!$C:$C,0))),"",INDEX('Policy Characteristics'!I:I,MATCH($C1330,'Policy Characteristics'!$C:$C,0)))</f>
        <v>% reduction in energy use</v>
      </c>
      <c r="P1330" s="22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226" t="str">
        <f>IF(ISBLANK(INDEX('Policy Characteristics'!K:K,MATCH($C1330,'Policy Characteristics'!$C:$C,0))),"",INDEX('Policy Characteristics'!K:K,MATCH($C1330,'Policy Characteristics'!$C:$C,0)))</f>
        <v>industry-ag-main.html#eff-stds</v>
      </c>
      <c r="R1330" s="226" t="str">
        <f>IF(ISBLANK(INDEX('Policy Characteristics'!L:L,MATCH($C1330,'Policy Characteristics'!$C:$C,0))),"",INDEX('Policy Characteristics'!L:L,MATCH($C1330,'Policy Characteristics'!$C:$C,0)))</f>
        <v>industry-energy-efficiency-standards.html</v>
      </c>
    </row>
    <row r="1331" spans="1:18" s="4" customFormat="1">
      <c r="A1331" s="22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226" t="str">
        <f t="shared" si="49"/>
        <v>Percentage Improvement in Eqpt Efficiency Standards above BAU</v>
      </c>
      <c r="D1331" s="6" t="s">
        <v>844</v>
      </c>
      <c r="E1331" s="45" t="s">
        <v>923</v>
      </c>
      <c r="F1331" t="s">
        <v>845</v>
      </c>
      <c r="G1331" s="45" t="s">
        <v>924</v>
      </c>
      <c r="H1331" s="43">
        <v>974</v>
      </c>
      <c r="I1331" s="261" t="s">
        <v>738</v>
      </c>
      <c r="J1331" s="227" t="str">
        <f>IF(ISBLANK(INDEX('Policy Characteristics'!D:D,MATCH($C1331,'Policy Characteristics'!$C:$C,0))),"",INDEX('Policy Characteristics'!D:D,MATCH($C1331,'Policy Characteristics'!$C:$C,0)))</f>
        <v>Industry Energy Efficiency Standards</v>
      </c>
      <c r="K1331" s="22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226" t="str">
        <f>IF(ISBLANK(INDEX('Policy Characteristics'!I:I,MATCH($C1331,'Policy Characteristics'!$C:$C,0))),"",INDEX('Policy Characteristics'!I:I,MATCH($C1331,'Policy Characteristics'!$C:$C,0)))</f>
        <v>% reduction in energy use</v>
      </c>
      <c r="P1331" s="22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226" t="str">
        <f>IF(ISBLANK(INDEX('Policy Characteristics'!K:K,MATCH($C1331,'Policy Characteristics'!$C:$C,0))),"",INDEX('Policy Characteristics'!K:K,MATCH($C1331,'Policy Characteristics'!$C:$C,0)))</f>
        <v>industry-ag-main.html#eff-stds</v>
      </c>
      <c r="R1331" s="226" t="str">
        <f>IF(ISBLANK(INDEX('Policy Characteristics'!L:L,MATCH($C1331,'Policy Characteristics'!$C:$C,0))),"",INDEX('Policy Characteristics'!L:L,MATCH($C1331,'Policy Characteristics'!$C:$C,0)))</f>
        <v>industry-energy-efficiency-standards.html</v>
      </c>
    </row>
    <row r="1332" spans="1:18" s="4" customFormat="1">
      <c r="A1332" s="22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226" t="str">
        <f t="shared" si="49"/>
        <v>Percentage Improvement in Eqpt Efficiency Standards above BAU</v>
      </c>
      <c r="D1332" s="6" t="s">
        <v>844</v>
      </c>
      <c r="E1332" s="45" t="s">
        <v>925</v>
      </c>
      <c r="F1332" t="s">
        <v>845</v>
      </c>
      <c r="G1332" s="45" t="s">
        <v>926</v>
      </c>
      <c r="H1332" s="43">
        <v>975</v>
      </c>
      <c r="I1332" s="261" t="s">
        <v>728</v>
      </c>
      <c r="J1332" s="227" t="str">
        <f>IF(ISBLANK(INDEX('Policy Characteristics'!D:D,MATCH($C1332,'Policy Characteristics'!$C:$C,0))),"",INDEX('Policy Characteristics'!D:D,MATCH($C1332,'Policy Characteristics'!$C:$C,0)))</f>
        <v>Industry Energy Efficiency Standards</v>
      </c>
      <c r="K1332" s="22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226" t="str">
        <f>IF(ISBLANK(INDEX('Policy Characteristics'!I:I,MATCH($C1332,'Policy Characteristics'!$C:$C,0))),"",INDEX('Policy Characteristics'!I:I,MATCH($C1332,'Policy Characteristics'!$C:$C,0)))</f>
        <v>% reduction in energy use</v>
      </c>
      <c r="P1332" s="22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226" t="str">
        <f>IF(ISBLANK(INDEX('Policy Characteristics'!K:K,MATCH($C1332,'Policy Characteristics'!$C:$C,0))),"",INDEX('Policy Characteristics'!K:K,MATCH($C1332,'Policy Characteristics'!$C:$C,0)))</f>
        <v>industry-ag-main.html#eff-stds</v>
      </c>
      <c r="R1332" s="226" t="str">
        <f>IF(ISBLANK(INDEX('Policy Characteristics'!L:L,MATCH($C1332,'Policy Characteristics'!$C:$C,0))),"",INDEX('Policy Characteristics'!L:L,MATCH($C1332,'Policy Characteristics'!$C:$C,0)))</f>
        <v>industry-energy-efficiency-standards.html</v>
      </c>
    </row>
    <row r="1333" spans="1:18" s="4" customFormat="1">
      <c r="A1333" s="22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226" t="str">
        <f t="shared" si="49"/>
        <v>Percentage Improvement in Eqpt Efficiency Standards above BAU</v>
      </c>
      <c r="D1333" s="6" t="s">
        <v>844</v>
      </c>
      <c r="E1333" s="45" t="s">
        <v>927</v>
      </c>
      <c r="F1333" t="s">
        <v>845</v>
      </c>
      <c r="G1333" s="45" t="s">
        <v>928</v>
      </c>
      <c r="H1333" s="43">
        <v>976</v>
      </c>
      <c r="I1333" s="261" t="s">
        <v>738</v>
      </c>
      <c r="J1333" s="227" t="str">
        <f>IF(ISBLANK(INDEX('Policy Characteristics'!D:D,MATCH($C1333,'Policy Characteristics'!$C:$C,0))),"",INDEX('Policy Characteristics'!D:D,MATCH($C1333,'Policy Characteristics'!$C:$C,0)))</f>
        <v>Industry Energy Efficiency Standards</v>
      </c>
      <c r="K1333" s="22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226" t="str">
        <f>IF(ISBLANK(INDEX('Policy Characteristics'!I:I,MATCH($C1333,'Policy Characteristics'!$C:$C,0))),"",INDEX('Policy Characteristics'!I:I,MATCH($C1333,'Policy Characteristics'!$C:$C,0)))</f>
        <v>% reduction in energy use</v>
      </c>
      <c r="P1333" s="22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226" t="str">
        <f>IF(ISBLANK(INDEX('Policy Characteristics'!K:K,MATCH($C1333,'Policy Characteristics'!$C:$C,0))),"",INDEX('Policy Characteristics'!K:K,MATCH($C1333,'Policy Characteristics'!$C:$C,0)))</f>
        <v>industry-ag-main.html#eff-stds</v>
      </c>
      <c r="R1333" s="226" t="str">
        <f>IF(ISBLANK(INDEX('Policy Characteristics'!L:L,MATCH($C1333,'Policy Characteristics'!$C:$C,0))),"",INDEX('Policy Characteristics'!L:L,MATCH($C1333,'Policy Characteristics'!$C:$C,0)))</f>
        <v>industry-energy-efficiency-standards.html</v>
      </c>
    </row>
    <row r="1334" spans="1:18" s="4" customFormat="1">
      <c r="A1334" s="22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226" t="str">
        <f t="shared" si="49"/>
        <v>Percentage Improvement in Eqpt Efficiency Standards above BAU</v>
      </c>
      <c r="D1334" s="6" t="s">
        <v>844</v>
      </c>
      <c r="E1334" s="45" t="s">
        <v>929</v>
      </c>
      <c r="F1334" t="s">
        <v>845</v>
      </c>
      <c r="G1334" s="45" t="s">
        <v>930</v>
      </c>
      <c r="H1334" s="43">
        <v>977</v>
      </c>
      <c r="I1334" s="261" t="s">
        <v>738</v>
      </c>
      <c r="J1334" s="227" t="str">
        <f>IF(ISBLANK(INDEX('Policy Characteristics'!D:D,MATCH($C1334,'Policy Characteristics'!$C:$C,0))),"",INDEX('Policy Characteristics'!D:D,MATCH($C1334,'Policy Characteristics'!$C:$C,0)))</f>
        <v>Industry Energy Efficiency Standards</v>
      </c>
      <c r="K1334" s="22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226" t="str">
        <f>IF(ISBLANK(INDEX('Policy Characteristics'!I:I,MATCH($C1334,'Policy Characteristics'!$C:$C,0))),"",INDEX('Policy Characteristics'!I:I,MATCH($C1334,'Policy Characteristics'!$C:$C,0)))</f>
        <v>% reduction in energy use</v>
      </c>
      <c r="P1334" s="22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226" t="str">
        <f>IF(ISBLANK(INDEX('Policy Characteristics'!K:K,MATCH($C1334,'Policy Characteristics'!$C:$C,0))),"",INDEX('Policy Characteristics'!K:K,MATCH($C1334,'Policy Characteristics'!$C:$C,0)))</f>
        <v>industry-ag-main.html#eff-stds</v>
      </c>
      <c r="R1334" s="226" t="str">
        <f>IF(ISBLANK(INDEX('Policy Characteristics'!L:L,MATCH($C1334,'Policy Characteristics'!$C:$C,0))),"",INDEX('Policy Characteristics'!L:L,MATCH($C1334,'Policy Characteristics'!$C:$C,0)))</f>
        <v>industry-energy-efficiency-standards.html</v>
      </c>
    </row>
    <row r="1335" spans="1:18" s="4" customFormat="1">
      <c r="A1335" s="22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226" t="str">
        <f t="shared" si="49"/>
        <v>Percentage Improvement in Eqpt Efficiency Standards above BAU</v>
      </c>
      <c r="D1335" s="6" t="s">
        <v>846</v>
      </c>
      <c r="E1335" s="45" t="s">
        <v>911</v>
      </c>
      <c r="F1335" t="s">
        <v>847</v>
      </c>
      <c r="G1335" s="45" t="s">
        <v>912</v>
      </c>
      <c r="H1335" s="43">
        <v>978</v>
      </c>
      <c r="I1335" s="261" t="s">
        <v>728</v>
      </c>
      <c r="J1335" s="227" t="str">
        <f>IF(ISBLANK(INDEX('Policy Characteristics'!D:D,MATCH($C1335,'Policy Characteristics'!$C:$C,0))),"",INDEX('Policy Characteristics'!D:D,MATCH($C1335,'Policy Characteristics'!$C:$C,0)))</f>
        <v>Industry Energy Efficiency Standards</v>
      </c>
      <c r="K1335" s="22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226" t="str">
        <f>IF(ISBLANK(INDEX('Policy Characteristics'!I:I,MATCH($C1335,'Policy Characteristics'!$C:$C,0))),"",INDEX('Policy Characteristics'!I:I,MATCH($C1335,'Policy Characteristics'!$C:$C,0)))</f>
        <v>% reduction in energy use</v>
      </c>
      <c r="P1335" s="22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226" t="str">
        <f>IF(ISBLANK(INDEX('Policy Characteristics'!K:K,MATCH($C1335,'Policy Characteristics'!$C:$C,0))),"",INDEX('Policy Characteristics'!K:K,MATCH($C1335,'Policy Characteristics'!$C:$C,0)))</f>
        <v>industry-ag-main.html#eff-stds</v>
      </c>
      <c r="R1335" s="226" t="str">
        <f>IF(ISBLANK(INDEX('Policy Characteristics'!L:L,MATCH($C1335,'Policy Characteristics'!$C:$C,0))),"",INDEX('Policy Characteristics'!L:L,MATCH($C1335,'Policy Characteristics'!$C:$C,0)))</f>
        <v>industry-energy-efficiency-standards.html</v>
      </c>
    </row>
    <row r="1336" spans="1:18" s="4" customFormat="1">
      <c r="A1336" s="22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226" t="str">
        <f t="shared" si="49"/>
        <v>Percentage Improvement in Eqpt Efficiency Standards above BAU</v>
      </c>
      <c r="D1336" s="6" t="s">
        <v>846</v>
      </c>
      <c r="E1336" s="45" t="s">
        <v>913</v>
      </c>
      <c r="F1336" t="s">
        <v>847</v>
      </c>
      <c r="G1336" s="45" t="s">
        <v>914</v>
      </c>
      <c r="H1336" s="43">
        <v>979</v>
      </c>
      <c r="I1336" s="261" t="s">
        <v>738</v>
      </c>
      <c r="J1336" s="227" t="str">
        <f>IF(ISBLANK(INDEX('Policy Characteristics'!D:D,MATCH($C1336,'Policy Characteristics'!$C:$C,0))),"",INDEX('Policy Characteristics'!D:D,MATCH($C1336,'Policy Characteristics'!$C:$C,0)))</f>
        <v>Industry Energy Efficiency Standards</v>
      </c>
      <c r="K1336" s="22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226" t="str">
        <f>IF(ISBLANK(INDEX('Policy Characteristics'!I:I,MATCH($C1336,'Policy Characteristics'!$C:$C,0))),"",INDEX('Policy Characteristics'!I:I,MATCH($C1336,'Policy Characteristics'!$C:$C,0)))</f>
        <v>% reduction in energy use</v>
      </c>
      <c r="P1336" s="22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226" t="str">
        <f>IF(ISBLANK(INDEX('Policy Characteristics'!K:K,MATCH($C1336,'Policy Characteristics'!$C:$C,0))),"",INDEX('Policy Characteristics'!K:K,MATCH($C1336,'Policy Characteristics'!$C:$C,0)))</f>
        <v>industry-ag-main.html#eff-stds</v>
      </c>
      <c r="R1336" s="226" t="str">
        <f>IF(ISBLANK(INDEX('Policy Characteristics'!L:L,MATCH($C1336,'Policy Characteristics'!$C:$C,0))),"",INDEX('Policy Characteristics'!L:L,MATCH($C1336,'Policy Characteristics'!$C:$C,0)))</f>
        <v>industry-energy-efficiency-standards.html</v>
      </c>
    </row>
    <row r="1337" spans="1:18" s="4" customFormat="1">
      <c r="A1337" s="22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226" t="str">
        <f t="shared" si="49"/>
        <v>Percentage Improvement in Eqpt Efficiency Standards above BAU</v>
      </c>
      <c r="D1337" s="6" t="s">
        <v>846</v>
      </c>
      <c r="E1337" s="45" t="s">
        <v>915</v>
      </c>
      <c r="F1337" t="s">
        <v>847</v>
      </c>
      <c r="G1337" s="45" t="s">
        <v>916</v>
      </c>
      <c r="H1337" s="43">
        <v>980</v>
      </c>
      <c r="I1337" s="261" t="s">
        <v>728</v>
      </c>
      <c r="J1337" s="227" t="str">
        <f>IF(ISBLANK(INDEX('Policy Characteristics'!D:D,MATCH($C1337,'Policy Characteristics'!$C:$C,0))),"",INDEX('Policy Characteristics'!D:D,MATCH($C1337,'Policy Characteristics'!$C:$C,0)))</f>
        <v>Industry Energy Efficiency Standards</v>
      </c>
      <c r="K1337" s="22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226" t="str">
        <f>IF(ISBLANK(INDEX('Policy Characteristics'!I:I,MATCH($C1337,'Policy Characteristics'!$C:$C,0))),"",INDEX('Policy Characteristics'!I:I,MATCH($C1337,'Policy Characteristics'!$C:$C,0)))</f>
        <v>% reduction in energy use</v>
      </c>
      <c r="P1337" s="22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226" t="str">
        <f>IF(ISBLANK(INDEX('Policy Characteristics'!K:K,MATCH($C1337,'Policy Characteristics'!$C:$C,0))),"",INDEX('Policy Characteristics'!K:K,MATCH($C1337,'Policy Characteristics'!$C:$C,0)))</f>
        <v>industry-ag-main.html#eff-stds</v>
      </c>
      <c r="R1337" s="226" t="str">
        <f>IF(ISBLANK(INDEX('Policy Characteristics'!L:L,MATCH($C1337,'Policy Characteristics'!$C:$C,0))),"",INDEX('Policy Characteristics'!L:L,MATCH($C1337,'Policy Characteristics'!$C:$C,0)))</f>
        <v>industry-energy-efficiency-standards.html</v>
      </c>
    </row>
    <row r="1338" spans="1:18" s="4" customFormat="1">
      <c r="A1338" s="22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226" t="str">
        <f t="shared" si="49"/>
        <v>Percentage Improvement in Eqpt Efficiency Standards above BAU</v>
      </c>
      <c r="D1338" s="6" t="s">
        <v>846</v>
      </c>
      <c r="E1338" s="45" t="s">
        <v>917</v>
      </c>
      <c r="F1338" t="s">
        <v>847</v>
      </c>
      <c r="G1338" s="45" t="s">
        <v>918</v>
      </c>
      <c r="H1338" s="43">
        <v>981</v>
      </c>
      <c r="I1338" s="261" t="s">
        <v>738</v>
      </c>
      <c r="J1338" s="227" t="str">
        <f>IF(ISBLANK(INDEX('Policy Characteristics'!D:D,MATCH($C1338,'Policy Characteristics'!$C:$C,0))),"",INDEX('Policy Characteristics'!D:D,MATCH($C1338,'Policy Characteristics'!$C:$C,0)))</f>
        <v>Industry Energy Efficiency Standards</v>
      </c>
      <c r="K1338" s="22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226" t="str">
        <f>IF(ISBLANK(INDEX('Policy Characteristics'!I:I,MATCH($C1338,'Policy Characteristics'!$C:$C,0))),"",INDEX('Policy Characteristics'!I:I,MATCH($C1338,'Policy Characteristics'!$C:$C,0)))</f>
        <v>% reduction in energy use</v>
      </c>
      <c r="P1338" s="22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226" t="str">
        <f>IF(ISBLANK(INDEX('Policy Characteristics'!K:K,MATCH($C1338,'Policy Characteristics'!$C:$C,0))),"",INDEX('Policy Characteristics'!K:K,MATCH($C1338,'Policy Characteristics'!$C:$C,0)))</f>
        <v>industry-ag-main.html#eff-stds</v>
      </c>
      <c r="R1338" s="226" t="str">
        <f>IF(ISBLANK(INDEX('Policy Characteristics'!L:L,MATCH($C1338,'Policy Characteristics'!$C:$C,0))),"",INDEX('Policy Characteristics'!L:L,MATCH($C1338,'Policy Characteristics'!$C:$C,0)))</f>
        <v>industry-energy-efficiency-standards.html</v>
      </c>
    </row>
    <row r="1339" spans="1:18" s="4" customFormat="1">
      <c r="A1339" s="22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226" t="str">
        <f t="shared" si="49"/>
        <v>Percentage Improvement in Eqpt Efficiency Standards above BAU</v>
      </c>
      <c r="D1339" s="6" t="s">
        <v>846</v>
      </c>
      <c r="E1339" s="45" t="s">
        <v>919</v>
      </c>
      <c r="F1339" t="s">
        <v>847</v>
      </c>
      <c r="G1339" s="45" t="s">
        <v>920</v>
      </c>
      <c r="H1339" s="43">
        <v>982</v>
      </c>
      <c r="I1339" s="261" t="s">
        <v>728</v>
      </c>
      <c r="J1339" s="227" t="str">
        <f>IF(ISBLANK(INDEX('Policy Characteristics'!D:D,MATCH($C1339,'Policy Characteristics'!$C:$C,0))),"",INDEX('Policy Characteristics'!D:D,MATCH($C1339,'Policy Characteristics'!$C:$C,0)))</f>
        <v>Industry Energy Efficiency Standards</v>
      </c>
      <c r="K1339" s="22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226" t="str">
        <f>IF(ISBLANK(INDEX('Policy Characteristics'!I:I,MATCH($C1339,'Policy Characteristics'!$C:$C,0))),"",INDEX('Policy Characteristics'!I:I,MATCH($C1339,'Policy Characteristics'!$C:$C,0)))</f>
        <v>% reduction in energy use</v>
      </c>
      <c r="P1339" s="22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226" t="str">
        <f>IF(ISBLANK(INDEX('Policy Characteristics'!K:K,MATCH($C1339,'Policy Characteristics'!$C:$C,0))),"",INDEX('Policy Characteristics'!K:K,MATCH($C1339,'Policy Characteristics'!$C:$C,0)))</f>
        <v>industry-ag-main.html#eff-stds</v>
      </c>
      <c r="R1339" s="226" t="str">
        <f>IF(ISBLANK(INDEX('Policy Characteristics'!L:L,MATCH($C1339,'Policy Characteristics'!$C:$C,0))),"",INDEX('Policy Characteristics'!L:L,MATCH($C1339,'Policy Characteristics'!$C:$C,0)))</f>
        <v>industry-energy-efficiency-standards.html</v>
      </c>
    </row>
    <row r="1340" spans="1:18" s="4" customFormat="1">
      <c r="A1340" s="22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226" t="str">
        <f t="shared" si="49"/>
        <v>Percentage Improvement in Eqpt Efficiency Standards above BAU</v>
      </c>
      <c r="D1340" s="6" t="s">
        <v>846</v>
      </c>
      <c r="E1340" s="45" t="s">
        <v>921</v>
      </c>
      <c r="F1340" t="s">
        <v>847</v>
      </c>
      <c r="G1340" s="45" t="s">
        <v>922</v>
      </c>
      <c r="H1340" s="43">
        <v>983</v>
      </c>
      <c r="I1340" s="261" t="s">
        <v>738</v>
      </c>
      <c r="J1340" s="227" t="str">
        <f>IF(ISBLANK(INDEX('Policy Characteristics'!D:D,MATCH($C1340,'Policy Characteristics'!$C:$C,0))),"",INDEX('Policy Characteristics'!D:D,MATCH($C1340,'Policy Characteristics'!$C:$C,0)))</f>
        <v>Industry Energy Efficiency Standards</v>
      </c>
      <c r="K1340" s="22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226" t="str">
        <f>IF(ISBLANK(INDEX('Policy Characteristics'!I:I,MATCH($C1340,'Policy Characteristics'!$C:$C,0))),"",INDEX('Policy Characteristics'!I:I,MATCH($C1340,'Policy Characteristics'!$C:$C,0)))</f>
        <v>% reduction in energy use</v>
      </c>
      <c r="P1340" s="22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226" t="str">
        <f>IF(ISBLANK(INDEX('Policy Characteristics'!K:K,MATCH($C1340,'Policy Characteristics'!$C:$C,0))),"",INDEX('Policy Characteristics'!K:K,MATCH($C1340,'Policy Characteristics'!$C:$C,0)))</f>
        <v>industry-ag-main.html#eff-stds</v>
      </c>
      <c r="R1340" s="226" t="str">
        <f>IF(ISBLANK(INDEX('Policy Characteristics'!L:L,MATCH($C1340,'Policy Characteristics'!$C:$C,0))),"",INDEX('Policy Characteristics'!L:L,MATCH($C1340,'Policy Characteristics'!$C:$C,0)))</f>
        <v>industry-energy-efficiency-standards.html</v>
      </c>
    </row>
    <row r="1341" spans="1:18" s="4" customFormat="1">
      <c r="A1341" s="22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226" t="str">
        <f t="shared" si="49"/>
        <v>Percentage Improvement in Eqpt Efficiency Standards above BAU</v>
      </c>
      <c r="D1341" s="6" t="s">
        <v>846</v>
      </c>
      <c r="E1341" s="45" t="s">
        <v>923</v>
      </c>
      <c r="F1341" t="s">
        <v>847</v>
      </c>
      <c r="G1341" s="45" t="s">
        <v>924</v>
      </c>
      <c r="H1341" s="43">
        <v>984</v>
      </c>
      <c r="I1341" s="261" t="s">
        <v>738</v>
      </c>
      <c r="J1341" s="227" t="str">
        <f>IF(ISBLANK(INDEX('Policy Characteristics'!D:D,MATCH($C1341,'Policy Characteristics'!$C:$C,0))),"",INDEX('Policy Characteristics'!D:D,MATCH($C1341,'Policy Characteristics'!$C:$C,0)))</f>
        <v>Industry Energy Efficiency Standards</v>
      </c>
      <c r="K1341" s="22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226" t="str">
        <f>IF(ISBLANK(INDEX('Policy Characteristics'!I:I,MATCH($C1341,'Policy Characteristics'!$C:$C,0))),"",INDEX('Policy Characteristics'!I:I,MATCH($C1341,'Policy Characteristics'!$C:$C,0)))</f>
        <v>% reduction in energy use</v>
      </c>
      <c r="P1341" s="22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226" t="str">
        <f>IF(ISBLANK(INDEX('Policy Characteristics'!K:K,MATCH($C1341,'Policy Characteristics'!$C:$C,0))),"",INDEX('Policy Characteristics'!K:K,MATCH($C1341,'Policy Characteristics'!$C:$C,0)))</f>
        <v>industry-ag-main.html#eff-stds</v>
      </c>
      <c r="R1341" s="226" t="str">
        <f>IF(ISBLANK(INDEX('Policy Characteristics'!L:L,MATCH($C1341,'Policy Characteristics'!$C:$C,0))),"",INDEX('Policy Characteristics'!L:L,MATCH($C1341,'Policy Characteristics'!$C:$C,0)))</f>
        <v>industry-energy-efficiency-standards.html</v>
      </c>
    </row>
    <row r="1342" spans="1:18" s="4" customFormat="1">
      <c r="A1342" s="22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226" t="str">
        <f t="shared" si="49"/>
        <v>Percentage Improvement in Eqpt Efficiency Standards above BAU</v>
      </c>
      <c r="D1342" s="6" t="s">
        <v>846</v>
      </c>
      <c r="E1342" s="45" t="s">
        <v>925</v>
      </c>
      <c r="F1342" t="s">
        <v>847</v>
      </c>
      <c r="G1342" s="45" t="s">
        <v>926</v>
      </c>
      <c r="H1342" s="43">
        <v>985</v>
      </c>
      <c r="I1342" s="261" t="s">
        <v>728</v>
      </c>
      <c r="J1342" s="227" t="str">
        <f>IF(ISBLANK(INDEX('Policy Characteristics'!D:D,MATCH($C1342,'Policy Characteristics'!$C:$C,0))),"",INDEX('Policy Characteristics'!D:D,MATCH($C1342,'Policy Characteristics'!$C:$C,0)))</f>
        <v>Industry Energy Efficiency Standards</v>
      </c>
      <c r="K1342" s="22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226" t="str">
        <f>IF(ISBLANK(INDEX('Policy Characteristics'!I:I,MATCH($C1342,'Policy Characteristics'!$C:$C,0))),"",INDEX('Policy Characteristics'!I:I,MATCH($C1342,'Policy Characteristics'!$C:$C,0)))</f>
        <v>% reduction in energy use</v>
      </c>
      <c r="P1342" s="22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226" t="str">
        <f>IF(ISBLANK(INDEX('Policy Characteristics'!K:K,MATCH($C1342,'Policy Characteristics'!$C:$C,0))),"",INDEX('Policy Characteristics'!K:K,MATCH($C1342,'Policy Characteristics'!$C:$C,0)))</f>
        <v>industry-ag-main.html#eff-stds</v>
      </c>
      <c r="R1342" s="226" t="str">
        <f>IF(ISBLANK(INDEX('Policy Characteristics'!L:L,MATCH($C1342,'Policy Characteristics'!$C:$C,0))),"",INDEX('Policy Characteristics'!L:L,MATCH($C1342,'Policy Characteristics'!$C:$C,0)))</f>
        <v>industry-energy-efficiency-standards.html</v>
      </c>
    </row>
    <row r="1343" spans="1:18" s="4" customFormat="1">
      <c r="A1343" s="22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226" t="str">
        <f t="shared" si="49"/>
        <v>Percentage Improvement in Eqpt Efficiency Standards above BAU</v>
      </c>
      <c r="D1343" s="6" t="s">
        <v>846</v>
      </c>
      <c r="E1343" s="45" t="s">
        <v>927</v>
      </c>
      <c r="F1343" t="s">
        <v>847</v>
      </c>
      <c r="G1343" s="45" t="s">
        <v>928</v>
      </c>
      <c r="H1343" s="43">
        <v>986</v>
      </c>
      <c r="I1343" s="261" t="s">
        <v>738</v>
      </c>
      <c r="J1343" s="227" t="str">
        <f>IF(ISBLANK(INDEX('Policy Characteristics'!D:D,MATCH($C1343,'Policy Characteristics'!$C:$C,0))),"",INDEX('Policy Characteristics'!D:D,MATCH($C1343,'Policy Characteristics'!$C:$C,0)))</f>
        <v>Industry Energy Efficiency Standards</v>
      </c>
      <c r="K1343" s="22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226" t="str">
        <f>IF(ISBLANK(INDEX('Policy Characteristics'!I:I,MATCH($C1343,'Policy Characteristics'!$C:$C,0))),"",INDEX('Policy Characteristics'!I:I,MATCH($C1343,'Policy Characteristics'!$C:$C,0)))</f>
        <v>% reduction in energy use</v>
      </c>
      <c r="P1343" s="22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226" t="str">
        <f>IF(ISBLANK(INDEX('Policy Characteristics'!K:K,MATCH($C1343,'Policy Characteristics'!$C:$C,0))),"",INDEX('Policy Characteristics'!K:K,MATCH($C1343,'Policy Characteristics'!$C:$C,0)))</f>
        <v>industry-ag-main.html#eff-stds</v>
      </c>
      <c r="R1343" s="226" t="str">
        <f>IF(ISBLANK(INDEX('Policy Characteristics'!L:L,MATCH($C1343,'Policy Characteristics'!$C:$C,0))),"",INDEX('Policy Characteristics'!L:L,MATCH($C1343,'Policy Characteristics'!$C:$C,0)))</f>
        <v>industry-energy-efficiency-standards.html</v>
      </c>
    </row>
    <row r="1344" spans="1:18" s="4" customFormat="1">
      <c r="A1344" s="22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226" t="str">
        <f t="shared" si="49"/>
        <v>Percentage Improvement in Eqpt Efficiency Standards above BAU</v>
      </c>
      <c r="D1344" s="6" t="s">
        <v>846</v>
      </c>
      <c r="E1344" s="45" t="s">
        <v>929</v>
      </c>
      <c r="F1344" t="s">
        <v>847</v>
      </c>
      <c r="G1344" s="45" t="s">
        <v>930</v>
      </c>
      <c r="H1344" s="43">
        <v>987</v>
      </c>
      <c r="I1344" s="261" t="s">
        <v>738</v>
      </c>
      <c r="J1344" s="227" t="str">
        <f>IF(ISBLANK(INDEX('Policy Characteristics'!D:D,MATCH($C1344,'Policy Characteristics'!$C:$C,0))),"",INDEX('Policy Characteristics'!D:D,MATCH($C1344,'Policy Characteristics'!$C:$C,0)))</f>
        <v>Industry Energy Efficiency Standards</v>
      </c>
      <c r="K1344" s="22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226" t="str">
        <f>IF(ISBLANK(INDEX('Policy Characteristics'!I:I,MATCH($C1344,'Policy Characteristics'!$C:$C,0))),"",INDEX('Policy Characteristics'!I:I,MATCH($C1344,'Policy Characteristics'!$C:$C,0)))</f>
        <v>% reduction in energy use</v>
      </c>
      <c r="P1344" s="22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226" t="str">
        <f>IF(ISBLANK(INDEX('Policy Characteristics'!K:K,MATCH($C1344,'Policy Characteristics'!$C:$C,0))),"",INDEX('Policy Characteristics'!K:K,MATCH($C1344,'Policy Characteristics'!$C:$C,0)))</f>
        <v>industry-ag-main.html#eff-stds</v>
      </c>
      <c r="R1344" s="226" t="str">
        <f>IF(ISBLANK(INDEX('Policy Characteristics'!L:L,MATCH($C1344,'Policy Characteristics'!$C:$C,0))),"",INDEX('Policy Characteristics'!L:L,MATCH($C1344,'Policy Characteristics'!$C:$C,0)))</f>
        <v>industry-energy-efficiency-standards.html</v>
      </c>
    </row>
    <row r="1345" spans="1:18" s="4" customFormat="1">
      <c r="A1345" s="22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226" t="str">
        <f t="shared" si="49"/>
        <v>Percentage Improvement in Eqpt Efficiency Standards above BAU</v>
      </c>
      <c r="D1345" s="6" t="s">
        <v>848</v>
      </c>
      <c r="E1345" s="45" t="s">
        <v>911</v>
      </c>
      <c r="F1345" t="s">
        <v>849</v>
      </c>
      <c r="G1345" s="45" t="s">
        <v>912</v>
      </c>
      <c r="H1345" s="43">
        <v>988</v>
      </c>
      <c r="I1345" s="261" t="s">
        <v>728</v>
      </c>
      <c r="J1345" s="227" t="str">
        <f>IF(ISBLANK(INDEX('Policy Characteristics'!D:D,MATCH($C1345,'Policy Characteristics'!$C:$C,0))),"",INDEX('Policy Characteristics'!D:D,MATCH($C1345,'Policy Characteristics'!$C:$C,0)))</f>
        <v>Industry Energy Efficiency Standards</v>
      </c>
      <c r="K1345" s="22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226" t="str">
        <f>IF(ISBLANK(INDEX('Policy Characteristics'!I:I,MATCH($C1345,'Policy Characteristics'!$C:$C,0))),"",INDEX('Policy Characteristics'!I:I,MATCH($C1345,'Policy Characteristics'!$C:$C,0)))</f>
        <v>% reduction in energy use</v>
      </c>
      <c r="P1345" s="22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226" t="str">
        <f>IF(ISBLANK(INDEX('Policy Characteristics'!K:K,MATCH($C1345,'Policy Characteristics'!$C:$C,0))),"",INDEX('Policy Characteristics'!K:K,MATCH($C1345,'Policy Characteristics'!$C:$C,0)))</f>
        <v>industry-ag-main.html#eff-stds</v>
      </c>
      <c r="R1345" s="226" t="str">
        <f>IF(ISBLANK(INDEX('Policy Characteristics'!L:L,MATCH($C1345,'Policy Characteristics'!$C:$C,0))),"",INDEX('Policy Characteristics'!L:L,MATCH($C1345,'Policy Characteristics'!$C:$C,0)))</f>
        <v>industry-energy-efficiency-standards.html</v>
      </c>
    </row>
    <row r="1346" spans="1:18" s="4" customFormat="1">
      <c r="A1346" s="22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226" t="str">
        <f t="shared" si="49"/>
        <v>Percentage Improvement in Eqpt Efficiency Standards above BAU</v>
      </c>
      <c r="D1346" s="6" t="s">
        <v>848</v>
      </c>
      <c r="E1346" s="45" t="s">
        <v>913</v>
      </c>
      <c r="F1346" t="s">
        <v>849</v>
      </c>
      <c r="G1346" s="45" t="s">
        <v>914</v>
      </c>
      <c r="H1346" s="43">
        <v>989</v>
      </c>
      <c r="I1346" s="261" t="s">
        <v>738</v>
      </c>
      <c r="J1346" s="227" t="str">
        <f>IF(ISBLANK(INDEX('Policy Characteristics'!D:D,MATCH($C1346,'Policy Characteristics'!$C:$C,0))),"",INDEX('Policy Characteristics'!D:D,MATCH($C1346,'Policy Characteristics'!$C:$C,0)))</f>
        <v>Industry Energy Efficiency Standards</v>
      </c>
      <c r="K1346" s="22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226" t="str">
        <f>IF(ISBLANK(INDEX('Policy Characteristics'!I:I,MATCH($C1346,'Policy Characteristics'!$C:$C,0))),"",INDEX('Policy Characteristics'!I:I,MATCH($C1346,'Policy Characteristics'!$C:$C,0)))</f>
        <v>% reduction in energy use</v>
      </c>
      <c r="P1346" s="22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226" t="str">
        <f>IF(ISBLANK(INDEX('Policy Characteristics'!K:K,MATCH($C1346,'Policy Characteristics'!$C:$C,0))),"",INDEX('Policy Characteristics'!K:K,MATCH($C1346,'Policy Characteristics'!$C:$C,0)))</f>
        <v>industry-ag-main.html#eff-stds</v>
      </c>
      <c r="R1346" s="226" t="str">
        <f>IF(ISBLANK(INDEX('Policy Characteristics'!L:L,MATCH($C1346,'Policy Characteristics'!$C:$C,0))),"",INDEX('Policy Characteristics'!L:L,MATCH($C1346,'Policy Characteristics'!$C:$C,0)))</f>
        <v>industry-energy-efficiency-standards.html</v>
      </c>
    </row>
    <row r="1347" spans="1:18" s="4" customFormat="1">
      <c r="A1347" s="22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226" t="str">
        <f t="shared" si="49"/>
        <v>Percentage Improvement in Eqpt Efficiency Standards above BAU</v>
      </c>
      <c r="D1347" s="6" t="s">
        <v>848</v>
      </c>
      <c r="E1347" s="45" t="s">
        <v>915</v>
      </c>
      <c r="F1347" t="s">
        <v>849</v>
      </c>
      <c r="G1347" s="45" t="s">
        <v>916</v>
      </c>
      <c r="H1347" s="43">
        <v>990</v>
      </c>
      <c r="I1347" s="261" t="s">
        <v>728</v>
      </c>
      <c r="J1347" s="227" t="str">
        <f>IF(ISBLANK(INDEX('Policy Characteristics'!D:D,MATCH($C1347,'Policy Characteristics'!$C:$C,0))),"",INDEX('Policy Characteristics'!D:D,MATCH($C1347,'Policy Characteristics'!$C:$C,0)))</f>
        <v>Industry Energy Efficiency Standards</v>
      </c>
      <c r="K1347" s="22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226" t="str">
        <f>IF(ISBLANK(INDEX('Policy Characteristics'!I:I,MATCH($C1347,'Policy Characteristics'!$C:$C,0))),"",INDEX('Policy Characteristics'!I:I,MATCH($C1347,'Policy Characteristics'!$C:$C,0)))</f>
        <v>% reduction in energy use</v>
      </c>
      <c r="P1347" s="22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226" t="str">
        <f>IF(ISBLANK(INDEX('Policy Characteristics'!K:K,MATCH($C1347,'Policy Characteristics'!$C:$C,0))),"",INDEX('Policy Characteristics'!K:K,MATCH($C1347,'Policy Characteristics'!$C:$C,0)))</f>
        <v>industry-ag-main.html#eff-stds</v>
      </c>
      <c r="R1347" s="226" t="str">
        <f>IF(ISBLANK(INDEX('Policy Characteristics'!L:L,MATCH($C1347,'Policy Characteristics'!$C:$C,0))),"",INDEX('Policy Characteristics'!L:L,MATCH($C1347,'Policy Characteristics'!$C:$C,0)))</f>
        <v>industry-energy-efficiency-standards.html</v>
      </c>
    </row>
    <row r="1348" spans="1:18" s="4" customFormat="1">
      <c r="A1348" s="22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226" t="str">
        <f t="shared" si="49"/>
        <v>Percentage Improvement in Eqpt Efficiency Standards above BAU</v>
      </c>
      <c r="D1348" s="6" t="s">
        <v>848</v>
      </c>
      <c r="E1348" s="45" t="s">
        <v>917</v>
      </c>
      <c r="F1348" t="s">
        <v>849</v>
      </c>
      <c r="G1348" s="45" t="s">
        <v>918</v>
      </c>
      <c r="H1348" s="43">
        <v>991</v>
      </c>
      <c r="I1348" s="261" t="s">
        <v>738</v>
      </c>
      <c r="J1348" s="227" t="str">
        <f>IF(ISBLANK(INDEX('Policy Characteristics'!D:D,MATCH($C1348,'Policy Characteristics'!$C:$C,0))),"",INDEX('Policy Characteristics'!D:D,MATCH($C1348,'Policy Characteristics'!$C:$C,0)))</f>
        <v>Industry Energy Efficiency Standards</v>
      </c>
      <c r="K1348" s="22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226" t="str">
        <f>IF(ISBLANK(INDEX('Policy Characteristics'!I:I,MATCH($C1348,'Policy Characteristics'!$C:$C,0))),"",INDEX('Policy Characteristics'!I:I,MATCH($C1348,'Policy Characteristics'!$C:$C,0)))</f>
        <v>% reduction in energy use</v>
      </c>
      <c r="P1348" s="22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226" t="str">
        <f>IF(ISBLANK(INDEX('Policy Characteristics'!K:K,MATCH($C1348,'Policy Characteristics'!$C:$C,0))),"",INDEX('Policy Characteristics'!K:K,MATCH($C1348,'Policy Characteristics'!$C:$C,0)))</f>
        <v>industry-ag-main.html#eff-stds</v>
      </c>
      <c r="R1348" s="226" t="str">
        <f>IF(ISBLANK(INDEX('Policy Characteristics'!L:L,MATCH($C1348,'Policy Characteristics'!$C:$C,0))),"",INDEX('Policy Characteristics'!L:L,MATCH($C1348,'Policy Characteristics'!$C:$C,0)))</f>
        <v>industry-energy-efficiency-standards.html</v>
      </c>
    </row>
    <row r="1349" spans="1:18" s="4" customFormat="1">
      <c r="A1349" s="22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226" t="str">
        <f t="shared" si="49"/>
        <v>Percentage Improvement in Eqpt Efficiency Standards above BAU</v>
      </c>
      <c r="D1349" s="6" t="s">
        <v>848</v>
      </c>
      <c r="E1349" s="45" t="s">
        <v>919</v>
      </c>
      <c r="F1349" t="s">
        <v>849</v>
      </c>
      <c r="G1349" s="45" t="s">
        <v>920</v>
      </c>
      <c r="H1349" s="43">
        <v>992</v>
      </c>
      <c r="I1349" s="261" t="s">
        <v>728</v>
      </c>
      <c r="J1349" s="227" t="str">
        <f>IF(ISBLANK(INDEX('Policy Characteristics'!D:D,MATCH($C1349,'Policy Characteristics'!$C:$C,0))),"",INDEX('Policy Characteristics'!D:D,MATCH($C1349,'Policy Characteristics'!$C:$C,0)))</f>
        <v>Industry Energy Efficiency Standards</v>
      </c>
      <c r="K1349" s="22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226" t="str">
        <f>IF(ISBLANK(INDEX('Policy Characteristics'!I:I,MATCH($C1349,'Policy Characteristics'!$C:$C,0))),"",INDEX('Policy Characteristics'!I:I,MATCH($C1349,'Policy Characteristics'!$C:$C,0)))</f>
        <v>% reduction in energy use</v>
      </c>
      <c r="P1349" s="22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226" t="str">
        <f>IF(ISBLANK(INDEX('Policy Characteristics'!K:K,MATCH($C1349,'Policy Characteristics'!$C:$C,0))),"",INDEX('Policy Characteristics'!K:K,MATCH($C1349,'Policy Characteristics'!$C:$C,0)))</f>
        <v>industry-ag-main.html#eff-stds</v>
      </c>
      <c r="R1349" s="226" t="str">
        <f>IF(ISBLANK(INDEX('Policy Characteristics'!L:L,MATCH($C1349,'Policy Characteristics'!$C:$C,0))),"",INDEX('Policy Characteristics'!L:L,MATCH($C1349,'Policy Characteristics'!$C:$C,0)))</f>
        <v>industry-energy-efficiency-standards.html</v>
      </c>
    </row>
    <row r="1350" spans="1:18" s="4" customFormat="1">
      <c r="A1350" s="22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226" t="str">
        <f t="shared" si="49"/>
        <v>Percentage Improvement in Eqpt Efficiency Standards above BAU</v>
      </c>
      <c r="D1350" s="6" t="s">
        <v>848</v>
      </c>
      <c r="E1350" s="45" t="s">
        <v>921</v>
      </c>
      <c r="F1350" t="s">
        <v>849</v>
      </c>
      <c r="G1350" s="45" t="s">
        <v>922</v>
      </c>
      <c r="H1350" s="43">
        <v>993</v>
      </c>
      <c r="I1350" s="261" t="s">
        <v>738</v>
      </c>
      <c r="J1350" s="227" t="str">
        <f>IF(ISBLANK(INDEX('Policy Characteristics'!D:D,MATCH($C1350,'Policy Characteristics'!$C:$C,0))),"",INDEX('Policy Characteristics'!D:D,MATCH($C1350,'Policy Characteristics'!$C:$C,0)))</f>
        <v>Industry Energy Efficiency Standards</v>
      </c>
      <c r="K1350" s="22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226" t="str">
        <f>IF(ISBLANK(INDEX('Policy Characteristics'!I:I,MATCH($C1350,'Policy Characteristics'!$C:$C,0))),"",INDEX('Policy Characteristics'!I:I,MATCH($C1350,'Policy Characteristics'!$C:$C,0)))</f>
        <v>% reduction in energy use</v>
      </c>
      <c r="P1350" s="22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226" t="str">
        <f>IF(ISBLANK(INDEX('Policy Characteristics'!K:K,MATCH($C1350,'Policy Characteristics'!$C:$C,0))),"",INDEX('Policy Characteristics'!K:K,MATCH($C1350,'Policy Characteristics'!$C:$C,0)))</f>
        <v>industry-ag-main.html#eff-stds</v>
      </c>
      <c r="R1350" s="226" t="str">
        <f>IF(ISBLANK(INDEX('Policy Characteristics'!L:L,MATCH($C1350,'Policy Characteristics'!$C:$C,0))),"",INDEX('Policy Characteristics'!L:L,MATCH($C1350,'Policy Characteristics'!$C:$C,0)))</f>
        <v>industry-energy-efficiency-standards.html</v>
      </c>
    </row>
    <row r="1351" spans="1:18" s="4" customFormat="1">
      <c r="A1351" s="22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226" t="str">
        <f t="shared" si="49"/>
        <v>Percentage Improvement in Eqpt Efficiency Standards above BAU</v>
      </c>
      <c r="D1351" s="6" t="s">
        <v>848</v>
      </c>
      <c r="E1351" s="45" t="s">
        <v>923</v>
      </c>
      <c r="F1351" t="s">
        <v>849</v>
      </c>
      <c r="G1351" s="45" t="s">
        <v>924</v>
      </c>
      <c r="H1351" s="43">
        <v>994</v>
      </c>
      <c r="I1351" s="261" t="s">
        <v>738</v>
      </c>
      <c r="J1351" s="227" t="str">
        <f>IF(ISBLANK(INDEX('Policy Characteristics'!D:D,MATCH($C1351,'Policy Characteristics'!$C:$C,0))),"",INDEX('Policy Characteristics'!D:D,MATCH($C1351,'Policy Characteristics'!$C:$C,0)))</f>
        <v>Industry Energy Efficiency Standards</v>
      </c>
      <c r="K1351" s="22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226" t="str">
        <f>IF(ISBLANK(INDEX('Policy Characteristics'!I:I,MATCH($C1351,'Policy Characteristics'!$C:$C,0))),"",INDEX('Policy Characteristics'!I:I,MATCH($C1351,'Policy Characteristics'!$C:$C,0)))</f>
        <v>% reduction in energy use</v>
      </c>
      <c r="P1351" s="22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226" t="str">
        <f>IF(ISBLANK(INDEX('Policy Characteristics'!K:K,MATCH($C1351,'Policy Characteristics'!$C:$C,0))),"",INDEX('Policy Characteristics'!K:K,MATCH($C1351,'Policy Characteristics'!$C:$C,0)))</f>
        <v>industry-ag-main.html#eff-stds</v>
      </c>
      <c r="R1351" s="226" t="str">
        <f>IF(ISBLANK(INDEX('Policy Characteristics'!L:L,MATCH($C1351,'Policy Characteristics'!$C:$C,0))),"",INDEX('Policy Characteristics'!L:L,MATCH($C1351,'Policy Characteristics'!$C:$C,0)))</f>
        <v>industry-energy-efficiency-standards.html</v>
      </c>
    </row>
    <row r="1352" spans="1:18" s="4" customFormat="1">
      <c r="A1352" s="22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226" t="str">
        <f t="shared" si="49"/>
        <v>Percentage Improvement in Eqpt Efficiency Standards above BAU</v>
      </c>
      <c r="D1352" s="6" t="s">
        <v>848</v>
      </c>
      <c r="E1352" s="45" t="s">
        <v>925</v>
      </c>
      <c r="F1352" t="s">
        <v>849</v>
      </c>
      <c r="G1352" s="45" t="s">
        <v>926</v>
      </c>
      <c r="H1352" s="43">
        <v>995</v>
      </c>
      <c r="I1352" s="261" t="s">
        <v>728</v>
      </c>
      <c r="J1352" s="227" t="str">
        <f>IF(ISBLANK(INDEX('Policy Characteristics'!D:D,MATCH($C1352,'Policy Characteristics'!$C:$C,0))),"",INDEX('Policy Characteristics'!D:D,MATCH($C1352,'Policy Characteristics'!$C:$C,0)))</f>
        <v>Industry Energy Efficiency Standards</v>
      </c>
      <c r="K1352" s="22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226" t="str">
        <f>IF(ISBLANK(INDEX('Policy Characteristics'!I:I,MATCH($C1352,'Policy Characteristics'!$C:$C,0))),"",INDEX('Policy Characteristics'!I:I,MATCH($C1352,'Policy Characteristics'!$C:$C,0)))</f>
        <v>% reduction in energy use</v>
      </c>
      <c r="P1352" s="22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226" t="str">
        <f>IF(ISBLANK(INDEX('Policy Characteristics'!K:K,MATCH($C1352,'Policy Characteristics'!$C:$C,0))),"",INDEX('Policy Characteristics'!K:K,MATCH($C1352,'Policy Characteristics'!$C:$C,0)))</f>
        <v>industry-ag-main.html#eff-stds</v>
      </c>
      <c r="R1352" s="226" t="str">
        <f>IF(ISBLANK(INDEX('Policy Characteristics'!L:L,MATCH($C1352,'Policy Characteristics'!$C:$C,0))),"",INDEX('Policy Characteristics'!L:L,MATCH($C1352,'Policy Characteristics'!$C:$C,0)))</f>
        <v>industry-energy-efficiency-standards.html</v>
      </c>
    </row>
    <row r="1353" spans="1:18" s="4" customFormat="1">
      <c r="A1353" s="22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226" t="str">
        <f t="shared" si="49"/>
        <v>Percentage Improvement in Eqpt Efficiency Standards above BAU</v>
      </c>
      <c r="D1353" s="6" t="s">
        <v>848</v>
      </c>
      <c r="E1353" s="45" t="s">
        <v>927</v>
      </c>
      <c r="F1353" t="s">
        <v>849</v>
      </c>
      <c r="G1353" s="45" t="s">
        <v>928</v>
      </c>
      <c r="H1353" s="43">
        <v>996</v>
      </c>
      <c r="I1353" s="261" t="s">
        <v>738</v>
      </c>
      <c r="J1353" s="227" t="str">
        <f>IF(ISBLANK(INDEX('Policy Characteristics'!D:D,MATCH($C1353,'Policy Characteristics'!$C:$C,0))),"",INDEX('Policy Characteristics'!D:D,MATCH($C1353,'Policy Characteristics'!$C:$C,0)))</f>
        <v>Industry Energy Efficiency Standards</v>
      </c>
      <c r="K1353" s="22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226" t="str">
        <f>IF(ISBLANK(INDEX('Policy Characteristics'!I:I,MATCH($C1353,'Policy Characteristics'!$C:$C,0))),"",INDEX('Policy Characteristics'!I:I,MATCH($C1353,'Policy Characteristics'!$C:$C,0)))</f>
        <v>% reduction in energy use</v>
      </c>
      <c r="P1353" s="22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226" t="str">
        <f>IF(ISBLANK(INDEX('Policy Characteristics'!K:K,MATCH($C1353,'Policy Characteristics'!$C:$C,0))),"",INDEX('Policy Characteristics'!K:K,MATCH($C1353,'Policy Characteristics'!$C:$C,0)))</f>
        <v>industry-ag-main.html#eff-stds</v>
      </c>
      <c r="R1353" s="226" t="str">
        <f>IF(ISBLANK(INDEX('Policy Characteristics'!L:L,MATCH($C1353,'Policy Characteristics'!$C:$C,0))),"",INDEX('Policy Characteristics'!L:L,MATCH($C1353,'Policy Characteristics'!$C:$C,0)))</f>
        <v>industry-energy-efficiency-standards.html</v>
      </c>
    </row>
    <row r="1354" spans="1:18" s="4" customFormat="1">
      <c r="A1354" s="22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226" t="str">
        <f t="shared" si="49"/>
        <v>Percentage Improvement in Eqpt Efficiency Standards above BAU</v>
      </c>
      <c r="D1354" s="6" t="s">
        <v>848</v>
      </c>
      <c r="E1354" s="45" t="s">
        <v>929</v>
      </c>
      <c r="F1354" t="s">
        <v>849</v>
      </c>
      <c r="G1354" s="45" t="s">
        <v>930</v>
      </c>
      <c r="H1354" s="43">
        <v>997</v>
      </c>
      <c r="I1354" s="261" t="s">
        <v>738</v>
      </c>
      <c r="J1354" s="227" t="str">
        <f>IF(ISBLANK(INDEX('Policy Characteristics'!D:D,MATCH($C1354,'Policy Characteristics'!$C:$C,0))),"",INDEX('Policy Characteristics'!D:D,MATCH($C1354,'Policy Characteristics'!$C:$C,0)))</f>
        <v>Industry Energy Efficiency Standards</v>
      </c>
      <c r="K1354" s="22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226" t="str">
        <f>IF(ISBLANK(INDEX('Policy Characteristics'!I:I,MATCH($C1354,'Policy Characteristics'!$C:$C,0))),"",INDEX('Policy Characteristics'!I:I,MATCH($C1354,'Policy Characteristics'!$C:$C,0)))</f>
        <v>% reduction in energy use</v>
      </c>
      <c r="P1354" s="22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226" t="str">
        <f>IF(ISBLANK(INDEX('Policy Characteristics'!K:K,MATCH($C1354,'Policy Characteristics'!$C:$C,0))),"",INDEX('Policy Characteristics'!K:K,MATCH($C1354,'Policy Characteristics'!$C:$C,0)))</f>
        <v>industry-ag-main.html#eff-stds</v>
      </c>
      <c r="R1354" s="226" t="str">
        <f>IF(ISBLANK(INDEX('Policy Characteristics'!L:L,MATCH($C1354,'Policy Characteristics'!$C:$C,0))),"",INDEX('Policy Characteristics'!L:L,MATCH($C1354,'Policy Characteristics'!$C:$C,0)))</f>
        <v>industry-energy-efficiency-standards.html</v>
      </c>
    </row>
    <row r="1355" spans="1:18" s="4" customFormat="1">
      <c r="A1355" s="22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226" t="str">
        <f t="shared" si="49"/>
        <v>Percentage Improvement in Eqpt Efficiency Standards above BAU</v>
      </c>
      <c r="D1355" s="6" t="s">
        <v>850</v>
      </c>
      <c r="E1355" s="45" t="s">
        <v>911</v>
      </c>
      <c r="F1355" t="s">
        <v>851</v>
      </c>
      <c r="G1355" s="45" t="s">
        <v>912</v>
      </c>
      <c r="H1355" s="43">
        <v>998</v>
      </c>
      <c r="I1355" s="261" t="s">
        <v>728</v>
      </c>
      <c r="J1355" s="227" t="str">
        <f>IF(ISBLANK(INDEX('Policy Characteristics'!D:D,MATCH($C1355,'Policy Characteristics'!$C:$C,0))),"",INDEX('Policy Characteristics'!D:D,MATCH($C1355,'Policy Characteristics'!$C:$C,0)))</f>
        <v>Industry Energy Efficiency Standards</v>
      </c>
      <c r="K1355" s="22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226" t="str">
        <f>IF(ISBLANK(INDEX('Policy Characteristics'!I:I,MATCH($C1355,'Policy Characteristics'!$C:$C,0))),"",INDEX('Policy Characteristics'!I:I,MATCH($C1355,'Policy Characteristics'!$C:$C,0)))</f>
        <v>% reduction in energy use</v>
      </c>
      <c r="P1355" s="22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226" t="str">
        <f>IF(ISBLANK(INDEX('Policy Characteristics'!K:K,MATCH($C1355,'Policy Characteristics'!$C:$C,0))),"",INDEX('Policy Characteristics'!K:K,MATCH($C1355,'Policy Characteristics'!$C:$C,0)))</f>
        <v>industry-ag-main.html#eff-stds</v>
      </c>
      <c r="R1355" s="226" t="str">
        <f>IF(ISBLANK(INDEX('Policy Characteristics'!L:L,MATCH($C1355,'Policy Characteristics'!$C:$C,0))),"",INDEX('Policy Characteristics'!L:L,MATCH($C1355,'Policy Characteristics'!$C:$C,0)))</f>
        <v>industry-energy-efficiency-standards.html</v>
      </c>
    </row>
    <row r="1356" spans="1:18" s="4" customFormat="1">
      <c r="A1356" s="22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226" t="str">
        <f t="shared" si="49"/>
        <v>Percentage Improvement in Eqpt Efficiency Standards above BAU</v>
      </c>
      <c r="D1356" s="6" t="s">
        <v>850</v>
      </c>
      <c r="E1356" s="45" t="s">
        <v>913</v>
      </c>
      <c r="F1356" t="s">
        <v>851</v>
      </c>
      <c r="G1356" s="45" t="s">
        <v>914</v>
      </c>
      <c r="H1356" s="43">
        <v>999</v>
      </c>
      <c r="I1356" s="261" t="s">
        <v>728</v>
      </c>
      <c r="J1356" s="227" t="str">
        <f>IF(ISBLANK(INDEX('Policy Characteristics'!D:D,MATCH($C1356,'Policy Characteristics'!$C:$C,0))),"",INDEX('Policy Characteristics'!D:D,MATCH($C1356,'Policy Characteristics'!$C:$C,0)))</f>
        <v>Industry Energy Efficiency Standards</v>
      </c>
      <c r="K1356" s="22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226" t="str">
        <f>IF(ISBLANK(INDEX('Policy Characteristics'!I:I,MATCH($C1356,'Policy Characteristics'!$C:$C,0))),"",INDEX('Policy Characteristics'!I:I,MATCH($C1356,'Policy Characteristics'!$C:$C,0)))</f>
        <v>% reduction in energy use</v>
      </c>
      <c r="P1356" s="22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226" t="str">
        <f>IF(ISBLANK(INDEX('Policy Characteristics'!K:K,MATCH($C1356,'Policy Characteristics'!$C:$C,0))),"",INDEX('Policy Characteristics'!K:K,MATCH($C1356,'Policy Characteristics'!$C:$C,0)))</f>
        <v>industry-ag-main.html#eff-stds</v>
      </c>
      <c r="R1356" s="226" t="str">
        <f>IF(ISBLANK(INDEX('Policy Characteristics'!L:L,MATCH($C1356,'Policy Characteristics'!$C:$C,0))),"",INDEX('Policy Characteristics'!L:L,MATCH($C1356,'Policy Characteristics'!$C:$C,0)))</f>
        <v>industry-energy-efficiency-standards.html</v>
      </c>
    </row>
    <row r="1357" spans="1:18" s="4" customFormat="1">
      <c r="A1357" s="22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226" t="str">
        <f t="shared" si="49"/>
        <v>Percentage Improvement in Eqpt Efficiency Standards above BAU</v>
      </c>
      <c r="D1357" s="6" t="s">
        <v>850</v>
      </c>
      <c r="E1357" s="45" t="s">
        <v>915</v>
      </c>
      <c r="F1357" t="s">
        <v>851</v>
      </c>
      <c r="G1357" s="45" t="s">
        <v>916</v>
      </c>
      <c r="H1357" s="43">
        <v>1000</v>
      </c>
      <c r="I1357" s="261" t="s">
        <v>728</v>
      </c>
      <c r="J1357" s="227" t="str">
        <f>IF(ISBLANK(INDEX('Policy Characteristics'!D:D,MATCH($C1357,'Policy Characteristics'!$C:$C,0))),"",INDEX('Policy Characteristics'!D:D,MATCH($C1357,'Policy Characteristics'!$C:$C,0)))</f>
        <v>Industry Energy Efficiency Standards</v>
      </c>
      <c r="K1357" s="22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226" t="str">
        <f>IF(ISBLANK(INDEX('Policy Characteristics'!I:I,MATCH($C1357,'Policy Characteristics'!$C:$C,0))),"",INDEX('Policy Characteristics'!I:I,MATCH($C1357,'Policy Characteristics'!$C:$C,0)))</f>
        <v>% reduction in energy use</v>
      </c>
      <c r="P1357" s="22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226" t="str">
        <f>IF(ISBLANK(INDEX('Policy Characteristics'!K:K,MATCH($C1357,'Policy Characteristics'!$C:$C,0))),"",INDEX('Policy Characteristics'!K:K,MATCH($C1357,'Policy Characteristics'!$C:$C,0)))</f>
        <v>industry-ag-main.html#eff-stds</v>
      </c>
      <c r="R1357" s="226" t="str">
        <f>IF(ISBLANK(INDEX('Policy Characteristics'!L:L,MATCH($C1357,'Policy Characteristics'!$C:$C,0))),"",INDEX('Policy Characteristics'!L:L,MATCH($C1357,'Policy Characteristics'!$C:$C,0)))</f>
        <v>industry-energy-efficiency-standards.html</v>
      </c>
    </row>
    <row r="1358" spans="1:18" s="4" customFormat="1">
      <c r="A1358" s="22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226" t="str">
        <f t="shared" si="49"/>
        <v>Percentage Improvement in Eqpt Efficiency Standards above BAU</v>
      </c>
      <c r="D1358" s="6" t="s">
        <v>850</v>
      </c>
      <c r="E1358" s="45" t="s">
        <v>917</v>
      </c>
      <c r="F1358" t="s">
        <v>851</v>
      </c>
      <c r="G1358" s="45" t="s">
        <v>918</v>
      </c>
      <c r="H1358" s="43">
        <v>1001</v>
      </c>
      <c r="I1358" s="261" t="s">
        <v>738</v>
      </c>
      <c r="J1358" s="227" t="str">
        <f>IF(ISBLANK(INDEX('Policy Characteristics'!D:D,MATCH($C1358,'Policy Characteristics'!$C:$C,0))),"",INDEX('Policy Characteristics'!D:D,MATCH($C1358,'Policy Characteristics'!$C:$C,0)))</f>
        <v>Industry Energy Efficiency Standards</v>
      </c>
      <c r="K1358" s="22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226" t="str">
        <f>IF(ISBLANK(INDEX('Policy Characteristics'!I:I,MATCH($C1358,'Policy Characteristics'!$C:$C,0))),"",INDEX('Policy Characteristics'!I:I,MATCH($C1358,'Policy Characteristics'!$C:$C,0)))</f>
        <v>% reduction in energy use</v>
      </c>
      <c r="P1358" s="22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226" t="str">
        <f>IF(ISBLANK(INDEX('Policy Characteristics'!K:K,MATCH($C1358,'Policy Characteristics'!$C:$C,0))),"",INDEX('Policy Characteristics'!K:K,MATCH($C1358,'Policy Characteristics'!$C:$C,0)))</f>
        <v>industry-ag-main.html#eff-stds</v>
      </c>
      <c r="R1358" s="226" t="str">
        <f>IF(ISBLANK(INDEX('Policy Characteristics'!L:L,MATCH($C1358,'Policy Characteristics'!$C:$C,0))),"",INDEX('Policy Characteristics'!L:L,MATCH($C1358,'Policy Characteristics'!$C:$C,0)))</f>
        <v>industry-energy-efficiency-standards.html</v>
      </c>
    </row>
    <row r="1359" spans="1:18" s="4" customFormat="1">
      <c r="A1359" s="22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226" t="str">
        <f t="shared" si="49"/>
        <v>Percentage Improvement in Eqpt Efficiency Standards above BAU</v>
      </c>
      <c r="D1359" s="6" t="s">
        <v>850</v>
      </c>
      <c r="E1359" s="45" t="s">
        <v>919</v>
      </c>
      <c r="F1359" t="s">
        <v>851</v>
      </c>
      <c r="G1359" s="45" t="s">
        <v>920</v>
      </c>
      <c r="H1359" s="43">
        <v>1002</v>
      </c>
      <c r="I1359" s="261" t="s">
        <v>728</v>
      </c>
      <c r="J1359" s="227" t="str">
        <f>IF(ISBLANK(INDEX('Policy Characteristics'!D:D,MATCH($C1359,'Policy Characteristics'!$C:$C,0))),"",INDEX('Policy Characteristics'!D:D,MATCH($C1359,'Policy Characteristics'!$C:$C,0)))</f>
        <v>Industry Energy Efficiency Standards</v>
      </c>
      <c r="K1359" s="22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226" t="str">
        <f>IF(ISBLANK(INDEX('Policy Characteristics'!I:I,MATCH($C1359,'Policy Characteristics'!$C:$C,0))),"",INDEX('Policy Characteristics'!I:I,MATCH($C1359,'Policy Characteristics'!$C:$C,0)))</f>
        <v>% reduction in energy use</v>
      </c>
      <c r="P1359" s="22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226" t="str">
        <f>IF(ISBLANK(INDEX('Policy Characteristics'!K:K,MATCH($C1359,'Policy Characteristics'!$C:$C,0))),"",INDEX('Policy Characteristics'!K:K,MATCH($C1359,'Policy Characteristics'!$C:$C,0)))</f>
        <v>industry-ag-main.html#eff-stds</v>
      </c>
      <c r="R1359" s="226" t="str">
        <f>IF(ISBLANK(INDEX('Policy Characteristics'!L:L,MATCH($C1359,'Policy Characteristics'!$C:$C,0))),"",INDEX('Policy Characteristics'!L:L,MATCH($C1359,'Policy Characteristics'!$C:$C,0)))</f>
        <v>industry-energy-efficiency-standards.html</v>
      </c>
    </row>
    <row r="1360" spans="1:18" s="4" customFormat="1">
      <c r="A1360" s="22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226" t="str">
        <f t="shared" si="49"/>
        <v>Percentage Improvement in Eqpt Efficiency Standards above BAU</v>
      </c>
      <c r="D1360" s="6" t="s">
        <v>850</v>
      </c>
      <c r="E1360" s="45" t="s">
        <v>921</v>
      </c>
      <c r="F1360" t="s">
        <v>851</v>
      </c>
      <c r="G1360" s="45" t="s">
        <v>922</v>
      </c>
      <c r="H1360" s="43">
        <v>1003</v>
      </c>
      <c r="I1360" s="261" t="s">
        <v>738</v>
      </c>
      <c r="J1360" s="227" t="str">
        <f>IF(ISBLANK(INDEX('Policy Characteristics'!D:D,MATCH($C1360,'Policy Characteristics'!$C:$C,0))),"",INDEX('Policy Characteristics'!D:D,MATCH($C1360,'Policy Characteristics'!$C:$C,0)))</f>
        <v>Industry Energy Efficiency Standards</v>
      </c>
      <c r="K1360" s="22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226" t="str">
        <f>IF(ISBLANK(INDEX('Policy Characteristics'!I:I,MATCH($C1360,'Policy Characteristics'!$C:$C,0))),"",INDEX('Policy Characteristics'!I:I,MATCH($C1360,'Policy Characteristics'!$C:$C,0)))</f>
        <v>% reduction in energy use</v>
      </c>
      <c r="P1360" s="22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226" t="str">
        <f>IF(ISBLANK(INDEX('Policy Characteristics'!K:K,MATCH($C1360,'Policy Characteristics'!$C:$C,0))),"",INDEX('Policy Characteristics'!K:K,MATCH($C1360,'Policy Characteristics'!$C:$C,0)))</f>
        <v>industry-ag-main.html#eff-stds</v>
      </c>
      <c r="R1360" s="226" t="str">
        <f>IF(ISBLANK(INDEX('Policy Characteristics'!L:L,MATCH($C1360,'Policy Characteristics'!$C:$C,0))),"",INDEX('Policy Characteristics'!L:L,MATCH($C1360,'Policy Characteristics'!$C:$C,0)))</f>
        <v>industry-energy-efficiency-standards.html</v>
      </c>
    </row>
    <row r="1361" spans="1:18" s="4" customFormat="1">
      <c r="A1361" s="22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226" t="str">
        <f t="shared" si="49"/>
        <v>Percentage Improvement in Eqpt Efficiency Standards above BAU</v>
      </c>
      <c r="D1361" s="6" t="s">
        <v>850</v>
      </c>
      <c r="E1361" s="45" t="s">
        <v>923</v>
      </c>
      <c r="F1361" t="s">
        <v>851</v>
      </c>
      <c r="G1361" s="45" t="s">
        <v>924</v>
      </c>
      <c r="H1361" s="43">
        <v>1004</v>
      </c>
      <c r="I1361" s="261" t="s">
        <v>738</v>
      </c>
      <c r="J1361" s="227" t="str">
        <f>IF(ISBLANK(INDEX('Policy Characteristics'!D:D,MATCH($C1361,'Policy Characteristics'!$C:$C,0))),"",INDEX('Policy Characteristics'!D:D,MATCH($C1361,'Policy Characteristics'!$C:$C,0)))</f>
        <v>Industry Energy Efficiency Standards</v>
      </c>
      <c r="K1361" s="22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226" t="str">
        <f>IF(ISBLANK(INDEX('Policy Characteristics'!I:I,MATCH($C1361,'Policy Characteristics'!$C:$C,0))),"",INDEX('Policy Characteristics'!I:I,MATCH($C1361,'Policy Characteristics'!$C:$C,0)))</f>
        <v>% reduction in energy use</v>
      </c>
      <c r="P1361" s="22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226" t="str">
        <f>IF(ISBLANK(INDEX('Policy Characteristics'!K:K,MATCH($C1361,'Policy Characteristics'!$C:$C,0))),"",INDEX('Policy Characteristics'!K:K,MATCH($C1361,'Policy Characteristics'!$C:$C,0)))</f>
        <v>industry-ag-main.html#eff-stds</v>
      </c>
      <c r="R1361" s="226" t="str">
        <f>IF(ISBLANK(INDEX('Policy Characteristics'!L:L,MATCH($C1361,'Policy Characteristics'!$C:$C,0))),"",INDEX('Policy Characteristics'!L:L,MATCH($C1361,'Policy Characteristics'!$C:$C,0)))</f>
        <v>industry-energy-efficiency-standards.html</v>
      </c>
    </row>
    <row r="1362" spans="1:18" s="4" customFormat="1">
      <c r="A1362" s="22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226" t="str">
        <f t="shared" si="49"/>
        <v>Percentage Improvement in Eqpt Efficiency Standards above BAU</v>
      </c>
      <c r="D1362" s="6" t="s">
        <v>850</v>
      </c>
      <c r="E1362" s="45" t="s">
        <v>925</v>
      </c>
      <c r="F1362" t="s">
        <v>851</v>
      </c>
      <c r="G1362" s="45" t="s">
        <v>926</v>
      </c>
      <c r="H1362" s="43">
        <v>1005</v>
      </c>
      <c r="I1362" s="261" t="s">
        <v>728</v>
      </c>
      <c r="J1362" s="227" t="str">
        <f>IF(ISBLANK(INDEX('Policy Characteristics'!D:D,MATCH($C1362,'Policy Characteristics'!$C:$C,0))),"",INDEX('Policy Characteristics'!D:D,MATCH($C1362,'Policy Characteristics'!$C:$C,0)))</f>
        <v>Industry Energy Efficiency Standards</v>
      </c>
      <c r="K1362" s="22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226" t="str">
        <f>IF(ISBLANK(INDEX('Policy Characteristics'!I:I,MATCH($C1362,'Policy Characteristics'!$C:$C,0))),"",INDEX('Policy Characteristics'!I:I,MATCH($C1362,'Policy Characteristics'!$C:$C,0)))</f>
        <v>% reduction in energy use</v>
      </c>
      <c r="P1362" s="22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226" t="str">
        <f>IF(ISBLANK(INDEX('Policy Characteristics'!K:K,MATCH($C1362,'Policy Characteristics'!$C:$C,0))),"",INDEX('Policy Characteristics'!K:K,MATCH($C1362,'Policy Characteristics'!$C:$C,0)))</f>
        <v>industry-ag-main.html#eff-stds</v>
      </c>
      <c r="R1362" s="226" t="str">
        <f>IF(ISBLANK(INDEX('Policy Characteristics'!L:L,MATCH($C1362,'Policy Characteristics'!$C:$C,0))),"",INDEX('Policy Characteristics'!L:L,MATCH($C1362,'Policy Characteristics'!$C:$C,0)))</f>
        <v>industry-energy-efficiency-standards.html</v>
      </c>
    </row>
    <row r="1363" spans="1:18" s="4" customFormat="1">
      <c r="A1363" s="22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226" t="str">
        <f t="shared" si="49"/>
        <v>Percentage Improvement in Eqpt Efficiency Standards above BAU</v>
      </c>
      <c r="D1363" s="6" t="s">
        <v>850</v>
      </c>
      <c r="E1363" s="45" t="s">
        <v>927</v>
      </c>
      <c r="F1363" t="s">
        <v>851</v>
      </c>
      <c r="G1363" s="45" t="s">
        <v>928</v>
      </c>
      <c r="H1363" s="43">
        <v>1006</v>
      </c>
      <c r="I1363" s="261" t="s">
        <v>728</v>
      </c>
      <c r="J1363" s="227" t="str">
        <f>IF(ISBLANK(INDEX('Policy Characteristics'!D:D,MATCH($C1363,'Policy Characteristics'!$C:$C,0))),"",INDEX('Policy Characteristics'!D:D,MATCH($C1363,'Policy Characteristics'!$C:$C,0)))</f>
        <v>Industry Energy Efficiency Standards</v>
      </c>
      <c r="K1363" s="22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226" t="str">
        <f>IF(ISBLANK(INDEX('Policy Characteristics'!I:I,MATCH($C1363,'Policy Characteristics'!$C:$C,0))),"",INDEX('Policy Characteristics'!I:I,MATCH($C1363,'Policy Characteristics'!$C:$C,0)))</f>
        <v>% reduction in energy use</v>
      </c>
      <c r="P1363" s="22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226" t="str">
        <f>IF(ISBLANK(INDEX('Policy Characteristics'!K:K,MATCH($C1363,'Policy Characteristics'!$C:$C,0))),"",INDEX('Policy Characteristics'!K:K,MATCH($C1363,'Policy Characteristics'!$C:$C,0)))</f>
        <v>industry-ag-main.html#eff-stds</v>
      </c>
      <c r="R1363" s="226" t="str">
        <f>IF(ISBLANK(INDEX('Policy Characteristics'!L:L,MATCH($C1363,'Policy Characteristics'!$C:$C,0))),"",INDEX('Policy Characteristics'!L:L,MATCH($C1363,'Policy Characteristics'!$C:$C,0)))</f>
        <v>industry-energy-efficiency-standards.html</v>
      </c>
    </row>
    <row r="1364" spans="1:18" s="4" customFormat="1">
      <c r="A1364" s="22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226" t="str">
        <f t="shared" si="49"/>
        <v>Percentage Improvement in Eqpt Efficiency Standards above BAU</v>
      </c>
      <c r="D1364" s="6" t="s">
        <v>850</v>
      </c>
      <c r="E1364" s="45" t="s">
        <v>929</v>
      </c>
      <c r="F1364" t="s">
        <v>851</v>
      </c>
      <c r="G1364" s="45" t="s">
        <v>930</v>
      </c>
      <c r="H1364" s="43">
        <v>1007</v>
      </c>
      <c r="I1364" s="261" t="s">
        <v>738</v>
      </c>
      <c r="J1364" s="227" t="str">
        <f>IF(ISBLANK(INDEX('Policy Characteristics'!D:D,MATCH($C1364,'Policy Characteristics'!$C:$C,0))),"",INDEX('Policy Characteristics'!D:D,MATCH($C1364,'Policy Characteristics'!$C:$C,0)))</f>
        <v>Industry Energy Efficiency Standards</v>
      </c>
      <c r="K1364" s="22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226" t="str">
        <f>IF(ISBLANK(INDEX('Policy Characteristics'!I:I,MATCH($C1364,'Policy Characteristics'!$C:$C,0))),"",INDEX('Policy Characteristics'!I:I,MATCH($C1364,'Policy Characteristics'!$C:$C,0)))</f>
        <v>% reduction in energy use</v>
      </c>
      <c r="P1364" s="22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226" t="str">
        <f>IF(ISBLANK(INDEX('Policy Characteristics'!K:K,MATCH($C1364,'Policy Characteristics'!$C:$C,0))),"",INDEX('Policy Characteristics'!K:K,MATCH($C1364,'Policy Characteristics'!$C:$C,0)))</f>
        <v>industry-ag-main.html#eff-stds</v>
      </c>
      <c r="R1364" s="226" t="str">
        <f>IF(ISBLANK(INDEX('Policy Characteristics'!L:L,MATCH($C1364,'Policy Characteristics'!$C:$C,0))),"",INDEX('Policy Characteristics'!L:L,MATCH($C1364,'Policy Characteristics'!$C:$C,0)))</f>
        <v>industry-energy-efficiency-standards.html</v>
      </c>
    </row>
    <row r="1365" spans="1:18" s="4" customFormat="1">
      <c r="A1365" s="22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226" t="str">
        <f t="shared" si="49"/>
        <v>Percentage Improvement in Eqpt Efficiency Standards above BAU</v>
      </c>
      <c r="D1365" s="6" t="s">
        <v>852</v>
      </c>
      <c r="E1365" s="45" t="s">
        <v>911</v>
      </c>
      <c r="F1365" t="s">
        <v>853</v>
      </c>
      <c r="G1365" s="45" t="s">
        <v>912</v>
      </c>
      <c r="H1365" s="43">
        <v>1008</v>
      </c>
      <c r="I1365" s="261" t="s">
        <v>728</v>
      </c>
      <c r="J1365" s="227" t="str">
        <f>IF(ISBLANK(INDEX('Policy Characteristics'!D:D,MATCH($C1365,'Policy Characteristics'!$C:$C,0))),"",INDEX('Policy Characteristics'!D:D,MATCH($C1365,'Policy Characteristics'!$C:$C,0)))</f>
        <v>Industry Energy Efficiency Standards</v>
      </c>
      <c r="K1365" s="22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226" t="str">
        <f>IF(ISBLANK(INDEX('Policy Characteristics'!I:I,MATCH($C1365,'Policy Characteristics'!$C:$C,0))),"",INDEX('Policy Characteristics'!I:I,MATCH($C1365,'Policy Characteristics'!$C:$C,0)))</f>
        <v>% reduction in energy use</v>
      </c>
      <c r="P1365" s="22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226" t="str">
        <f>IF(ISBLANK(INDEX('Policy Characteristics'!K:K,MATCH($C1365,'Policy Characteristics'!$C:$C,0))),"",INDEX('Policy Characteristics'!K:K,MATCH($C1365,'Policy Characteristics'!$C:$C,0)))</f>
        <v>industry-ag-main.html#eff-stds</v>
      </c>
      <c r="R1365" s="226" t="str">
        <f>IF(ISBLANK(INDEX('Policy Characteristics'!L:L,MATCH($C1365,'Policy Characteristics'!$C:$C,0))),"",INDEX('Policy Characteristics'!L:L,MATCH($C1365,'Policy Characteristics'!$C:$C,0)))</f>
        <v>industry-energy-efficiency-standards.html</v>
      </c>
    </row>
    <row r="1366" spans="1:18" s="4" customFormat="1">
      <c r="A1366" s="22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226" t="str">
        <f t="shared" si="49"/>
        <v>Percentage Improvement in Eqpt Efficiency Standards above BAU</v>
      </c>
      <c r="D1366" s="6" t="s">
        <v>852</v>
      </c>
      <c r="E1366" s="45" t="s">
        <v>913</v>
      </c>
      <c r="F1366" t="s">
        <v>853</v>
      </c>
      <c r="G1366" s="45" t="s">
        <v>914</v>
      </c>
      <c r="H1366" s="43">
        <v>1009</v>
      </c>
      <c r="I1366" s="261" t="s">
        <v>728</v>
      </c>
      <c r="J1366" s="227" t="str">
        <f>IF(ISBLANK(INDEX('Policy Characteristics'!D:D,MATCH($C1366,'Policy Characteristics'!$C:$C,0))),"",INDEX('Policy Characteristics'!D:D,MATCH($C1366,'Policy Characteristics'!$C:$C,0)))</f>
        <v>Industry Energy Efficiency Standards</v>
      </c>
      <c r="K1366" s="22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226" t="str">
        <f>IF(ISBLANK(INDEX('Policy Characteristics'!I:I,MATCH($C1366,'Policy Characteristics'!$C:$C,0))),"",INDEX('Policy Characteristics'!I:I,MATCH($C1366,'Policy Characteristics'!$C:$C,0)))</f>
        <v>% reduction in energy use</v>
      </c>
      <c r="P1366" s="22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226" t="str">
        <f>IF(ISBLANK(INDEX('Policy Characteristics'!K:K,MATCH($C1366,'Policy Characteristics'!$C:$C,0))),"",INDEX('Policy Characteristics'!K:K,MATCH($C1366,'Policy Characteristics'!$C:$C,0)))</f>
        <v>industry-ag-main.html#eff-stds</v>
      </c>
      <c r="R1366" s="226" t="str">
        <f>IF(ISBLANK(INDEX('Policy Characteristics'!L:L,MATCH($C1366,'Policy Characteristics'!$C:$C,0))),"",INDEX('Policy Characteristics'!L:L,MATCH($C1366,'Policy Characteristics'!$C:$C,0)))</f>
        <v>industry-energy-efficiency-standards.html</v>
      </c>
    </row>
    <row r="1367" spans="1:18" s="4" customFormat="1">
      <c r="A1367" s="22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226" t="str">
        <f t="shared" si="49"/>
        <v>Percentage Improvement in Eqpt Efficiency Standards above BAU</v>
      </c>
      <c r="D1367" s="6" t="s">
        <v>852</v>
      </c>
      <c r="E1367" s="45" t="s">
        <v>915</v>
      </c>
      <c r="F1367" t="s">
        <v>853</v>
      </c>
      <c r="G1367" s="45" t="s">
        <v>916</v>
      </c>
      <c r="H1367" s="43">
        <v>1010</v>
      </c>
      <c r="I1367" s="261" t="s">
        <v>728</v>
      </c>
      <c r="J1367" s="227" t="str">
        <f>IF(ISBLANK(INDEX('Policy Characteristics'!D:D,MATCH($C1367,'Policy Characteristics'!$C:$C,0))),"",INDEX('Policy Characteristics'!D:D,MATCH($C1367,'Policy Characteristics'!$C:$C,0)))</f>
        <v>Industry Energy Efficiency Standards</v>
      </c>
      <c r="K1367" s="22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226" t="str">
        <f>IF(ISBLANK(INDEX('Policy Characteristics'!I:I,MATCH($C1367,'Policy Characteristics'!$C:$C,0))),"",INDEX('Policy Characteristics'!I:I,MATCH($C1367,'Policy Characteristics'!$C:$C,0)))</f>
        <v>% reduction in energy use</v>
      </c>
      <c r="P1367" s="22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226" t="str">
        <f>IF(ISBLANK(INDEX('Policy Characteristics'!K:K,MATCH($C1367,'Policy Characteristics'!$C:$C,0))),"",INDEX('Policy Characteristics'!K:K,MATCH($C1367,'Policy Characteristics'!$C:$C,0)))</f>
        <v>industry-ag-main.html#eff-stds</v>
      </c>
      <c r="R1367" s="226" t="str">
        <f>IF(ISBLANK(INDEX('Policy Characteristics'!L:L,MATCH($C1367,'Policy Characteristics'!$C:$C,0))),"",INDEX('Policy Characteristics'!L:L,MATCH($C1367,'Policy Characteristics'!$C:$C,0)))</f>
        <v>industry-energy-efficiency-standards.html</v>
      </c>
    </row>
    <row r="1368" spans="1:18" s="4" customFormat="1">
      <c r="A1368" s="22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226" t="str">
        <f t="shared" si="49"/>
        <v>Percentage Improvement in Eqpt Efficiency Standards above BAU</v>
      </c>
      <c r="D1368" s="6" t="s">
        <v>852</v>
      </c>
      <c r="E1368" s="45" t="s">
        <v>917</v>
      </c>
      <c r="F1368" t="s">
        <v>853</v>
      </c>
      <c r="G1368" s="45" t="s">
        <v>918</v>
      </c>
      <c r="H1368" s="43">
        <v>1011</v>
      </c>
      <c r="I1368" s="261" t="s">
        <v>738</v>
      </c>
      <c r="J1368" s="227" t="str">
        <f>IF(ISBLANK(INDEX('Policy Characteristics'!D:D,MATCH($C1368,'Policy Characteristics'!$C:$C,0))),"",INDEX('Policy Characteristics'!D:D,MATCH($C1368,'Policy Characteristics'!$C:$C,0)))</f>
        <v>Industry Energy Efficiency Standards</v>
      </c>
      <c r="K1368" s="22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226" t="str">
        <f>IF(ISBLANK(INDEX('Policy Characteristics'!I:I,MATCH($C1368,'Policy Characteristics'!$C:$C,0))),"",INDEX('Policy Characteristics'!I:I,MATCH($C1368,'Policy Characteristics'!$C:$C,0)))</f>
        <v>% reduction in energy use</v>
      </c>
      <c r="P1368" s="22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226" t="str">
        <f>IF(ISBLANK(INDEX('Policy Characteristics'!K:K,MATCH($C1368,'Policy Characteristics'!$C:$C,0))),"",INDEX('Policy Characteristics'!K:K,MATCH($C1368,'Policy Characteristics'!$C:$C,0)))</f>
        <v>industry-ag-main.html#eff-stds</v>
      </c>
      <c r="R1368" s="226" t="str">
        <f>IF(ISBLANK(INDEX('Policy Characteristics'!L:L,MATCH($C1368,'Policy Characteristics'!$C:$C,0))),"",INDEX('Policy Characteristics'!L:L,MATCH($C1368,'Policy Characteristics'!$C:$C,0)))</f>
        <v>industry-energy-efficiency-standards.html</v>
      </c>
    </row>
    <row r="1369" spans="1:18" s="4" customFormat="1">
      <c r="A1369" s="22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226" t="str">
        <f t="shared" si="49"/>
        <v>Percentage Improvement in Eqpt Efficiency Standards above BAU</v>
      </c>
      <c r="D1369" s="6" t="s">
        <v>852</v>
      </c>
      <c r="E1369" s="45" t="s">
        <v>919</v>
      </c>
      <c r="F1369" t="s">
        <v>853</v>
      </c>
      <c r="G1369" s="45" t="s">
        <v>920</v>
      </c>
      <c r="H1369" s="43">
        <v>1012</v>
      </c>
      <c r="I1369" s="261" t="s">
        <v>728</v>
      </c>
      <c r="J1369" s="227" t="str">
        <f>IF(ISBLANK(INDEX('Policy Characteristics'!D:D,MATCH($C1369,'Policy Characteristics'!$C:$C,0))),"",INDEX('Policy Characteristics'!D:D,MATCH($C1369,'Policy Characteristics'!$C:$C,0)))</f>
        <v>Industry Energy Efficiency Standards</v>
      </c>
      <c r="K1369" s="22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226" t="str">
        <f>IF(ISBLANK(INDEX('Policy Characteristics'!I:I,MATCH($C1369,'Policy Characteristics'!$C:$C,0))),"",INDEX('Policy Characteristics'!I:I,MATCH($C1369,'Policy Characteristics'!$C:$C,0)))</f>
        <v>% reduction in energy use</v>
      </c>
      <c r="P1369" s="22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226" t="str">
        <f>IF(ISBLANK(INDEX('Policy Characteristics'!K:K,MATCH($C1369,'Policy Characteristics'!$C:$C,0))),"",INDEX('Policy Characteristics'!K:K,MATCH($C1369,'Policy Characteristics'!$C:$C,0)))</f>
        <v>industry-ag-main.html#eff-stds</v>
      </c>
      <c r="R1369" s="226" t="str">
        <f>IF(ISBLANK(INDEX('Policy Characteristics'!L:L,MATCH($C1369,'Policy Characteristics'!$C:$C,0))),"",INDEX('Policy Characteristics'!L:L,MATCH($C1369,'Policy Characteristics'!$C:$C,0)))</f>
        <v>industry-energy-efficiency-standards.html</v>
      </c>
    </row>
    <row r="1370" spans="1:18" s="4" customFormat="1">
      <c r="A1370" s="22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226" t="str">
        <f t="shared" si="49"/>
        <v>Percentage Improvement in Eqpt Efficiency Standards above BAU</v>
      </c>
      <c r="D1370" s="6" t="s">
        <v>852</v>
      </c>
      <c r="E1370" s="45" t="s">
        <v>921</v>
      </c>
      <c r="F1370" t="s">
        <v>853</v>
      </c>
      <c r="G1370" s="45" t="s">
        <v>922</v>
      </c>
      <c r="H1370" s="43">
        <v>1013</v>
      </c>
      <c r="I1370" s="261" t="s">
        <v>738</v>
      </c>
      <c r="J1370" s="227" t="str">
        <f>IF(ISBLANK(INDEX('Policy Characteristics'!D:D,MATCH($C1370,'Policy Characteristics'!$C:$C,0))),"",INDEX('Policy Characteristics'!D:D,MATCH($C1370,'Policy Characteristics'!$C:$C,0)))</f>
        <v>Industry Energy Efficiency Standards</v>
      </c>
      <c r="K1370" s="22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226" t="str">
        <f>IF(ISBLANK(INDEX('Policy Characteristics'!I:I,MATCH($C1370,'Policy Characteristics'!$C:$C,0))),"",INDEX('Policy Characteristics'!I:I,MATCH($C1370,'Policy Characteristics'!$C:$C,0)))</f>
        <v>% reduction in energy use</v>
      </c>
      <c r="P1370" s="22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226" t="str">
        <f>IF(ISBLANK(INDEX('Policy Characteristics'!K:K,MATCH($C1370,'Policy Characteristics'!$C:$C,0))),"",INDEX('Policy Characteristics'!K:K,MATCH($C1370,'Policy Characteristics'!$C:$C,0)))</f>
        <v>industry-ag-main.html#eff-stds</v>
      </c>
      <c r="R1370" s="226" t="str">
        <f>IF(ISBLANK(INDEX('Policy Characteristics'!L:L,MATCH($C1370,'Policy Characteristics'!$C:$C,0))),"",INDEX('Policy Characteristics'!L:L,MATCH($C1370,'Policy Characteristics'!$C:$C,0)))</f>
        <v>industry-energy-efficiency-standards.html</v>
      </c>
    </row>
    <row r="1371" spans="1:18" s="4" customFormat="1">
      <c r="A1371" s="22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226" t="str">
        <f t="shared" si="49"/>
        <v>Percentage Improvement in Eqpt Efficiency Standards above BAU</v>
      </c>
      <c r="D1371" s="6" t="s">
        <v>852</v>
      </c>
      <c r="E1371" s="45" t="s">
        <v>923</v>
      </c>
      <c r="F1371" t="s">
        <v>853</v>
      </c>
      <c r="G1371" s="45" t="s">
        <v>924</v>
      </c>
      <c r="H1371" s="43">
        <v>1014</v>
      </c>
      <c r="I1371" s="261" t="s">
        <v>738</v>
      </c>
      <c r="J1371" s="227" t="str">
        <f>IF(ISBLANK(INDEX('Policy Characteristics'!D:D,MATCH($C1371,'Policy Characteristics'!$C:$C,0))),"",INDEX('Policy Characteristics'!D:D,MATCH($C1371,'Policy Characteristics'!$C:$C,0)))</f>
        <v>Industry Energy Efficiency Standards</v>
      </c>
      <c r="K1371" s="22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226" t="str">
        <f>IF(ISBLANK(INDEX('Policy Characteristics'!I:I,MATCH($C1371,'Policy Characteristics'!$C:$C,0))),"",INDEX('Policy Characteristics'!I:I,MATCH($C1371,'Policy Characteristics'!$C:$C,0)))</f>
        <v>% reduction in energy use</v>
      </c>
      <c r="P1371" s="22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226" t="str">
        <f>IF(ISBLANK(INDEX('Policy Characteristics'!K:K,MATCH($C1371,'Policy Characteristics'!$C:$C,0))),"",INDEX('Policy Characteristics'!K:K,MATCH($C1371,'Policy Characteristics'!$C:$C,0)))</f>
        <v>industry-ag-main.html#eff-stds</v>
      </c>
      <c r="R1371" s="226" t="str">
        <f>IF(ISBLANK(INDEX('Policy Characteristics'!L:L,MATCH($C1371,'Policy Characteristics'!$C:$C,0))),"",INDEX('Policy Characteristics'!L:L,MATCH($C1371,'Policy Characteristics'!$C:$C,0)))</f>
        <v>industry-energy-efficiency-standards.html</v>
      </c>
    </row>
    <row r="1372" spans="1:18" s="4" customFormat="1">
      <c r="A1372" s="22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226" t="str">
        <f t="shared" si="49"/>
        <v>Percentage Improvement in Eqpt Efficiency Standards above BAU</v>
      </c>
      <c r="D1372" s="6" t="s">
        <v>852</v>
      </c>
      <c r="E1372" s="45" t="s">
        <v>925</v>
      </c>
      <c r="F1372" t="s">
        <v>853</v>
      </c>
      <c r="G1372" s="45" t="s">
        <v>926</v>
      </c>
      <c r="H1372" s="43">
        <v>1015</v>
      </c>
      <c r="I1372" s="261" t="s">
        <v>728</v>
      </c>
      <c r="J1372" s="227" t="str">
        <f>IF(ISBLANK(INDEX('Policy Characteristics'!D:D,MATCH($C1372,'Policy Characteristics'!$C:$C,0))),"",INDEX('Policy Characteristics'!D:D,MATCH($C1372,'Policy Characteristics'!$C:$C,0)))</f>
        <v>Industry Energy Efficiency Standards</v>
      </c>
      <c r="K1372" s="22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226" t="str">
        <f>IF(ISBLANK(INDEX('Policy Characteristics'!I:I,MATCH($C1372,'Policy Characteristics'!$C:$C,0))),"",INDEX('Policy Characteristics'!I:I,MATCH($C1372,'Policy Characteristics'!$C:$C,0)))</f>
        <v>% reduction in energy use</v>
      </c>
      <c r="P1372" s="22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226" t="str">
        <f>IF(ISBLANK(INDEX('Policy Characteristics'!K:K,MATCH($C1372,'Policy Characteristics'!$C:$C,0))),"",INDEX('Policy Characteristics'!K:K,MATCH($C1372,'Policy Characteristics'!$C:$C,0)))</f>
        <v>industry-ag-main.html#eff-stds</v>
      </c>
      <c r="R1372" s="226" t="str">
        <f>IF(ISBLANK(INDEX('Policy Characteristics'!L:L,MATCH($C1372,'Policy Characteristics'!$C:$C,0))),"",INDEX('Policy Characteristics'!L:L,MATCH($C1372,'Policy Characteristics'!$C:$C,0)))</f>
        <v>industry-energy-efficiency-standards.html</v>
      </c>
    </row>
    <row r="1373" spans="1:18" s="4" customFormat="1">
      <c r="A1373" s="22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226" t="str">
        <f t="shared" si="49"/>
        <v>Percentage Improvement in Eqpt Efficiency Standards above BAU</v>
      </c>
      <c r="D1373" s="6" t="s">
        <v>852</v>
      </c>
      <c r="E1373" s="45" t="s">
        <v>927</v>
      </c>
      <c r="F1373" t="s">
        <v>853</v>
      </c>
      <c r="G1373" s="45" t="s">
        <v>928</v>
      </c>
      <c r="H1373" s="43">
        <v>1016</v>
      </c>
      <c r="I1373" s="261" t="s">
        <v>728</v>
      </c>
      <c r="J1373" s="227" t="str">
        <f>IF(ISBLANK(INDEX('Policy Characteristics'!D:D,MATCH($C1373,'Policy Characteristics'!$C:$C,0))),"",INDEX('Policy Characteristics'!D:D,MATCH($C1373,'Policy Characteristics'!$C:$C,0)))</f>
        <v>Industry Energy Efficiency Standards</v>
      </c>
      <c r="K1373" s="22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226" t="str">
        <f>IF(ISBLANK(INDEX('Policy Characteristics'!I:I,MATCH($C1373,'Policy Characteristics'!$C:$C,0))),"",INDEX('Policy Characteristics'!I:I,MATCH($C1373,'Policy Characteristics'!$C:$C,0)))</f>
        <v>% reduction in energy use</v>
      </c>
      <c r="P1373" s="22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226" t="str">
        <f>IF(ISBLANK(INDEX('Policy Characteristics'!K:K,MATCH($C1373,'Policy Characteristics'!$C:$C,0))),"",INDEX('Policy Characteristics'!K:K,MATCH($C1373,'Policy Characteristics'!$C:$C,0)))</f>
        <v>industry-ag-main.html#eff-stds</v>
      </c>
      <c r="R1373" s="226" t="str">
        <f>IF(ISBLANK(INDEX('Policy Characteristics'!L:L,MATCH($C1373,'Policy Characteristics'!$C:$C,0))),"",INDEX('Policy Characteristics'!L:L,MATCH($C1373,'Policy Characteristics'!$C:$C,0)))</f>
        <v>industry-energy-efficiency-standards.html</v>
      </c>
    </row>
    <row r="1374" spans="1:18" s="4" customFormat="1">
      <c r="A1374" s="22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226" t="str">
        <f t="shared" si="49"/>
        <v>Percentage Improvement in Eqpt Efficiency Standards above BAU</v>
      </c>
      <c r="D1374" s="6" t="s">
        <v>852</v>
      </c>
      <c r="E1374" s="45" t="s">
        <v>929</v>
      </c>
      <c r="F1374" t="s">
        <v>853</v>
      </c>
      <c r="G1374" s="45" t="s">
        <v>930</v>
      </c>
      <c r="H1374" s="43">
        <v>1017</v>
      </c>
      <c r="I1374" s="261" t="s">
        <v>738</v>
      </c>
      <c r="J1374" s="227" t="str">
        <f>IF(ISBLANK(INDEX('Policy Characteristics'!D:D,MATCH($C1374,'Policy Characteristics'!$C:$C,0))),"",INDEX('Policy Characteristics'!D:D,MATCH($C1374,'Policy Characteristics'!$C:$C,0)))</f>
        <v>Industry Energy Efficiency Standards</v>
      </c>
      <c r="K1374" s="22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226" t="str">
        <f>IF(ISBLANK(INDEX('Policy Characteristics'!I:I,MATCH($C1374,'Policy Characteristics'!$C:$C,0))),"",INDEX('Policy Characteristics'!I:I,MATCH($C1374,'Policy Characteristics'!$C:$C,0)))</f>
        <v>% reduction in energy use</v>
      </c>
      <c r="P1374" s="22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226" t="str">
        <f>IF(ISBLANK(INDEX('Policy Characteristics'!K:K,MATCH($C1374,'Policy Characteristics'!$C:$C,0))),"",INDEX('Policy Characteristics'!K:K,MATCH($C1374,'Policy Characteristics'!$C:$C,0)))</f>
        <v>industry-ag-main.html#eff-stds</v>
      </c>
      <c r="R1374" s="226" t="str">
        <f>IF(ISBLANK(INDEX('Policy Characteristics'!L:L,MATCH($C1374,'Policy Characteristics'!$C:$C,0))),"",INDEX('Policy Characteristics'!L:L,MATCH($C1374,'Policy Characteristics'!$C:$C,0)))</f>
        <v>industry-energy-efficiency-standards.html</v>
      </c>
    </row>
    <row r="1375" spans="1:18" s="4" customFormat="1">
      <c r="A1375" s="22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226" t="str">
        <f t="shared" si="49"/>
        <v>Percentage Improvement in Eqpt Efficiency Standards above BAU</v>
      </c>
      <c r="D1375" s="6" t="s">
        <v>854</v>
      </c>
      <c r="E1375" s="45" t="s">
        <v>911</v>
      </c>
      <c r="F1375" t="s">
        <v>855</v>
      </c>
      <c r="G1375" s="45" t="s">
        <v>912</v>
      </c>
      <c r="H1375" s="43">
        <v>1018</v>
      </c>
      <c r="I1375" s="261" t="s">
        <v>728</v>
      </c>
      <c r="J1375" s="227" t="str">
        <f>IF(ISBLANK(INDEX('Policy Characteristics'!D:D,MATCH($C1375,'Policy Characteristics'!$C:$C,0))),"",INDEX('Policy Characteristics'!D:D,MATCH($C1375,'Policy Characteristics'!$C:$C,0)))</f>
        <v>Industry Energy Efficiency Standards</v>
      </c>
      <c r="K1375" s="22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226" t="str">
        <f>IF(ISBLANK(INDEX('Policy Characteristics'!I:I,MATCH($C1375,'Policy Characteristics'!$C:$C,0))),"",INDEX('Policy Characteristics'!I:I,MATCH($C1375,'Policy Characteristics'!$C:$C,0)))</f>
        <v>% reduction in energy use</v>
      </c>
      <c r="P1375" s="22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226" t="str">
        <f>IF(ISBLANK(INDEX('Policy Characteristics'!K:K,MATCH($C1375,'Policy Characteristics'!$C:$C,0))),"",INDEX('Policy Characteristics'!K:K,MATCH($C1375,'Policy Characteristics'!$C:$C,0)))</f>
        <v>industry-ag-main.html#eff-stds</v>
      </c>
      <c r="R1375" s="226" t="str">
        <f>IF(ISBLANK(INDEX('Policy Characteristics'!L:L,MATCH($C1375,'Policy Characteristics'!$C:$C,0))),"",INDEX('Policy Characteristics'!L:L,MATCH($C1375,'Policy Characteristics'!$C:$C,0)))</f>
        <v>industry-energy-efficiency-standards.html</v>
      </c>
    </row>
    <row r="1376" spans="1:18" s="4" customFormat="1">
      <c r="A1376" s="22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226" t="str">
        <f t="shared" si="49"/>
        <v>Percentage Improvement in Eqpt Efficiency Standards above BAU</v>
      </c>
      <c r="D1376" s="6" t="s">
        <v>854</v>
      </c>
      <c r="E1376" s="45" t="s">
        <v>913</v>
      </c>
      <c r="F1376" t="s">
        <v>855</v>
      </c>
      <c r="G1376" s="45" t="s">
        <v>914</v>
      </c>
      <c r="H1376" s="43">
        <v>1019</v>
      </c>
      <c r="I1376" s="261" t="s">
        <v>728</v>
      </c>
      <c r="J1376" s="227" t="str">
        <f>IF(ISBLANK(INDEX('Policy Characteristics'!D:D,MATCH($C1376,'Policy Characteristics'!$C:$C,0))),"",INDEX('Policy Characteristics'!D:D,MATCH($C1376,'Policy Characteristics'!$C:$C,0)))</f>
        <v>Industry Energy Efficiency Standards</v>
      </c>
      <c r="K1376" s="22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226" t="str">
        <f>IF(ISBLANK(INDEX('Policy Characteristics'!I:I,MATCH($C1376,'Policy Characteristics'!$C:$C,0))),"",INDEX('Policy Characteristics'!I:I,MATCH($C1376,'Policy Characteristics'!$C:$C,0)))</f>
        <v>% reduction in energy use</v>
      </c>
      <c r="P1376" s="22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226" t="str">
        <f>IF(ISBLANK(INDEX('Policy Characteristics'!K:K,MATCH($C1376,'Policy Characteristics'!$C:$C,0))),"",INDEX('Policy Characteristics'!K:K,MATCH($C1376,'Policy Characteristics'!$C:$C,0)))</f>
        <v>industry-ag-main.html#eff-stds</v>
      </c>
      <c r="R1376" s="226" t="str">
        <f>IF(ISBLANK(INDEX('Policy Characteristics'!L:L,MATCH($C1376,'Policy Characteristics'!$C:$C,0))),"",INDEX('Policy Characteristics'!L:L,MATCH($C1376,'Policy Characteristics'!$C:$C,0)))</f>
        <v>industry-energy-efficiency-standards.html</v>
      </c>
    </row>
    <row r="1377" spans="1:18" s="4" customFormat="1">
      <c r="A1377" s="22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226" t="str">
        <f t="shared" si="49"/>
        <v>Percentage Improvement in Eqpt Efficiency Standards above BAU</v>
      </c>
      <c r="D1377" s="6" t="s">
        <v>854</v>
      </c>
      <c r="E1377" s="45" t="s">
        <v>915</v>
      </c>
      <c r="F1377" t="s">
        <v>855</v>
      </c>
      <c r="G1377" s="45" t="s">
        <v>916</v>
      </c>
      <c r="H1377" s="43">
        <v>1020</v>
      </c>
      <c r="I1377" s="261" t="s">
        <v>728</v>
      </c>
      <c r="J1377" s="227" t="str">
        <f>IF(ISBLANK(INDEX('Policy Characteristics'!D:D,MATCH($C1377,'Policy Characteristics'!$C:$C,0))),"",INDEX('Policy Characteristics'!D:D,MATCH($C1377,'Policy Characteristics'!$C:$C,0)))</f>
        <v>Industry Energy Efficiency Standards</v>
      </c>
      <c r="K1377" s="22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226" t="str">
        <f>IF(ISBLANK(INDEX('Policy Characteristics'!I:I,MATCH($C1377,'Policy Characteristics'!$C:$C,0))),"",INDEX('Policy Characteristics'!I:I,MATCH($C1377,'Policy Characteristics'!$C:$C,0)))</f>
        <v>% reduction in energy use</v>
      </c>
      <c r="P1377" s="22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226" t="str">
        <f>IF(ISBLANK(INDEX('Policy Characteristics'!K:K,MATCH($C1377,'Policy Characteristics'!$C:$C,0))),"",INDEX('Policy Characteristics'!K:K,MATCH($C1377,'Policy Characteristics'!$C:$C,0)))</f>
        <v>industry-ag-main.html#eff-stds</v>
      </c>
      <c r="R1377" s="226" t="str">
        <f>IF(ISBLANK(INDEX('Policy Characteristics'!L:L,MATCH($C1377,'Policy Characteristics'!$C:$C,0))),"",INDEX('Policy Characteristics'!L:L,MATCH($C1377,'Policy Characteristics'!$C:$C,0)))</f>
        <v>industry-energy-efficiency-standards.html</v>
      </c>
    </row>
    <row r="1378" spans="1:18" s="4" customFormat="1">
      <c r="A1378" s="22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226" t="str">
        <f t="shared" si="49"/>
        <v>Percentage Improvement in Eqpt Efficiency Standards above BAU</v>
      </c>
      <c r="D1378" s="6" t="s">
        <v>854</v>
      </c>
      <c r="E1378" s="45" t="s">
        <v>917</v>
      </c>
      <c r="F1378" t="s">
        <v>855</v>
      </c>
      <c r="G1378" s="45" t="s">
        <v>918</v>
      </c>
      <c r="H1378" s="43">
        <v>1021</v>
      </c>
      <c r="I1378" s="261" t="s">
        <v>738</v>
      </c>
      <c r="J1378" s="227" t="str">
        <f>IF(ISBLANK(INDEX('Policy Characteristics'!D:D,MATCH($C1378,'Policy Characteristics'!$C:$C,0))),"",INDEX('Policy Characteristics'!D:D,MATCH($C1378,'Policy Characteristics'!$C:$C,0)))</f>
        <v>Industry Energy Efficiency Standards</v>
      </c>
      <c r="K1378" s="22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226" t="str">
        <f>IF(ISBLANK(INDEX('Policy Characteristics'!I:I,MATCH($C1378,'Policy Characteristics'!$C:$C,0))),"",INDEX('Policy Characteristics'!I:I,MATCH($C1378,'Policy Characteristics'!$C:$C,0)))</f>
        <v>% reduction in energy use</v>
      </c>
      <c r="P1378" s="22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226" t="str">
        <f>IF(ISBLANK(INDEX('Policy Characteristics'!K:K,MATCH($C1378,'Policy Characteristics'!$C:$C,0))),"",INDEX('Policy Characteristics'!K:K,MATCH($C1378,'Policy Characteristics'!$C:$C,0)))</f>
        <v>industry-ag-main.html#eff-stds</v>
      </c>
      <c r="R1378" s="226" t="str">
        <f>IF(ISBLANK(INDEX('Policy Characteristics'!L:L,MATCH($C1378,'Policy Characteristics'!$C:$C,0))),"",INDEX('Policy Characteristics'!L:L,MATCH($C1378,'Policy Characteristics'!$C:$C,0)))</f>
        <v>industry-energy-efficiency-standards.html</v>
      </c>
    </row>
    <row r="1379" spans="1:18" s="4" customFormat="1">
      <c r="A1379" s="22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226" t="str">
        <f t="shared" si="49"/>
        <v>Percentage Improvement in Eqpt Efficiency Standards above BAU</v>
      </c>
      <c r="D1379" s="6" t="s">
        <v>854</v>
      </c>
      <c r="E1379" s="45" t="s">
        <v>919</v>
      </c>
      <c r="F1379" t="s">
        <v>855</v>
      </c>
      <c r="G1379" s="45" t="s">
        <v>920</v>
      </c>
      <c r="H1379" s="43">
        <v>1022</v>
      </c>
      <c r="I1379" s="261" t="s">
        <v>728</v>
      </c>
      <c r="J1379" s="227" t="str">
        <f>IF(ISBLANK(INDEX('Policy Characteristics'!D:D,MATCH($C1379,'Policy Characteristics'!$C:$C,0))),"",INDEX('Policy Characteristics'!D:D,MATCH($C1379,'Policy Characteristics'!$C:$C,0)))</f>
        <v>Industry Energy Efficiency Standards</v>
      </c>
      <c r="K1379" s="22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226" t="str">
        <f>IF(ISBLANK(INDEX('Policy Characteristics'!I:I,MATCH($C1379,'Policy Characteristics'!$C:$C,0))),"",INDEX('Policy Characteristics'!I:I,MATCH($C1379,'Policy Characteristics'!$C:$C,0)))</f>
        <v>% reduction in energy use</v>
      </c>
      <c r="P1379" s="22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226" t="str">
        <f>IF(ISBLANK(INDEX('Policy Characteristics'!K:K,MATCH($C1379,'Policy Characteristics'!$C:$C,0))),"",INDEX('Policy Characteristics'!K:K,MATCH($C1379,'Policy Characteristics'!$C:$C,0)))</f>
        <v>industry-ag-main.html#eff-stds</v>
      </c>
      <c r="R1379" s="226" t="str">
        <f>IF(ISBLANK(INDEX('Policy Characteristics'!L:L,MATCH($C1379,'Policy Characteristics'!$C:$C,0))),"",INDEX('Policy Characteristics'!L:L,MATCH($C1379,'Policy Characteristics'!$C:$C,0)))</f>
        <v>industry-energy-efficiency-standards.html</v>
      </c>
    </row>
    <row r="1380" spans="1:18" s="4" customFormat="1">
      <c r="A1380" s="22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226" t="str">
        <f t="shared" ref="C1380:C1443" si="50">C$1315</f>
        <v>Percentage Improvement in Eqpt Efficiency Standards above BAU</v>
      </c>
      <c r="D1380" s="6" t="s">
        <v>854</v>
      </c>
      <c r="E1380" s="45" t="s">
        <v>921</v>
      </c>
      <c r="F1380" t="s">
        <v>855</v>
      </c>
      <c r="G1380" s="45" t="s">
        <v>922</v>
      </c>
      <c r="H1380" s="43">
        <v>1023</v>
      </c>
      <c r="I1380" s="261" t="s">
        <v>738</v>
      </c>
      <c r="J1380" s="227" t="str">
        <f>IF(ISBLANK(INDEX('Policy Characteristics'!D:D,MATCH($C1380,'Policy Characteristics'!$C:$C,0))),"",INDEX('Policy Characteristics'!D:D,MATCH($C1380,'Policy Characteristics'!$C:$C,0)))</f>
        <v>Industry Energy Efficiency Standards</v>
      </c>
      <c r="K1380" s="22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226" t="str">
        <f>IF(ISBLANK(INDEX('Policy Characteristics'!I:I,MATCH($C1380,'Policy Characteristics'!$C:$C,0))),"",INDEX('Policy Characteristics'!I:I,MATCH($C1380,'Policy Characteristics'!$C:$C,0)))</f>
        <v>% reduction in energy use</v>
      </c>
      <c r="P1380" s="22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226" t="str">
        <f>IF(ISBLANK(INDEX('Policy Characteristics'!K:K,MATCH($C1380,'Policy Characteristics'!$C:$C,0))),"",INDEX('Policy Characteristics'!K:K,MATCH($C1380,'Policy Characteristics'!$C:$C,0)))</f>
        <v>industry-ag-main.html#eff-stds</v>
      </c>
      <c r="R1380" s="226" t="str">
        <f>IF(ISBLANK(INDEX('Policy Characteristics'!L:L,MATCH($C1380,'Policy Characteristics'!$C:$C,0))),"",INDEX('Policy Characteristics'!L:L,MATCH($C1380,'Policy Characteristics'!$C:$C,0)))</f>
        <v>industry-energy-efficiency-standards.html</v>
      </c>
    </row>
    <row r="1381" spans="1:18" s="4" customFormat="1">
      <c r="A1381" s="22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226" t="str">
        <f t="shared" si="50"/>
        <v>Percentage Improvement in Eqpt Efficiency Standards above BAU</v>
      </c>
      <c r="D1381" s="6" t="s">
        <v>854</v>
      </c>
      <c r="E1381" s="45" t="s">
        <v>923</v>
      </c>
      <c r="F1381" t="s">
        <v>855</v>
      </c>
      <c r="G1381" s="45" t="s">
        <v>924</v>
      </c>
      <c r="H1381" s="43">
        <v>1024</v>
      </c>
      <c r="I1381" s="261" t="s">
        <v>738</v>
      </c>
      <c r="J1381" s="227" t="str">
        <f>IF(ISBLANK(INDEX('Policy Characteristics'!D:D,MATCH($C1381,'Policy Characteristics'!$C:$C,0))),"",INDEX('Policy Characteristics'!D:D,MATCH($C1381,'Policy Characteristics'!$C:$C,0)))</f>
        <v>Industry Energy Efficiency Standards</v>
      </c>
      <c r="K1381" s="22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226" t="str">
        <f>IF(ISBLANK(INDEX('Policy Characteristics'!I:I,MATCH($C1381,'Policy Characteristics'!$C:$C,0))),"",INDEX('Policy Characteristics'!I:I,MATCH($C1381,'Policy Characteristics'!$C:$C,0)))</f>
        <v>% reduction in energy use</v>
      </c>
      <c r="P1381" s="22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226" t="str">
        <f>IF(ISBLANK(INDEX('Policy Characteristics'!K:K,MATCH($C1381,'Policy Characteristics'!$C:$C,0))),"",INDEX('Policy Characteristics'!K:K,MATCH($C1381,'Policy Characteristics'!$C:$C,0)))</f>
        <v>industry-ag-main.html#eff-stds</v>
      </c>
      <c r="R1381" s="226" t="str">
        <f>IF(ISBLANK(INDEX('Policy Characteristics'!L:L,MATCH($C1381,'Policy Characteristics'!$C:$C,0))),"",INDEX('Policy Characteristics'!L:L,MATCH($C1381,'Policy Characteristics'!$C:$C,0)))</f>
        <v>industry-energy-efficiency-standards.html</v>
      </c>
    </row>
    <row r="1382" spans="1:18" s="4" customFormat="1">
      <c r="A1382" s="22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226" t="str">
        <f t="shared" si="50"/>
        <v>Percentage Improvement in Eqpt Efficiency Standards above BAU</v>
      </c>
      <c r="D1382" s="6" t="s">
        <v>854</v>
      </c>
      <c r="E1382" s="45" t="s">
        <v>925</v>
      </c>
      <c r="F1382" t="s">
        <v>855</v>
      </c>
      <c r="G1382" s="45" t="s">
        <v>926</v>
      </c>
      <c r="H1382" s="43">
        <v>1025</v>
      </c>
      <c r="I1382" s="261" t="s">
        <v>728</v>
      </c>
      <c r="J1382" s="227" t="str">
        <f>IF(ISBLANK(INDEX('Policy Characteristics'!D:D,MATCH($C1382,'Policy Characteristics'!$C:$C,0))),"",INDEX('Policy Characteristics'!D:D,MATCH($C1382,'Policy Characteristics'!$C:$C,0)))</f>
        <v>Industry Energy Efficiency Standards</v>
      </c>
      <c r="K1382" s="22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226" t="str">
        <f>IF(ISBLANK(INDEX('Policy Characteristics'!I:I,MATCH($C1382,'Policy Characteristics'!$C:$C,0))),"",INDEX('Policy Characteristics'!I:I,MATCH($C1382,'Policy Characteristics'!$C:$C,0)))</f>
        <v>% reduction in energy use</v>
      </c>
      <c r="P1382" s="22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226" t="str">
        <f>IF(ISBLANK(INDEX('Policy Characteristics'!K:K,MATCH($C1382,'Policy Characteristics'!$C:$C,0))),"",INDEX('Policy Characteristics'!K:K,MATCH($C1382,'Policy Characteristics'!$C:$C,0)))</f>
        <v>industry-ag-main.html#eff-stds</v>
      </c>
      <c r="R1382" s="226" t="str">
        <f>IF(ISBLANK(INDEX('Policy Characteristics'!L:L,MATCH($C1382,'Policy Characteristics'!$C:$C,0))),"",INDEX('Policy Characteristics'!L:L,MATCH($C1382,'Policy Characteristics'!$C:$C,0)))</f>
        <v>industry-energy-efficiency-standards.html</v>
      </c>
    </row>
    <row r="1383" spans="1:18" s="4" customFormat="1">
      <c r="A1383" s="22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226" t="str">
        <f t="shared" si="50"/>
        <v>Percentage Improvement in Eqpt Efficiency Standards above BAU</v>
      </c>
      <c r="D1383" s="6" t="s">
        <v>854</v>
      </c>
      <c r="E1383" s="45" t="s">
        <v>927</v>
      </c>
      <c r="F1383" t="s">
        <v>855</v>
      </c>
      <c r="G1383" s="45" t="s">
        <v>928</v>
      </c>
      <c r="H1383" s="43">
        <v>1026</v>
      </c>
      <c r="I1383" s="261" t="s">
        <v>728</v>
      </c>
      <c r="J1383" s="227" t="str">
        <f>IF(ISBLANK(INDEX('Policy Characteristics'!D:D,MATCH($C1383,'Policy Characteristics'!$C:$C,0))),"",INDEX('Policy Characteristics'!D:D,MATCH($C1383,'Policy Characteristics'!$C:$C,0)))</f>
        <v>Industry Energy Efficiency Standards</v>
      </c>
      <c r="K1383" s="22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226" t="str">
        <f>IF(ISBLANK(INDEX('Policy Characteristics'!I:I,MATCH($C1383,'Policy Characteristics'!$C:$C,0))),"",INDEX('Policy Characteristics'!I:I,MATCH($C1383,'Policy Characteristics'!$C:$C,0)))</f>
        <v>% reduction in energy use</v>
      </c>
      <c r="P1383" s="22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226" t="str">
        <f>IF(ISBLANK(INDEX('Policy Characteristics'!K:K,MATCH($C1383,'Policy Characteristics'!$C:$C,0))),"",INDEX('Policy Characteristics'!K:K,MATCH($C1383,'Policy Characteristics'!$C:$C,0)))</f>
        <v>industry-ag-main.html#eff-stds</v>
      </c>
      <c r="R1383" s="226" t="str">
        <f>IF(ISBLANK(INDEX('Policy Characteristics'!L:L,MATCH($C1383,'Policy Characteristics'!$C:$C,0))),"",INDEX('Policy Characteristics'!L:L,MATCH($C1383,'Policy Characteristics'!$C:$C,0)))</f>
        <v>industry-energy-efficiency-standards.html</v>
      </c>
    </row>
    <row r="1384" spans="1:18" s="4" customFormat="1">
      <c r="A1384" s="22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226" t="str">
        <f t="shared" si="50"/>
        <v>Percentage Improvement in Eqpt Efficiency Standards above BAU</v>
      </c>
      <c r="D1384" s="6" t="s">
        <v>854</v>
      </c>
      <c r="E1384" s="45" t="s">
        <v>929</v>
      </c>
      <c r="F1384" t="s">
        <v>855</v>
      </c>
      <c r="G1384" s="45" t="s">
        <v>930</v>
      </c>
      <c r="H1384" s="43">
        <v>1027</v>
      </c>
      <c r="I1384" s="261" t="s">
        <v>738</v>
      </c>
      <c r="J1384" s="227" t="str">
        <f>IF(ISBLANK(INDEX('Policy Characteristics'!D:D,MATCH($C1384,'Policy Characteristics'!$C:$C,0))),"",INDEX('Policy Characteristics'!D:D,MATCH($C1384,'Policy Characteristics'!$C:$C,0)))</f>
        <v>Industry Energy Efficiency Standards</v>
      </c>
      <c r="K1384" s="22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226" t="str">
        <f>IF(ISBLANK(INDEX('Policy Characteristics'!I:I,MATCH($C1384,'Policy Characteristics'!$C:$C,0))),"",INDEX('Policy Characteristics'!I:I,MATCH($C1384,'Policy Characteristics'!$C:$C,0)))</f>
        <v>% reduction in energy use</v>
      </c>
      <c r="P1384" s="22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226" t="str">
        <f>IF(ISBLANK(INDEX('Policy Characteristics'!K:K,MATCH($C1384,'Policy Characteristics'!$C:$C,0))),"",INDEX('Policy Characteristics'!K:K,MATCH($C1384,'Policy Characteristics'!$C:$C,0)))</f>
        <v>industry-ag-main.html#eff-stds</v>
      </c>
      <c r="R1384" s="226" t="str">
        <f>IF(ISBLANK(INDEX('Policy Characteristics'!L:L,MATCH($C1384,'Policy Characteristics'!$C:$C,0))),"",INDEX('Policy Characteristics'!L:L,MATCH($C1384,'Policy Characteristics'!$C:$C,0)))</f>
        <v>industry-energy-efficiency-standards.html</v>
      </c>
    </row>
    <row r="1385" spans="1:18" s="4" customFormat="1">
      <c r="A1385" s="22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226" t="str">
        <f t="shared" si="50"/>
        <v>Percentage Improvement in Eqpt Efficiency Standards above BAU</v>
      </c>
      <c r="D1385" s="6" t="s">
        <v>856</v>
      </c>
      <c r="E1385" s="45" t="s">
        <v>911</v>
      </c>
      <c r="F1385" t="s">
        <v>857</v>
      </c>
      <c r="G1385" s="45" t="s">
        <v>912</v>
      </c>
      <c r="H1385" s="43">
        <v>1028</v>
      </c>
      <c r="I1385" s="261" t="s">
        <v>728</v>
      </c>
      <c r="J1385" s="227" t="str">
        <f>IF(ISBLANK(INDEX('Policy Characteristics'!D:D,MATCH($C1385,'Policy Characteristics'!$C:$C,0))),"",INDEX('Policy Characteristics'!D:D,MATCH($C1385,'Policy Characteristics'!$C:$C,0)))</f>
        <v>Industry Energy Efficiency Standards</v>
      </c>
      <c r="K1385" s="22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226" t="str">
        <f>IF(ISBLANK(INDEX('Policy Characteristics'!I:I,MATCH($C1385,'Policy Characteristics'!$C:$C,0))),"",INDEX('Policy Characteristics'!I:I,MATCH($C1385,'Policy Characteristics'!$C:$C,0)))</f>
        <v>% reduction in energy use</v>
      </c>
      <c r="P1385" s="22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226" t="str">
        <f>IF(ISBLANK(INDEX('Policy Characteristics'!K:K,MATCH($C1385,'Policy Characteristics'!$C:$C,0))),"",INDEX('Policy Characteristics'!K:K,MATCH($C1385,'Policy Characteristics'!$C:$C,0)))</f>
        <v>industry-ag-main.html#eff-stds</v>
      </c>
      <c r="R1385" s="226" t="str">
        <f>IF(ISBLANK(INDEX('Policy Characteristics'!L:L,MATCH($C1385,'Policy Characteristics'!$C:$C,0))),"",INDEX('Policy Characteristics'!L:L,MATCH($C1385,'Policy Characteristics'!$C:$C,0)))</f>
        <v>industry-energy-efficiency-standards.html</v>
      </c>
    </row>
    <row r="1386" spans="1:18" s="4" customFormat="1">
      <c r="A1386" s="22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226" t="str">
        <f t="shared" si="50"/>
        <v>Percentage Improvement in Eqpt Efficiency Standards above BAU</v>
      </c>
      <c r="D1386" s="6" t="s">
        <v>856</v>
      </c>
      <c r="E1386" s="45" t="s">
        <v>913</v>
      </c>
      <c r="F1386" t="s">
        <v>857</v>
      </c>
      <c r="G1386" s="45" t="s">
        <v>914</v>
      </c>
      <c r="H1386" s="43">
        <v>1029</v>
      </c>
      <c r="I1386" s="261" t="s">
        <v>728</v>
      </c>
      <c r="J1386" s="227" t="str">
        <f>IF(ISBLANK(INDEX('Policy Characteristics'!D:D,MATCH($C1386,'Policy Characteristics'!$C:$C,0))),"",INDEX('Policy Characteristics'!D:D,MATCH($C1386,'Policy Characteristics'!$C:$C,0)))</f>
        <v>Industry Energy Efficiency Standards</v>
      </c>
      <c r="K1386" s="22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226" t="str">
        <f>IF(ISBLANK(INDEX('Policy Characteristics'!I:I,MATCH($C1386,'Policy Characteristics'!$C:$C,0))),"",INDEX('Policy Characteristics'!I:I,MATCH($C1386,'Policy Characteristics'!$C:$C,0)))</f>
        <v>% reduction in energy use</v>
      </c>
      <c r="P1386" s="22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226" t="str">
        <f>IF(ISBLANK(INDEX('Policy Characteristics'!K:K,MATCH($C1386,'Policy Characteristics'!$C:$C,0))),"",INDEX('Policy Characteristics'!K:K,MATCH($C1386,'Policy Characteristics'!$C:$C,0)))</f>
        <v>industry-ag-main.html#eff-stds</v>
      </c>
      <c r="R1386" s="226" t="str">
        <f>IF(ISBLANK(INDEX('Policy Characteristics'!L:L,MATCH($C1386,'Policy Characteristics'!$C:$C,0))),"",INDEX('Policy Characteristics'!L:L,MATCH($C1386,'Policy Characteristics'!$C:$C,0)))</f>
        <v>industry-energy-efficiency-standards.html</v>
      </c>
    </row>
    <row r="1387" spans="1:18" s="4" customFormat="1">
      <c r="A1387" s="22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226" t="str">
        <f t="shared" si="50"/>
        <v>Percentage Improvement in Eqpt Efficiency Standards above BAU</v>
      </c>
      <c r="D1387" s="6" t="s">
        <v>856</v>
      </c>
      <c r="E1387" s="45" t="s">
        <v>915</v>
      </c>
      <c r="F1387" t="s">
        <v>857</v>
      </c>
      <c r="G1387" s="45" t="s">
        <v>916</v>
      </c>
      <c r="H1387" s="43">
        <v>1030</v>
      </c>
      <c r="I1387" s="261" t="s">
        <v>728</v>
      </c>
      <c r="J1387" s="227" t="str">
        <f>IF(ISBLANK(INDEX('Policy Characteristics'!D:D,MATCH($C1387,'Policy Characteristics'!$C:$C,0))),"",INDEX('Policy Characteristics'!D:D,MATCH($C1387,'Policy Characteristics'!$C:$C,0)))</f>
        <v>Industry Energy Efficiency Standards</v>
      </c>
      <c r="K1387" s="22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226" t="str">
        <f>IF(ISBLANK(INDEX('Policy Characteristics'!I:I,MATCH($C1387,'Policy Characteristics'!$C:$C,0))),"",INDEX('Policy Characteristics'!I:I,MATCH($C1387,'Policy Characteristics'!$C:$C,0)))</f>
        <v>% reduction in energy use</v>
      </c>
      <c r="P1387" s="22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226" t="str">
        <f>IF(ISBLANK(INDEX('Policy Characteristics'!K:K,MATCH($C1387,'Policy Characteristics'!$C:$C,0))),"",INDEX('Policy Characteristics'!K:K,MATCH($C1387,'Policy Characteristics'!$C:$C,0)))</f>
        <v>industry-ag-main.html#eff-stds</v>
      </c>
      <c r="R1387" s="226" t="str">
        <f>IF(ISBLANK(INDEX('Policy Characteristics'!L:L,MATCH($C1387,'Policy Characteristics'!$C:$C,0))),"",INDEX('Policy Characteristics'!L:L,MATCH($C1387,'Policy Characteristics'!$C:$C,0)))</f>
        <v>industry-energy-efficiency-standards.html</v>
      </c>
    </row>
    <row r="1388" spans="1:18" s="4" customFormat="1">
      <c r="A1388" s="22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226" t="str">
        <f t="shared" si="50"/>
        <v>Percentage Improvement in Eqpt Efficiency Standards above BAU</v>
      </c>
      <c r="D1388" s="6" t="s">
        <v>856</v>
      </c>
      <c r="E1388" s="45" t="s">
        <v>917</v>
      </c>
      <c r="F1388" t="s">
        <v>857</v>
      </c>
      <c r="G1388" s="45" t="s">
        <v>918</v>
      </c>
      <c r="H1388" s="43">
        <v>1031</v>
      </c>
      <c r="I1388" s="261" t="s">
        <v>738</v>
      </c>
      <c r="J1388" s="227" t="str">
        <f>IF(ISBLANK(INDEX('Policy Characteristics'!D:D,MATCH($C1388,'Policy Characteristics'!$C:$C,0))),"",INDEX('Policy Characteristics'!D:D,MATCH($C1388,'Policy Characteristics'!$C:$C,0)))</f>
        <v>Industry Energy Efficiency Standards</v>
      </c>
      <c r="K1388" s="22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226" t="str">
        <f>IF(ISBLANK(INDEX('Policy Characteristics'!I:I,MATCH($C1388,'Policy Characteristics'!$C:$C,0))),"",INDEX('Policy Characteristics'!I:I,MATCH($C1388,'Policy Characteristics'!$C:$C,0)))</f>
        <v>% reduction in energy use</v>
      </c>
      <c r="P1388" s="22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226" t="str">
        <f>IF(ISBLANK(INDEX('Policy Characteristics'!K:K,MATCH($C1388,'Policy Characteristics'!$C:$C,0))),"",INDEX('Policy Characteristics'!K:K,MATCH($C1388,'Policy Characteristics'!$C:$C,0)))</f>
        <v>industry-ag-main.html#eff-stds</v>
      </c>
      <c r="R1388" s="226" t="str">
        <f>IF(ISBLANK(INDEX('Policy Characteristics'!L:L,MATCH($C1388,'Policy Characteristics'!$C:$C,0))),"",INDEX('Policy Characteristics'!L:L,MATCH($C1388,'Policy Characteristics'!$C:$C,0)))</f>
        <v>industry-energy-efficiency-standards.html</v>
      </c>
    </row>
    <row r="1389" spans="1:18" s="4" customFormat="1">
      <c r="A1389" s="22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226" t="str">
        <f t="shared" si="50"/>
        <v>Percentage Improvement in Eqpt Efficiency Standards above BAU</v>
      </c>
      <c r="D1389" s="6" t="s">
        <v>856</v>
      </c>
      <c r="E1389" s="45" t="s">
        <v>919</v>
      </c>
      <c r="F1389" t="s">
        <v>857</v>
      </c>
      <c r="G1389" s="45" t="s">
        <v>920</v>
      </c>
      <c r="H1389" s="43">
        <v>1032</v>
      </c>
      <c r="I1389" s="261" t="s">
        <v>728</v>
      </c>
      <c r="J1389" s="227" t="str">
        <f>IF(ISBLANK(INDEX('Policy Characteristics'!D:D,MATCH($C1389,'Policy Characteristics'!$C:$C,0))),"",INDEX('Policy Characteristics'!D:D,MATCH($C1389,'Policy Characteristics'!$C:$C,0)))</f>
        <v>Industry Energy Efficiency Standards</v>
      </c>
      <c r="K1389" s="22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226" t="str">
        <f>IF(ISBLANK(INDEX('Policy Characteristics'!I:I,MATCH($C1389,'Policy Characteristics'!$C:$C,0))),"",INDEX('Policy Characteristics'!I:I,MATCH($C1389,'Policy Characteristics'!$C:$C,0)))</f>
        <v>% reduction in energy use</v>
      </c>
      <c r="P1389" s="22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226" t="str">
        <f>IF(ISBLANK(INDEX('Policy Characteristics'!K:K,MATCH($C1389,'Policy Characteristics'!$C:$C,0))),"",INDEX('Policy Characteristics'!K:K,MATCH($C1389,'Policy Characteristics'!$C:$C,0)))</f>
        <v>industry-ag-main.html#eff-stds</v>
      </c>
      <c r="R1389" s="226" t="str">
        <f>IF(ISBLANK(INDEX('Policy Characteristics'!L:L,MATCH($C1389,'Policy Characteristics'!$C:$C,0))),"",INDEX('Policy Characteristics'!L:L,MATCH($C1389,'Policy Characteristics'!$C:$C,0)))</f>
        <v>industry-energy-efficiency-standards.html</v>
      </c>
    </row>
    <row r="1390" spans="1:18" s="4" customFormat="1">
      <c r="A1390" s="22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226" t="str">
        <f t="shared" si="50"/>
        <v>Percentage Improvement in Eqpt Efficiency Standards above BAU</v>
      </c>
      <c r="D1390" s="6" t="s">
        <v>856</v>
      </c>
      <c r="E1390" s="45" t="s">
        <v>921</v>
      </c>
      <c r="F1390" t="s">
        <v>857</v>
      </c>
      <c r="G1390" s="45" t="s">
        <v>922</v>
      </c>
      <c r="H1390" s="43">
        <v>1033</v>
      </c>
      <c r="I1390" s="261" t="s">
        <v>738</v>
      </c>
      <c r="J1390" s="227" t="str">
        <f>IF(ISBLANK(INDEX('Policy Characteristics'!D:D,MATCH($C1390,'Policy Characteristics'!$C:$C,0))),"",INDEX('Policy Characteristics'!D:D,MATCH($C1390,'Policy Characteristics'!$C:$C,0)))</f>
        <v>Industry Energy Efficiency Standards</v>
      </c>
      <c r="K1390" s="22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226" t="str">
        <f>IF(ISBLANK(INDEX('Policy Characteristics'!I:I,MATCH($C1390,'Policy Characteristics'!$C:$C,0))),"",INDEX('Policy Characteristics'!I:I,MATCH($C1390,'Policy Characteristics'!$C:$C,0)))</f>
        <v>% reduction in energy use</v>
      </c>
      <c r="P1390" s="22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226" t="str">
        <f>IF(ISBLANK(INDEX('Policy Characteristics'!K:K,MATCH($C1390,'Policy Characteristics'!$C:$C,0))),"",INDEX('Policy Characteristics'!K:K,MATCH($C1390,'Policy Characteristics'!$C:$C,0)))</f>
        <v>industry-ag-main.html#eff-stds</v>
      </c>
      <c r="R1390" s="226" t="str">
        <f>IF(ISBLANK(INDEX('Policy Characteristics'!L:L,MATCH($C1390,'Policy Characteristics'!$C:$C,0))),"",INDEX('Policy Characteristics'!L:L,MATCH($C1390,'Policy Characteristics'!$C:$C,0)))</f>
        <v>industry-energy-efficiency-standards.html</v>
      </c>
    </row>
    <row r="1391" spans="1:18" s="4" customFormat="1">
      <c r="A1391" s="22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226" t="str">
        <f t="shared" si="50"/>
        <v>Percentage Improvement in Eqpt Efficiency Standards above BAU</v>
      </c>
      <c r="D1391" s="6" t="s">
        <v>856</v>
      </c>
      <c r="E1391" s="45" t="s">
        <v>923</v>
      </c>
      <c r="F1391" t="s">
        <v>857</v>
      </c>
      <c r="G1391" s="45" t="s">
        <v>924</v>
      </c>
      <c r="H1391" s="43">
        <v>1034</v>
      </c>
      <c r="I1391" s="261" t="s">
        <v>738</v>
      </c>
      <c r="J1391" s="227" t="str">
        <f>IF(ISBLANK(INDEX('Policy Characteristics'!D:D,MATCH($C1391,'Policy Characteristics'!$C:$C,0))),"",INDEX('Policy Characteristics'!D:D,MATCH($C1391,'Policy Characteristics'!$C:$C,0)))</f>
        <v>Industry Energy Efficiency Standards</v>
      </c>
      <c r="K1391" s="22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226" t="str">
        <f>IF(ISBLANK(INDEX('Policy Characteristics'!I:I,MATCH($C1391,'Policy Characteristics'!$C:$C,0))),"",INDEX('Policy Characteristics'!I:I,MATCH($C1391,'Policy Characteristics'!$C:$C,0)))</f>
        <v>% reduction in energy use</v>
      </c>
      <c r="P1391" s="22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226" t="str">
        <f>IF(ISBLANK(INDEX('Policy Characteristics'!K:K,MATCH($C1391,'Policy Characteristics'!$C:$C,0))),"",INDEX('Policy Characteristics'!K:K,MATCH($C1391,'Policy Characteristics'!$C:$C,0)))</f>
        <v>industry-ag-main.html#eff-stds</v>
      </c>
      <c r="R1391" s="226" t="str">
        <f>IF(ISBLANK(INDEX('Policy Characteristics'!L:L,MATCH($C1391,'Policy Characteristics'!$C:$C,0))),"",INDEX('Policy Characteristics'!L:L,MATCH($C1391,'Policy Characteristics'!$C:$C,0)))</f>
        <v>industry-energy-efficiency-standards.html</v>
      </c>
    </row>
    <row r="1392" spans="1:18" s="4" customFormat="1">
      <c r="A1392" s="22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226" t="str">
        <f t="shared" si="50"/>
        <v>Percentage Improvement in Eqpt Efficiency Standards above BAU</v>
      </c>
      <c r="D1392" s="6" t="s">
        <v>856</v>
      </c>
      <c r="E1392" s="45" t="s">
        <v>925</v>
      </c>
      <c r="F1392" t="s">
        <v>857</v>
      </c>
      <c r="G1392" s="45" t="s">
        <v>926</v>
      </c>
      <c r="H1392" s="43">
        <v>1035</v>
      </c>
      <c r="I1392" s="261" t="s">
        <v>728</v>
      </c>
      <c r="J1392" s="227" t="str">
        <f>IF(ISBLANK(INDEX('Policy Characteristics'!D:D,MATCH($C1392,'Policy Characteristics'!$C:$C,0))),"",INDEX('Policy Characteristics'!D:D,MATCH($C1392,'Policy Characteristics'!$C:$C,0)))</f>
        <v>Industry Energy Efficiency Standards</v>
      </c>
      <c r="K1392" s="22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226" t="str">
        <f>IF(ISBLANK(INDEX('Policy Characteristics'!I:I,MATCH($C1392,'Policy Characteristics'!$C:$C,0))),"",INDEX('Policy Characteristics'!I:I,MATCH($C1392,'Policy Characteristics'!$C:$C,0)))</f>
        <v>% reduction in energy use</v>
      </c>
      <c r="P1392" s="22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226" t="str">
        <f>IF(ISBLANK(INDEX('Policy Characteristics'!K:K,MATCH($C1392,'Policy Characteristics'!$C:$C,0))),"",INDEX('Policy Characteristics'!K:K,MATCH($C1392,'Policy Characteristics'!$C:$C,0)))</f>
        <v>industry-ag-main.html#eff-stds</v>
      </c>
      <c r="R1392" s="226" t="str">
        <f>IF(ISBLANK(INDEX('Policy Characteristics'!L:L,MATCH($C1392,'Policy Characteristics'!$C:$C,0))),"",INDEX('Policy Characteristics'!L:L,MATCH($C1392,'Policy Characteristics'!$C:$C,0)))</f>
        <v>industry-energy-efficiency-standards.html</v>
      </c>
    </row>
    <row r="1393" spans="1:18" s="4" customFormat="1">
      <c r="A1393" s="22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226" t="str">
        <f t="shared" si="50"/>
        <v>Percentage Improvement in Eqpt Efficiency Standards above BAU</v>
      </c>
      <c r="D1393" s="6" t="s">
        <v>856</v>
      </c>
      <c r="E1393" s="45" t="s">
        <v>927</v>
      </c>
      <c r="F1393" t="s">
        <v>857</v>
      </c>
      <c r="G1393" s="45" t="s">
        <v>928</v>
      </c>
      <c r="H1393" s="43">
        <v>1036</v>
      </c>
      <c r="I1393" s="261" t="s">
        <v>728</v>
      </c>
      <c r="J1393" s="227" t="str">
        <f>IF(ISBLANK(INDEX('Policy Characteristics'!D:D,MATCH($C1393,'Policy Characteristics'!$C:$C,0))),"",INDEX('Policy Characteristics'!D:D,MATCH($C1393,'Policy Characteristics'!$C:$C,0)))</f>
        <v>Industry Energy Efficiency Standards</v>
      </c>
      <c r="K1393" s="22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226" t="str">
        <f>IF(ISBLANK(INDEX('Policy Characteristics'!I:I,MATCH($C1393,'Policy Characteristics'!$C:$C,0))),"",INDEX('Policy Characteristics'!I:I,MATCH($C1393,'Policy Characteristics'!$C:$C,0)))</f>
        <v>% reduction in energy use</v>
      </c>
      <c r="P1393" s="22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226" t="str">
        <f>IF(ISBLANK(INDEX('Policy Characteristics'!K:K,MATCH($C1393,'Policy Characteristics'!$C:$C,0))),"",INDEX('Policy Characteristics'!K:K,MATCH($C1393,'Policy Characteristics'!$C:$C,0)))</f>
        <v>industry-ag-main.html#eff-stds</v>
      </c>
      <c r="R1393" s="226" t="str">
        <f>IF(ISBLANK(INDEX('Policy Characteristics'!L:L,MATCH($C1393,'Policy Characteristics'!$C:$C,0))),"",INDEX('Policy Characteristics'!L:L,MATCH($C1393,'Policy Characteristics'!$C:$C,0)))</f>
        <v>industry-energy-efficiency-standards.html</v>
      </c>
    </row>
    <row r="1394" spans="1:18" s="4" customFormat="1">
      <c r="A1394" s="22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226" t="str">
        <f t="shared" si="50"/>
        <v>Percentage Improvement in Eqpt Efficiency Standards above BAU</v>
      </c>
      <c r="D1394" s="6" t="s">
        <v>856</v>
      </c>
      <c r="E1394" s="45" t="s">
        <v>929</v>
      </c>
      <c r="F1394" t="s">
        <v>857</v>
      </c>
      <c r="G1394" s="45" t="s">
        <v>930</v>
      </c>
      <c r="H1394" s="43">
        <v>1037</v>
      </c>
      <c r="I1394" s="261" t="s">
        <v>738</v>
      </c>
      <c r="J1394" s="227" t="str">
        <f>IF(ISBLANK(INDEX('Policy Characteristics'!D:D,MATCH($C1394,'Policy Characteristics'!$C:$C,0))),"",INDEX('Policy Characteristics'!D:D,MATCH($C1394,'Policy Characteristics'!$C:$C,0)))</f>
        <v>Industry Energy Efficiency Standards</v>
      </c>
      <c r="K1394" s="22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226" t="str">
        <f>IF(ISBLANK(INDEX('Policy Characteristics'!I:I,MATCH($C1394,'Policy Characteristics'!$C:$C,0))),"",INDEX('Policy Characteristics'!I:I,MATCH($C1394,'Policy Characteristics'!$C:$C,0)))</f>
        <v>% reduction in energy use</v>
      </c>
      <c r="P1394" s="22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226" t="str">
        <f>IF(ISBLANK(INDEX('Policy Characteristics'!K:K,MATCH($C1394,'Policy Characteristics'!$C:$C,0))),"",INDEX('Policy Characteristics'!K:K,MATCH($C1394,'Policy Characteristics'!$C:$C,0)))</f>
        <v>industry-ag-main.html#eff-stds</v>
      </c>
      <c r="R1394" s="226" t="str">
        <f>IF(ISBLANK(INDEX('Policy Characteristics'!L:L,MATCH($C1394,'Policy Characteristics'!$C:$C,0))),"",INDEX('Policy Characteristics'!L:L,MATCH($C1394,'Policy Characteristics'!$C:$C,0)))</f>
        <v>industry-energy-efficiency-standards.html</v>
      </c>
    </row>
    <row r="1395" spans="1:18" s="4" customFormat="1">
      <c r="A1395" s="22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226" t="str">
        <f t="shared" si="50"/>
        <v>Percentage Improvement in Eqpt Efficiency Standards above BAU</v>
      </c>
      <c r="D1395" s="6" t="s">
        <v>858</v>
      </c>
      <c r="E1395" s="45" t="s">
        <v>911</v>
      </c>
      <c r="F1395" t="s">
        <v>859</v>
      </c>
      <c r="G1395" s="45" t="s">
        <v>912</v>
      </c>
      <c r="H1395" s="43">
        <v>1038</v>
      </c>
      <c r="I1395" s="261" t="s">
        <v>728</v>
      </c>
      <c r="J1395" s="227" t="str">
        <f>IF(ISBLANK(INDEX('Policy Characteristics'!D:D,MATCH($C1395,'Policy Characteristics'!$C:$C,0))),"",INDEX('Policy Characteristics'!D:D,MATCH($C1395,'Policy Characteristics'!$C:$C,0)))</f>
        <v>Industry Energy Efficiency Standards</v>
      </c>
      <c r="K1395" s="22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226" t="str">
        <f>IF(ISBLANK(INDEX('Policy Characteristics'!I:I,MATCH($C1395,'Policy Characteristics'!$C:$C,0))),"",INDEX('Policy Characteristics'!I:I,MATCH($C1395,'Policy Characteristics'!$C:$C,0)))</f>
        <v>% reduction in energy use</v>
      </c>
      <c r="P1395" s="22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226" t="str">
        <f>IF(ISBLANK(INDEX('Policy Characteristics'!K:K,MATCH($C1395,'Policy Characteristics'!$C:$C,0))),"",INDEX('Policy Characteristics'!K:K,MATCH($C1395,'Policy Characteristics'!$C:$C,0)))</f>
        <v>industry-ag-main.html#eff-stds</v>
      </c>
      <c r="R1395" s="226" t="str">
        <f>IF(ISBLANK(INDEX('Policy Characteristics'!L:L,MATCH($C1395,'Policy Characteristics'!$C:$C,0))),"",INDEX('Policy Characteristics'!L:L,MATCH($C1395,'Policy Characteristics'!$C:$C,0)))</f>
        <v>industry-energy-efficiency-standards.html</v>
      </c>
    </row>
    <row r="1396" spans="1:18" s="4" customFormat="1">
      <c r="A1396" s="22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226" t="str">
        <f t="shared" si="50"/>
        <v>Percentage Improvement in Eqpt Efficiency Standards above BAU</v>
      </c>
      <c r="D1396" s="6" t="s">
        <v>858</v>
      </c>
      <c r="E1396" s="45" t="s">
        <v>913</v>
      </c>
      <c r="F1396" t="s">
        <v>859</v>
      </c>
      <c r="G1396" s="45" t="s">
        <v>914</v>
      </c>
      <c r="H1396" s="43">
        <v>1039</v>
      </c>
      <c r="I1396" s="261" t="s">
        <v>728</v>
      </c>
      <c r="J1396" s="227" t="str">
        <f>IF(ISBLANK(INDEX('Policy Characteristics'!D:D,MATCH($C1396,'Policy Characteristics'!$C:$C,0))),"",INDEX('Policy Characteristics'!D:D,MATCH($C1396,'Policy Characteristics'!$C:$C,0)))</f>
        <v>Industry Energy Efficiency Standards</v>
      </c>
      <c r="K1396" s="22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226" t="str">
        <f>IF(ISBLANK(INDEX('Policy Characteristics'!I:I,MATCH($C1396,'Policy Characteristics'!$C:$C,0))),"",INDEX('Policy Characteristics'!I:I,MATCH($C1396,'Policy Characteristics'!$C:$C,0)))</f>
        <v>% reduction in energy use</v>
      </c>
      <c r="P1396" s="22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226" t="str">
        <f>IF(ISBLANK(INDEX('Policy Characteristics'!K:K,MATCH($C1396,'Policy Characteristics'!$C:$C,0))),"",INDEX('Policy Characteristics'!K:K,MATCH($C1396,'Policy Characteristics'!$C:$C,0)))</f>
        <v>industry-ag-main.html#eff-stds</v>
      </c>
      <c r="R1396" s="226" t="str">
        <f>IF(ISBLANK(INDEX('Policy Characteristics'!L:L,MATCH($C1396,'Policy Characteristics'!$C:$C,0))),"",INDEX('Policy Characteristics'!L:L,MATCH($C1396,'Policy Characteristics'!$C:$C,0)))</f>
        <v>industry-energy-efficiency-standards.html</v>
      </c>
    </row>
    <row r="1397" spans="1:18" s="4" customFormat="1">
      <c r="A1397" s="22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226" t="str">
        <f t="shared" si="50"/>
        <v>Percentage Improvement in Eqpt Efficiency Standards above BAU</v>
      </c>
      <c r="D1397" s="6" t="s">
        <v>858</v>
      </c>
      <c r="E1397" s="45" t="s">
        <v>915</v>
      </c>
      <c r="F1397" t="s">
        <v>859</v>
      </c>
      <c r="G1397" s="45" t="s">
        <v>916</v>
      </c>
      <c r="H1397" s="43">
        <v>1040</v>
      </c>
      <c r="I1397" s="261" t="s">
        <v>728</v>
      </c>
      <c r="J1397" s="227" t="str">
        <f>IF(ISBLANK(INDEX('Policy Characteristics'!D:D,MATCH($C1397,'Policy Characteristics'!$C:$C,0))),"",INDEX('Policy Characteristics'!D:D,MATCH($C1397,'Policy Characteristics'!$C:$C,0)))</f>
        <v>Industry Energy Efficiency Standards</v>
      </c>
      <c r="K1397" s="22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226" t="str">
        <f>IF(ISBLANK(INDEX('Policy Characteristics'!I:I,MATCH($C1397,'Policy Characteristics'!$C:$C,0))),"",INDEX('Policy Characteristics'!I:I,MATCH($C1397,'Policy Characteristics'!$C:$C,0)))</f>
        <v>% reduction in energy use</v>
      </c>
      <c r="P1397" s="22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226" t="str">
        <f>IF(ISBLANK(INDEX('Policy Characteristics'!K:K,MATCH($C1397,'Policy Characteristics'!$C:$C,0))),"",INDEX('Policy Characteristics'!K:K,MATCH($C1397,'Policy Characteristics'!$C:$C,0)))</f>
        <v>industry-ag-main.html#eff-stds</v>
      </c>
      <c r="R1397" s="226" t="str">
        <f>IF(ISBLANK(INDEX('Policy Characteristics'!L:L,MATCH($C1397,'Policy Characteristics'!$C:$C,0))),"",INDEX('Policy Characteristics'!L:L,MATCH($C1397,'Policy Characteristics'!$C:$C,0)))</f>
        <v>industry-energy-efficiency-standards.html</v>
      </c>
    </row>
    <row r="1398" spans="1:18" s="4" customFormat="1">
      <c r="A1398" s="22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226" t="str">
        <f t="shared" si="50"/>
        <v>Percentage Improvement in Eqpt Efficiency Standards above BAU</v>
      </c>
      <c r="D1398" s="6" t="s">
        <v>858</v>
      </c>
      <c r="E1398" s="45" t="s">
        <v>917</v>
      </c>
      <c r="F1398" t="s">
        <v>859</v>
      </c>
      <c r="G1398" s="45" t="s">
        <v>918</v>
      </c>
      <c r="H1398" s="43">
        <v>1041</v>
      </c>
      <c r="I1398" s="261" t="s">
        <v>728</v>
      </c>
      <c r="J1398" s="227" t="str">
        <f>IF(ISBLANK(INDEX('Policy Characteristics'!D:D,MATCH($C1398,'Policy Characteristics'!$C:$C,0))),"",INDEX('Policy Characteristics'!D:D,MATCH($C1398,'Policy Characteristics'!$C:$C,0)))</f>
        <v>Industry Energy Efficiency Standards</v>
      </c>
      <c r="K1398" s="22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226" t="str">
        <f>IF(ISBLANK(INDEX('Policy Characteristics'!I:I,MATCH($C1398,'Policy Characteristics'!$C:$C,0))),"",INDEX('Policy Characteristics'!I:I,MATCH($C1398,'Policy Characteristics'!$C:$C,0)))</f>
        <v>% reduction in energy use</v>
      </c>
      <c r="P1398" s="22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226" t="str">
        <f>IF(ISBLANK(INDEX('Policy Characteristics'!K:K,MATCH($C1398,'Policy Characteristics'!$C:$C,0))),"",INDEX('Policy Characteristics'!K:K,MATCH($C1398,'Policy Characteristics'!$C:$C,0)))</f>
        <v>industry-ag-main.html#eff-stds</v>
      </c>
      <c r="R1398" s="226" t="str">
        <f>IF(ISBLANK(INDEX('Policy Characteristics'!L:L,MATCH($C1398,'Policy Characteristics'!$C:$C,0))),"",INDEX('Policy Characteristics'!L:L,MATCH($C1398,'Policy Characteristics'!$C:$C,0)))</f>
        <v>industry-energy-efficiency-standards.html</v>
      </c>
    </row>
    <row r="1399" spans="1:18" s="4" customFormat="1">
      <c r="A1399" s="22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226" t="str">
        <f t="shared" si="50"/>
        <v>Percentage Improvement in Eqpt Efficiency Standards above BAU</v>
      </c>
      <c r="D1399" s="6" t="s">
        <v>858</v>
      </c>
      <c r="E1399" s="45" t="s">
        <v>919</v>
      </c>
      <c r="F1399" t="s">
        <v>859</v>
      </c>
      <c r="G1399" s="45" t="s">
        <v>920</v>
      </c>
      <c r="H1399" s="43">
        <v>1042</v>
      </c>
      <c r="I1399" s="261" t="s">
        <v>738</v>
      </c>
      <c r="J1399" s="227" t="str">
        <f>IF(ISBLANK(INDEX('Policy Characteristics'!D:D,MATCH($C1399,'Policy Characteristics'!$C:$C,0))),"",INDEX('Policy Characteristics'!D:D,MATCH($C1399,'Policy Characteristics'!$C:$C,0)))</f>
        <v>Industry Energy Efficiency Standards</v>
      </c>
      <c r="K1399" s="22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226" t="str">
        <f>IF(ISBLANK(INDEX('Policy Characteristics'!I:I,MATCH($C1399,'Policy Characteristics'!$C:$C,0))),"",INDEX('Policy Characteristics'!I:I,MATCH($C1399,'Policy Characteristics'!$C:$C,0)))</f>
        <v>% reduction in energy use</v>
      </c>
      <c r="P1399" s="22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226" t="str">
        <f>IF(ISBLANK(INDEX('Policy Characteristics'!K:K,MATCH($C1399,'Policy Characteristics'!$C:$C,0))),"",INDEX('Policy Characteristics'!K:K,MATCH($C1399,'Policy Characteristics'!$C:$C,0)))</f>
        <v>industry-ag-main.html#eff-stds</v>
      </c>
      <c r="R1399" s="226" t="str">
        <f>IF(ISBLANK(INDEX('Policy Characteristics'!L:L,MATCH($C1399,'Policy Characteristics'!$C:$C,0))),"",INDEX('Policy Characteristics'!L:L,MATCH($C1399,'Policy Characteristics'!$C:$C,0)))</f>
        <v>industry-energy-efficiency-standards.html</v>
      </c>
    </row>
    <row r="1400" spans="1:18" s="4" customFormat="1">
      <c r="A1400" s="22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226" t="str">
        <f t="shared" si="50"/>
        <v>Percentage Improvement in Eqpt Efficiency Standards above BAU</v>
      </c>
      <c r="D1400" s="6" t="s">
        <v>858</v>
      </c>
      <c r="E1400" s="45" t="s">
        <v>921</v>
      </c>
      <c r="F1400" t="s">
        <v>859</v>
      </c>
      <c r="G1400" s="45" t="s">
        <v>922</v>
      </c>
      <c r="H1400" s="43">
        <v>1043</v>
      </c>
      <c r="I1400" s="261" t="s">
        <v>738</v>
      </c>
      <c r="J1400" s="227" t="str">
        <f>IF(ISBLANK(INDEX('Policy Characteristics'!D:D,MATCH($C1400,'Policy Characteristics'!$C:$C,0))),"",INDEX('Policy Characteristics'!D:D,MATCH($C1400,'Policy Characteristics'!$C:$C,0)))</f>
        <v>Industry Energy Efficiency Standards</v>
      </c>
      <c r="K1400" s="22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226" t="str">
        <f>IF(ISBLANK(INDEX('Policy Characteristics'!I:I,MATCH($C1400,'Policy Characteristics'!$C:$C,0))),"",INDEX('Policy Characteristics'!I:I,MATCH($C1400,'Policy Characteristics'!$C:$C,0)))</f>
        <v>% reduction in energy use</v>
      </c>
      <c r="P1400" s="22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226" t="str">
        <f>IF(ISBLANK(INDEX('Policy Characteristics'!K:K,MATCH($C1400,'Policy Characteristics'!$C:$C,0))),"",INDEX('Policy Characteristics'!K:K,MATCH($C1400,'Policy Characteristics'!$C:$C,0)))</f>
        <v>industry-ag-main.html#eff-stds</v>
      </c>
      <c r="R1400" s="226" t="str">
        <f>IF(ISBLANK(INDEX('Policy Characteristics'!L:L,MATCH($C1400,'Policy Characteristics'!$C:$C,0))),"",INDEX('Policy Characteristics'!L:L,MATCH($C1400,'Policy Characteristics'!$C:$C,0)))</f>
        <v>industry-energy-efficiency-standards.html</v>
      </c>
    </row>
    <row r="1401" spans="1:18" s="4" customFormat="1">
      <c r="A1401" s="22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226" t="str">
        <f t="shared" si="50"/>
        <v>Percentage Improvement in Eqpt Efficiency Standards above BAU</v>
      </c>
      <c r="D1401" s="6" t="s">
        <v>858</v>
      </c>
      <c r="E1401" s="45" t="s">
        <v>923</v>
      </c>
      <c r="F1401" t="s">
        <v>859</v>
      </c>
      <c r="G1401" s="45" t="s">
        <v>924</v>
      </c>
      <c r="H1401" s="43">
        <v>1044</v>
      </c>
      <c r="I1401" s="261" t="s">
        <v>728</v>
      </c>
      <c r="J1401" s="227" t="str">
        <f>IF(ISBLANK(INDEX('Policy Characteristics'!D:D,MATCH($C1401,'Policy Characteristics'!$C:$C,0))),"",INDEX('Policy Characteristics'!D:D,MATCH($C1401,'Policy Characteristics'!$C:$C,0)))</f>
        <v>Industry Energy Efficiency Standards</v>
      </c>
      <c r="K1401" s="22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226" t="str">
        <f>IF(ISBLANK(INDEX('Policy Characteristics'!I:I,MATCH($C1401,'Policy Characteristics'!$C:$C,0))),"",INDEX('Policy Characteristics'!I:I,MATCH($C1401,'Policy Characteristics'!$C:$C,0)))</f>
        <v>% reduction in energy use</v>
      </c>
      <c r="P1401" s="22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226" t="str">
        <f>IF(ISBLANK(INDEX('Policy Characteristics'!K:K,MATCH($C1401,'Policy Characteristics'!$C:$C,0))),"",INDEX('Policy Characteristics'!K:K,MATCH($C1401,'Policy Characteristics'!$C:$C,0)))</f>
        <v>industry-ag-main.html#eff-stds</v>
      </c>
      <c r="R1401" s="226" t="str">
        <f>IF(ISBLANK(INDEX('Policy Characteristics'!L:L,MATCH($C1401,'Policy Characteristics'!$C:$C,0))),"",INDEX('Policy Characteristics'!L:L,MATCH($C1401,'Policy Characteristics'!$C:$C,0)))</f>
        <v>industry-energy-efficiency-standards.html</v>
      </c>
    </row>
    <row r="1402" spans="1:18" s="4" customFormat="1">
      <c r="A1402" s="22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226" t="str">
        <f t="shared" si="50"/>
        <v>Percentage Improvement in Eqpt Efficiency Standards above BAU</v>
      </c>
      <c r="D1402" s="6" t="s">
        <v>858</v>
      </c>
      <c r="E1402" s="45" t="s">
        <v>925</v>
      </c>
      <c r="F1402" t="s">
        <v>859</v>
      </c>
      <c r="G1402" s="45" t="s">
        <v>926</v>
      </c>
      <c r="H1402" s="43">
        <v>1045</v>
      </c>
      <c r="I1402" s="261" t="s">
        <v>738</v>
      </c>
      <c r="J1402" s="227" t="str">
        <f>IF(ISBLANK(INDEX('Policy Characteristics'!D:D,MATCH($C1402,'Policy Characteristics'!$C:$C,0))),"",INDEX('Policy Characteristics'!D:D,MATCH($C1402,'Policy Characteristics'!$C:$C,0)))</f>
        <v>Industry Energy Efficiency Standards</v>
      </c>
      <c r="K1402" s="22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226" t="str">
        <f>IF(ISBLANK(INDEX('Policy Characteristics'!I:I,MATCH($C1402,'Policy Characteristics'!$C:$C,0))),"",INDEX('Policy Characteristics'!I:I,MATCH($C1402,'Policy Characteristics'!$C:$C,0)))</f>
        <v>% reduction in energy use</v>
      </c>
      <c r="P1402" s="22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226" t="str">
        <f>IF(ISBLANK(INDEX('Policy Characteristics'!K:K,MATCH($C1402,'Policy Characteristics'!$C:$C,0))),"",INDEX('Policy Characteristics'!K:K,MATCH($C1402,'Policy Characteristics'!$C:$C,0)))</f>
        <v>industry-ag-main.html#eff-stds</v>
      </c>
      <c r="R1402" s="226" t="str">
        <f>IF(ISBLANK(INDEX('Policy Characteristics'!L:L,MATCH($C1402,'Policy Characteristics'!$C:$C,0))),"",INDEX('Policy Characteristics'!L:L,MATCH($C1402,'Policy Characteristics'!$C:$C,0)))</f>
        <v>industry-energy-efficiency-standards.html</v>
      </c>
    </row>
    <row r="1403" spans="1:18" s="4" customFormat="1">
      <c r="A1403" s="22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226" t="str">
        <f t="shared" si="50"/>
        <v>Percentage Improvement in Eqpt Efficiency Standards above BAU</v>
      </c>
      <c r="D1403" s="6" t="s">
        <v>858</v>
      </c>
      <c r="E1403" s="45" t="s">
        <v>927</v>
      </c>
      <c r="F1403" t="s">
        <v>859</v>
      </c>
      <c r="G1403" s="45" t="s">
        <v>928</v>
      </c>
      <c r="H1403" s="43">
        <v>1046</v>
      </c>
      <c r="I1403" s="261" t="s">
        <v>738</v>
      </c>
      <c r="J1403" s="227" t="str">
        <f>IF(ISBLANK(INDEX('Policy Characteristics'!D:D,MATCH($C1403,'Policy Characteristics'!$C:$C,0))),"",INDEX('Policy Characteristics'!D:D,MATCH($C1403,'Policy Characteristics'!$C:$C,0)))</f>
        <v>Industry Energy Efficiency Standards</v>
      </c>
      <c r="K1403" s="22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226" t="str">
        <f>IF(ISBLANK(INDEX('Policy Characteristics'!I:I,MATCH($C1403,'Policy Characteristics'!$C:$C,0))),"",INDEX('Policy Characteristics'!I:I,MATCH($C1403,'Policy Characteristics'!$C:$C,0)))</f>
        <v>% reduction in energy use</v>
      </c>
      <c r="P1403" s="22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226" t="str">
        <f>IF(ISBLANK(INDEX('Policy Characteristics'!K:K,MATCH($C1403,'Policy Characteristics'!$C:$C,0))),"",INDEX('Policy Characteristics'!K:K,MATCH($C1403,'Policy Characteristics'!$C:$C,0)))</f>
        <v>industry-ag-main.html#eff-stds</v>
      </c>
      <c r="R1403" s="226" t="str">
        <f>IF(ISBLANK(INDEX('Policy Characteristics'!L:L,MATCH($C1403,'Policy Characteristics'!$C:$C,0))),"",INDEX('Policy Characteristics'!L:L,MATCH($C1403,'Policy Characteristics'!$C:$C,0)))</f>
        <v>industry-energy-efficiency-standards.html</v>
      </c>
    </row>
    <row r="1404" spans="1:18" s="4" customFormat="1">
      <c r="A1404" s="22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226" t="str">
        <f t="shared" si="50"/>
        <v>Percentage Improvement in Eqpt Efficiency Standards above BAU</v>
      </c>
      <c r="D1404" s="6" t="s">
        <v>858</v>
      </c>
      <c r="E1404" s="45" t="s">
        <v>929</v>
      </c>
      <c r="F1404" t="s">
        <v>859</v>
      </c>
      <c r="G1404" s="45" t="s">
        <v>930</v>
      </c>
      <c r="H1404" s="43">
        <v>1047</v>
      </c>
      <c r="I1404" s="261" t="s">
        <v>738</v>
      </c>
      <c r="J1404" s="227" t="str">
        <f>IF(ISBLANK(INDEX('Policy Characteristics'!D:D,MATCH($C1404,'Policy Characteristics'!$C:$C,0))),"",INDEX('Policy Characteristics'!D:D,MATCH($C1404,'Policy Characteristics'!$C:$C,0)))</f>
        <v>Industry Energy Efficiency Standards</v>
      </c>
      <c r="K1404" s="22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226" t="str">
        <f>IF(ISBLANK(INDEX('Policy Characteristics'!I:I,MATCH($C1404,'Policy Characteristics'!$C:$C,0))),"",INDEX('Policy Characteristics'!I:I,MATCH($C1404,'Policy Characteristics'!$C:$C,0)))</f>
        <v>% reduction in energy use</v>
      </c>
      <c r="P1404" s="22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226" t="str">
        <f>IF(ISBLANK(INDEX('Policy Characteristics'!K:K,MATCH($C1404,'Policy Characteristics'!$C:$C,0))),"",INDEX('Policy Characteristics'!K:K,MATCH($C1404,'Policy Characteristics'!$C:$C,0)))</f>
        <v>industry-ag-main.html#eff-stds</v>
      </c>
      <c r="R1404" s="226" t="str">
        <f>IF(ISBLANK(INDEX('Policy Characteristics'!L:L,MATCH($C1404,'Policy Characteristics'!$C:$C,0))),"",INDEX('Policy Characteristics'!L:L,MATCH($C1404,'Policy Characteristics'!$C:$C,0)))</f>
        <v>industry-energy-efficiency-standards.html</v>
      </c>
    </row>
    <row r="1405" spans="1:18" s="4" customFormat="1">
      <c r="A1405" s="22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226" t="str">
        <f t="shared" si="50"/>
        <v>Percentage Improvement in Eqpt Efficiency Standards above BAU</v>
      </c>
      <c r="D1405" s="6" t="s">
        <v>860</v>
      </c>
      <c r="E1405" s="45" t="s">
        <v>911</v>
      </c>
      <c r="F1405" t="s">
        <v>861</v>
      </c>
      <c r="G1405" s="45" t="s">
        <v>912</v>
      </c>
      <c r="H1405" s="43">
        <v>1048</v>
      </c>
      <c r="I1405" s="261" t="s">
        <v>728</v>
      </c>
      <c r="J1405" s="227" t="str">
        <f>IF(ISBLANK(INDEX('Policy Characteristics'!D:D,MATCH($C1405,'Policy Characteristics'!$C:$C,0))),"",INDEX('Policy Characteristics'!D:D,MATCH($C1405,'Policy Characteristics'!$C:$C,0)))</f>
        <v>Industry Energy Efficiency Standards</v>
      </c>
      <c r="K1405" s="22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226" t="str">
        <f>IF(ISBLANK(INDEX('Policy Characteristics'!I:I,MATCH($C1405,'Policy Characteristics'!$C:$C,0))),"",INDEX('Policy Characteristics'!I:I,MATCH($C1405,'Policy Characteristics'!$C:$C,0)))</f>
        <v>% reduction in energy use</v>
      </c>
      <c r="P1405" s="22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226" t="str">
        <f>IF(ISBLANK(INDEX('Policy Characteristics'!K:K,MATCH($C1405,'Policy Characteristics'!$C:$C,0))),"",INDEX('Policy Characteristics'!K:K,MATCH($C1405,'Policy Characteristics'!$C:$C,0)))</f>
        <v>industry-ag-main.html#eff-stds</v>
      </c>
      <c r="R1405" s="226" t="str">
        <f>IF(ISBLANK(INDEX('Policy Characteristics'!L:L,MATCH($C1405,'Policy Characteristics'!$C:$C,0))),"",INDEX('Policy Characteristics'!L:L,MATCH($C1405,'Policy Characteristics'!$C:$C,0)))</f>
        <v>industry-energy-efficiency-standards.html</v>
      </c>
    </row>
    <row r="1406" spans="1:18" s="4" customFormat="1">
      <c r="A1406" s="22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226" t="str">
        <f t="shared" si="50"/>
        <v>Percentage Improvement in Eqpt Efficiency Standards above BAU</v>
      </c>
      <c r="D1406" s="6" t="s">
        <v>860</v>
      </c>
      <c r="E1406" s="45" t="s">
        <v>913</v>
      </c>
      <c r="F1406" t="s">
        <v>861</v>
      </c>
      <c r="G1406" s="45" t="s">
        <v>914</v>
      </c>
      <c r="H1406" s="43">
        <v>1049</v>
      </c>
      <c r="I1406" s="261" t="s">
        <v>728</v>
      </c>
      <c r="J1406" s="227" t="str">
        <f>IF(ISBLANK(INDEX('Policy Characteristics'!D:D,MATCH($C1406,'Policy Characteristics'!$C:$C,0))),"",INDEX('Policy Characteristics'!D:D,MATCH($C1406,'Policy Characteristics'!$C:$C,0)))</f>
        <v>Industry Energy Efficiency Standards</v>
      </c>
      <c r="K1406" s="22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226" t="str">
        <f>IF(ISBLANK(INDEX('Policy Characteristics'!I:I,MATCH($C1406,'Policy Characteristics'!$C:$C,0))),"",INDEX('Policy Characteristics'!I:I,MATCH($C1406,'Policy Characteristics'!$C:$C,0)))</f>
        <v>% reduction in energy use</v>
      </c>
      <c r="P1406" s="22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226" t="str">
        <f>IF(ISBLANK(INDEX('Policy Characteristics'!K:K,MATCH($C1406,'Policy Characteristics'!$C:$C,0))),"",INDEX('Policy Characteristics'!K:K,MATCH($C1406,'Policy Characteristics'!$C:$C,0)))</f>
        <v>industry-ag-main.html#eff-stds</v>
      </c>
      <c r="R1406" s="226" t="str">
        <f>IF(ISBLANK(INDEX('Policy Characteristics'!L:L,MATCH($C1406,'Policy Characteristics'!$C:$C,0))),"",INDEX('Policy Characteristics'!L:L,MATCH($C1406,'Policy Characteristics'!$C:$C,0)))</f>
        <v>industry-energy-efficiency-standards.html</v>
      </c>
    </row>
    <row r="1407" spans="1:18" s="4" customFormat="1">
      <c r="A1407" s="22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226" t="str">
        <f t="shared" si="50"/>
        <v>Percentage Improvement in Eqpt Efficiency Standards above BAU</v>
      </c>
      <c r="D1407" s="6" t="s">
        <v>860</v>
      </c>
      <c r="E1407" s="45" t="s">
        <v>915</v>
      </c>
      <c r="F1407" t="s">
        <v>861</v>
      </c>
      <c r="G1407" s="45" t="s">
        <v>916</v>
      </c>
      <c r="H1407" s="43">
        <v>1050</v>
      </c>
      <c r="I1407" s="261" t="s">
        <v>728</v>
      </c>
      <c r="J1407" s="227" t="str">
        <f>IF(ISBLANK(INDEX('Policy Characteristics'!D:D,MATCH($C1407,'Policy Characteristics'!$C:$C,0))),"",INDEX('Policy Characteristics'!D:D,MATCH($C1407,'Policy Characteristics'!$C:$C,0)))</f>
        <v>Industry Energy Efficiency Standards</v>
      </c>
      <c r="K1407" s="22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226" t="str">
        <f>IF(ISBLANK(INDEX('Policy Characteristics'!I:I,MATCH($C1407,'Policy Characteristics'!$C:$C,0))),"",INDEX('Policy Characteristics'!I:I,MATCH($C1407,'Policy Characteristics'!$C:$C,0)))</f>
        <v>% reduction in energy use</v>
      </c>
      <c r="P1407" s="22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226" t="str">
        <f>IF(ISBLANK(INDEX('Policy Characteristics'!K:K,MATCH($C1407,'Policy Characteristics'!$C:$C,0))),"",INDEX('Policy Characteristics'!K:K,MATCH($C1407,'Policy Characteristics'!$C:$C,0)))</f>
        <v>industry-ag-main.html#eff-stds</v>
      </c>
      <c r="R1407" s="226" t="str">
        <f>IF(ISBLANK(INDEX('Policy Characteristics'!L:L,MATCH($C1407,'Policy Characteristics'!$C:$C,0))),"",INDEX('Policy Characteristics'!L:L,MATCH($C1407,'Policy Characteristics'!$C:$C,0)))</f>
        <v>industry-energy-efficiency-standards.html</v>
      </c>
    </row>
    <row r="1408" spans="1:18" s="4" customFormat="1">
      <c r="A1408" s="22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226" t="str">
        <f t="shared" si="50"/>
        <v>Percentage Improvement in Eqpt Efficiency Standards above BAU</v>
      </c>
      <c r="D1408" s="6" t="s">
        <v>860</v>
      </c>
      <c r="E1408" s="45" t="s">
        <v>917</v>
      </c>
      <c r="F1408" t="s">
        <v>861</v>
      </c>
      <c r="G1408" s="45" t="s">
        <v>918</v>
      </c>
      <c r="H1408" s="43">
        <v>1051</v>
      </c>
      <c r="I1408" s="261" t="s">
        <v>738</v>
      </c>
      <c r="J1408" s="227" t="str">
        <f>IF(ISBLANK(INDEX('Policy Characteristics'!D:D,MATCH($C1408,'Policy Characteristics'!$C:$C,0))),"",INDEX('Policy Characteristics'!D:D,MATCH($C1408,'Policy Characteristics'!$C:$C,0)))</f>
        <v>Industry Energy Efficiency Standards</v>
      </c>
      <c r="K1408" s="22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226" t="str">
        <f>IF(ISBLANK(INDEX('Policy Characteristics'!I:I,MATCH($C1408,'Policy Characteristics'!$C:$C,0))),"",INDEX('Policy Characteristics'!I:I,MATCH($C1408,'Policy Characteristics'!$C:$C,0)))</f>
        <v>% reduction in energy use</v>
      </c>
      <c r="P1408" s="22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226" t="str">
        <f>IF(ISBLANK(INDEX('Policy Characteristics'!K:K,MATCH($C1408,'Policy Characteristics'!$C:$C,0))),"",INDEX('Policy Characteristics'!K:K,MATCH($C1408,'Policy Characteristics'!$C:$C,0)))</f>
        <v>industry-ag-main.html#eff-stds</v>
      </c>
      <c r="R1408" s="226" t="str">
        <f>IF(ISBLANK(INDEX('Policy Characteristics'!L:L,MATCH($C1408,'Policy Characteristics'!$C:$C,0))),"",INDEX('Policy Characteristics'!L:L,MATCH($C1408,'Policy Characteristics'!$C:$C,0)))</f>
        <v>industry-energy-efficiency-standards.html</v>
      </c>
    </row>
    <row r="1409" spans="1:18" s="4" customFormat="1">
      <c r="A1409" s="22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226" t="str">
        <f t="shared" si="50"/>
        <v>Percentage Improvement in Eqpt Efficiency Standards above BAU</v>
      </c>
      <c r="D1409" s="6" t="s">
        <v>860</v>
      </c>
      <c r="E1409" s="45" t="s">
        <v>919</v>
      </c>
      <c r="F1409" t="s">
        <v>861</v>
      </c>
      <c r="G1409" s="45" t="s">
        <v>920</v>
      </c>
      <c r="H1409" s="43">
        <v>1052</v>
      </c>
      <c r="I1409" s="261" t="s">
        <v>728</v>
      </c>
      <c r="J1409" s="227" t="str">
        <f>IF(ISBLANK(INDEX('Policy Characteristics'!D:D,MATCH($C1409,'Policy Characteristics'!$C:$C,0))),"",INDEX('Policy Characteristics'!D:D,MATCH($C1409,'Policy Characteristics'!$C:$C,0)))</f>
        <v>Industry Energy Efficiency Standards</v>
      </c>
      <c r="K1409" s="22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226" t="str">
        <f>IF(ISBLANK(INDEX('Policy Characteristics'!I:I,MATCH($C1409,'Policy Characteristics'!$C:$C,0))),"",INDEX('Policy Characteristics'!I:I,MATCH($C1409,'Policy Characteristics'!$C:$C,0)))</f>
        <v>% reduction in energy use</v>
      </c>
      <c r="P1409" s="22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226" t="str">
        <f>IF(ISBLANK(INDEX('Policy Characteristics'!K:K,MATCH($C1409,'Policy Characteristics'!$C:$C,0))),"",INDEX('Policy Characteristics'!K:K,MATCH($C1409,'Policy Characteristics'!$C:$C,0)))</f>
        <v>industry-ag-main.html#eff-stds</v>
      </c>
      <c r="R1409" s="226" t="str">
        <f>IF(ISBLANK(INDEX('Policy Characteristics'!L:L,MATCH($C1409,'Policy Characteristics'!$C:$C,0))),"",INDEX('Policy Characteristics'!L:L,MATCH($C1409,'Policy Characteristics'!$C:$C,0)))</f>
        <v>industry-energy-efficiency-standards.html</v>
      </c>
    </row>
    <row r="1410" spans="1:18" s="4" customFormat="1">
      <c r="A1410" s="22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226" t="str">
        <f t="shared" si="50"/>
        <v>Percentage Improvement in Eqpt Efficiency Standards above BAU</v>
      </c>
      <c r="D1410" s="6" t="s">
        <v>860</v>
      </c>
      <c r="E1410" s="45" t="s">
        <v>921</v>
      </c>
      <c r="F1410" t="s">
        <v>861</v>
      </c>
      <c r="G1410" s="45" t="s">
        <v>922</v>
      </c>
      <c r="H1410" s="43">
        <v>1053</v>
      </c>
      <c r="I1410" s="261" t="s">
        <v>738</v>
      </c>
      <c r="J1410" s="227" t="str">
        <f>IF(ISBLANK(INDEX('Policy Characteristics'!D:D,MATCH($C1410,'Policy Characteristics'!$C:$C,0))),"",INDEX('Policy Characteristics'!D:D,MATCH($C1410,'Policy Characteristics'!$C:$C,0)))</f>
        <v>Industry Energy Efficiency Standards</v>
      </c>
      <c r="K1410" s="22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226" t="str">
        <f>IF(ISBLANK(INDEX('Policy Characteristics'!I:I,MATCH($C1410,'Policy Characteristics'!$C:$C,0))),"",INDEX('Policy Characteristics'!I:I,MATCH($C1410,'Policy Characteristics'!$C:$C,0)))</f>
        <v>% reduction in energy use</v>
      </c>
      <c r="P1410" s="22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226" t="str">
        <f>IF(ISBLANK(INDEX('Policy Characteristics'!K:K,MATCH($C1410,'Policy Characteristics'!$C:$C,0))),"",INDEX('Policy Characteristics'!K:K,MATCH($C1410,'Policy Characteristics'!$C:$C,0)))</f>
        <v>industry-ag-main.html#eff-stds</v>
      </c>
      <c r="R1410" s="226" t="str">
        <f>IF(ISBLANK(INDEX('Policy Characteristics'!L:L,MATCH($C1410,'Policy Characteristics'!$C:$C,0))),"",INDEX('Policy Characteristics'!L:L,MATCH($C1410,'Policy Characteristics'!$C:$C,0)))</f>
        <v>industry-energy-efficiency-standards.html</v>
      </c>
    </row>
    <row r="1411" spans="1:18" s="4" customFormat="1">
      <c r="A1411" s="22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226" t="str">
        <f t="shared" si="50"/>
        <v>Percentage Improvement in Eqpt Efficiency Standards above BAU</v>
      </c>
      <c r="D1411" s="6" t="s">
        <v>860</v>
      </c>
      <c r="E1411" s="45" t="s">
        <v>923</v>
      </c>
      <c r="F1411" t="s">
        <v>861</v>
      </c>
      <c r="G1411" s="45" t="s">
        <v>924</v>
      </c>
      <c r="H1411" s="43">
        <v>1054</v>
      </c>
      <c r="I1411" s="261" t="s">
        <v>738</v>
      </c>
      <c r="J1411" s="227" t="str">
        <f>IF(ISBLANK(INDEX('Policy Characteristics'!D:D,MATCH($C1411,'Policy Characteristics'!$C:$C,0))),"",INDEX('Policy Characteristics'!D:D,MATCH($C1411,'Policy Characteristics'!$C:$C,0)))</f>
        <v>Industry Energy Efficiency Standards</v>
      </c>
      <c r="K1411" s="22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226" t="str">
        <f>IF(ISBLANK(INDEX('Policy Characteristics'!I:I,MATCH($C1411,'Policy Characteristics'!$C:$C,0))),"",INDEX('Policy Characteristics'!I:I,MATCH($C1411,'Policy Characteristics'!$C:$C,0)))</f>
        <v>% reduction in energy use</v>
      </c>
      <c r="P1411" s="22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226" t="str">
        <f>IF(ISBLANK(INDEX('Policy Characteristics'!K:K,MATCH($C1411,'Policy Characteristics'!$C:$C,0))),"",INDEX('Policy Characteristics'!K:K,MATCH($C1411,'Policy Characteristics'!$C:$C,0)))</f>
        <v>industry-ag-main.html#eff-stds</v>
      </c>
      <c r="R1411" s="226" t="str">
        <f>IF(ISBLANK(INDEX('Policy Characteristics'!L:L,MATCH($C1411,'Policy Characteristics'!$C:$C,0))),"",INDEX('Policy Characteristics'!L:L,MATCH($C1411,'Policy Characteristics'!$C:$C,0)))</f>
        <v>industry-energy-efficiency-standards.html</v>
      </c>
    </row>
    <row r="1412" spans="1:18" s="4" customFormat="1">
      <c r="A1412" s="22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226" t="str">
        <f t="shared" si="50"/>
        <v>Percentage Improvement in Eqpt Efficiency Standards above BAU</v>
      </c>
      <c r="D1412" s="6" t="s">
        <v>860</v>
      </c>
      <c r="E1412" s="45" t="s">
        <v>925</v>
      </c>
      <c r="F1412" t="s">
        <v>861</v>
      </c>
      <c r="G1412" s="45" t="s">
        <v>926</v>
      </c>
      <c r="H1412" s="43">
        <v>1055</v>
      </c>
      <c r="I1412" s="261" t="s">
        <v>728</v>
      </c>
      <c r="J1412" s="227" t="str">
        <f>IF(ISBLANK(INDEX('Policy Characteristics'!D:D,MATCH($C1412,'Policy Characteristics'!$C:$C,0))),"",INDEX('Policy Characteristics'!D:D,MATCH($C1412,'Policy Characteristics'!$C:$C,0)))</f>
        <v>Industry Energy Efficiency Standards</v>
      </c>
      <c r="K1412" s="22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226" t="str">
        <f>IF(ISBLANK(INDEX('Policy Characteristics'!I:I,MATCH($C1412,'Policy Characteristics'!$C:$C,0))),"",INDEX('Policy Characteristics'!I:I,MATCH($C1412,'Policy Characteristics'!$C:$C,0)))</f>
        <v>% reduction in energy use</v>
      </c>
      <c r="P1412" s="22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226" t="str">
        <f>IF(ISBLANK(INDEX('Policy Characteristics'!K:K,MATCH($C1412,'Policy Characteristics'!$C:$C,0))),"",INDEX('Policy Characteristics'!K:K,MATCH($C1412,'Policy Characteristics'!$C:$C,0)))</f>
        <v>industry-ag-main.html#eff-stds</v>
      </c>
      <c r="R1412" s="226" t="str">
        <f>IF(ISBLANK(INDEX('Policy Characteristics'!L:L,MATCH($C1412,'Policy Characteristics'!$C:$C,0))),"",INDEX('Policy Characteristics'!L:L,MATCH($C1412,'Policy Characteristics'!$C:$C,0)))</f>
        <v>industry-energy-efficiency-standards.html</v>
      </c>
    </row>
    <row r="1413" spans="1:18" s="4" customFormat="1">
      <c r="A1413" s="22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226" t="str">
        <f t="shared" si="50"/>
        <v>Percentage Improvement in Eqpt Efficiency Standards above BAU</v>
      </c>
      <c r="D1413" s="6" t="s">
        <v>860</v>
      </c>
      <c r="E1413" s="45" t="s">
        <v>927</v>
      </c>
      <c r="F1413" t="s">
        <v>861</v>
      </c>
      <c r="G1413" s="45" t="s">
        <v>928</v>
      </c>
      <c r="H1413" s="43">
        <v>1056</v>
      </c>
      <c r="I1413" s="261" t="s">
        <v>728</v>
      </c>
      <c r="J1413" s="227" t="str">
        <f>IF(ISBLANK(INDEX('Policy Characteristics'!D:D,MATCH($C1413,'Policy Characteristics'!$C:$C,0))),"",INDEX('Policy Characteristics'!D:D,MATCH($C1413,'Policy Characteristics'!$C:$C,0)))</f>
        <v>Industry Energy Efficiency Standards</v>
      </c>
      <c r="K1413" s="22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226" t="str">
        <f>IF(ISBLANK(INDEX('Policy Characteristics'!I:I,MATCH($C1413,'Policy Characteristics'!$C:$C,0))),"",INDEX('Policy Characteristics'!I:I,MATCH($C1413,'Policy Characteristics'!$C:$C,0)))</f>
        <v>% reduction in energy use</v>
      </c>
      <c r="P1413" s="22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226" t="str">
        <f>IF(ISBLANK(INDEX('Policy Characteristics'!K:K,MATCH($C1413,'Policy Characteristics'!$C:$C,0))),"",INDEX('Policy Characteristics'!K:K,MATCH($C1413,'Policy Characteristics'!$C:$C,0)))</f>
        <v>industry-ag-main.html#eff-stds</v>
      </c>
      <c r="R1413" s="226" t="str">
        <f>IF(ISBLANK(INDEX('Policy Characteristics'!L:L,MATCH($C1413,'Policy Characteristics'!$C:$C,0))),"",INDEX('Policy Characteristics'!L:L,MATCH($C1413,'Policy Characteristics'!$C:$C,0)))</f>
        <v>industry-energy-efficiency-standards.html</v>
      </c>
    </row>
    <row r="1414" spans="1:18" s="4" customFormat="1">
      <c r="A1414" s="22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226" t="str">
        <f t="shared" si="50"/>
        <v>Percentage Improvement in Eqpt Efficiency Standards above BAU</v>
      </c>
      <c r="D1414" s="6" t="s">
        <v>860</v>
      </c>
      <c r="E1414" s="45" t="s">
        <v>929</v>
      </c>
      <c r="F1414" t="s">
        <v>861</v>
      </c>
      <c r="G1414" s="45" t="s">
        <v>930</v>
      </c>
      <c r="H1414" s="43">
        <v>1057</v>
      </c>
      <c r="I1414" s="261" t="s">
        <v>738</v>
      </c>
      <c r="J1414" s="227" t="str">
        <f>IF(ISBLANK(INDEX('Policy Characteristics'!D:D,MATCH($C1414,'Policy Characteristics'!$C:$C,0))),"",INDEX('Policy Characteristics'!D:D,MATCH($C1414,'Policy Characteristics'!$C:$C,0)))</f>
        <v>Industry Energy Efficiency Standards</v>
      </c>
      <c r="K1414" s="22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226" t="str">
        <f>IF(ISBLANK(INDEX('Policy Characteristics'!I:I,MATCH($C1414,'Policy Characteristics'!$C:$C,0))),"",INDEX('Policy Characteristics'!I:I,MATCH($C1414,'Policy Characteristics'!$C:$C,0)))</f>
        <v>% reduction in energy use</v>
      </c>
      <c r="P1414" s="22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226" t="str">
        <f>IF(ISBLANK(INDEX('Policy Characteristics'!K:K,MATCH($C1414,'Policy Characteristics'!$C:$C,0))),"",INDEX('Policy Characteristics'!K:K,MATCH($C1414,'Policy Characteristics'!$C:$C,0)))</f>
        <v>industry-ag-main.html#eff-stds</v>
      </c>
      <c r="R1414" s="226" t="str">
        <f>IF(ISBLANK(INDEX('Policy Characteristics'!L:L,MATCH($C1414,'Policy Characteristics'!$C:$C,0))),"",INDEX('Policy Characteristics'!L:L,MATCH($C1414,'Policy Characteristics'!$C:$C,0)))</f>
        <v>industry-energy-efficiency-standards.html</v>
      </c>
    </row>
    <row r="1415" spans="1:18" s="4" customFormat="1">
      <c r="A1415" s="22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226" t="str">
        <f t="shared" si="50"/>
        <v>Percentage Improvement in Eqpt Efficiency Standards above BAU</v>
      </c>
      <c r="D1415" s="6" t="s">
        <v>862</v>
      </c>
      <c r="E1415" s="45" t="s">
        <v>911</v>
      </c>
      <c r="F1415" t="s">
        <v>863</v>
      </c>
      <c r="G1415" s="45" t="s">
        <v>912</v>
      </c>
      <c r="H1415" s="43">
        <v>1058</v>
      </c>
      <c r="I1415" s="261" t="s">
        <v>728</v>
      </c>
      <c r="J1415" s="227" t="str">
        <f>IF(ISBLANK(INDEX('Policy Characteristics'!D:D,MATCH($C1415,'Policy Characteristics'!$C:$C,0))),"",INDEX('Policy Characteristics'!D:D,MATCH($C1415,'Policy Characteristics'!$C:$C,0)))</f>
        <v>Industry Energy Efficiency Standards</v>
      </c>
      <c r="K1415" s="22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226" t="str">
        <f>IF(ISBLANK(INDEX('Policy Characteristics'!I:I,MATCH($C1415,'Policy Characteristics'!$C:$C,0))),"",INDEX('Policy Characteristics'!I:I,MATCH($C1415,'Policy Characteristics'!$C:$C,0)))</f>
        <v>% reduction in energy use</v>
      </c>
      <c r="P1415" s="22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226" t="str">
        <f>IF(ISBLANK(INDEX('Policy Characteristics'!K:K,MATCH($C1415,'Policy Characteristics'!$C:$C,0))),"",INDEX('Policy Characteristics'!K:K,MATCH($C1415,'Policy Characteristics'!$C:$C,0)))</f>
        <v>industry-ag-main.html#eff-stds</v>
      </c>
      <c r="R1415" s="226" t="str">
        <f>IF(ISBLANK(INDEX('Policy Characteristics'!L:L,MATCH($C1415,'Policy Characteristics'!$C:$C,0))),"",INDEX('Policy Characteristics'!L:L,MATCH($C1415,'Policy Characteristics'!$C:$C,0)))</f>
        <v>industry-energy-efficiency-standards.html</v>
      </c>
    </row>
    <row r="1416" spans="1:18" s="4" customFormat="1">
      <c r="A1416" s="22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226" t="str">
        <f t="shared" si="50"/>
        <v>Percentage Improvement in Eqpt Efficiency Standards above BAU</v>
      </c>
      <c r="D1416" s="6" t="s">
        <v>862</v>
      </c>
      <c r="E1416" s="45" t="s">
        <v>913</v>
      </c>
      <c r="F1416" t="s">
        <v>863</v>
      </c>
      <c r="G1416" s="45" t="s">
        <v>914</v>
      </c>
      <c r="H1416" s="43">
        <v>1059</v>
      </c>
      <c r="I1416" s="261" t="s">
        <v>728</v>
      </c>
      <c r="J1416" s="227" t="str">
        <f>IF(ISBLANK(INDEX('Policy Characteristics'!D:D,MATCH($C1416,'Policy Characteristics'!$C:$C,0))),"",INDEX('Policy Characteristics'!D:D,MATCH($C1416,'Policy Characteristics'!$C:$C,0)))</f>
        <v>Industry Energy Efficiency Standards</v>
      </c>
      <c r="K1416" s="22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226" t="str">
        <f>IF(ISBLANK(INDEX('Policy Characteristics'!I:I,MATCH($C1416,'Policy Characteristics'!$C:$C,0))),"",INDEX('Policy Characteristics'!I:I,MATCH($C1416,'Policy Characteristics'!$C:$C,0)))</f>
        <v>% reduction in energy use</v>
      </c>
      <c r="P1416" s="22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226" t="str">
        <f>IF(ISBLANK(INDEX('Policy Characteristics'!K:K,MATCH($C1416,'Policy Characteristics'!$C:$C,0))),"",INDEX('Policy Characteristics'!K:K,MATCH($C1416,'Policy Characteristics'!$C:$C,0)))</f>
        <v>industry-ag-main.html#eff-stds</v>
      </c>
      <c r="R1416" s="226" t="str">
        <f>IF(ISBLANK(INDEX('Policy Characteristics'!L:L,MATCH($C1416,'Policy Characteristics'!$C:$C,0))),"",INDEX('Policy Characteristics'!L:L,MATCH($C1416,'Policy Characteristics'!$C:$C,0)))</f>
        <v>industry-energy-efficiency-standards.html</v>
      </c>
    </row>
    <row r="1417" spans="1:18" s="4" customFormat="1">
      <c r="A1417" s="22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226" t="str">
        <f t="shared" si="50"/>
        <v>Percentage Improvement in Eqpt Efficiency Standards above BAU</v>
      </c>
      <c r="D1417" s="6" t="s">
        <v>862</v>
      </c>
      <c r="E1417" s="45" t="s">
        <v>915</v>
      </c>
      <c r="F1417" t="s">
        <v>863</v>
      </c>
      <c r="G1417" s="45" t="s">
        <v>916</v>
      </c>
      <c r="H1417" s="43">
        <v>1060</v>
      </c>
      <c r="I1417" s="261" t="s">
        <v>728</v>
      </c>
      <c r="J1417" s="227" t="str">
        <f>IF(ISBLANK(INDEX('Policy Characteristics'!D:D,MATCH($C1417,'Policy Characteristics'!$C:$C,0))),"",INDEX('Policy Characteristics'!D:D,MATCH($C1417,'Policy Characteristics'!$C:$C,0)))</f>
        <v>Industry Energy Efficiency Standards</v>
      </c>
      <c r="K1417" s="22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226" t="str">
        <f>IF(ISBLANK(INDEX('Policy Characteristics'!I:I,MATCH($C1417,'Policy Characteristics'!$C:$C,0))),"",INDEX('Policy Characteristics'!I:I,MATCH($C1417,'Policy Characteristics'!$C:$C,0)))</f>
        <v>% reduction in energy use</v>
      </c>
      <c r="P1417" s="22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226" t="str">
        <f>IF(ISBLANK(INDEX('Policy Characteristics'!K:K,MATCH($C1417,'Policy Characteristics'!$C:$C,0))),"",INDEX('Policy Characteristics'!K:K,MATCH($C1417,'Policy Characteristics'!$C:$C,0)))</f>
        <v>industry-ag-main.html#eff-stds</v>
      </c>
      <c r="R1417" s="226" t="str">
        <f>IF(ISBLANK(INDEX('Policy Characteristics'!L:L,MATCH($C1417,'Policy Characteristics'!$C:$C,0))),"",INDEX('Policy Characteristics'!L:L,MATCH($C1417,'Policy Characteristics'!$C:$C,0)))</f>
        <v>industry-energy-efficiency-standards.html</v>
      </c>
    </row>
    <row r="1418" spans="1:18" s="4" customFormat="1">
      <c r="A1418" s="22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226" t="str">
        <f t="shared" si="50"/>
        <v>Percentage Improvement in Eqpt Efficiency Standards above BAU</v>
      </c>
      <c r="D1418" s="6" t="s">
        <v>862</v>
      </c>
      <c r="E1418" s="45" t="s">
        <v>917</v>
      </c>
      <c r="F1418" t="s">
        <v>863</v>
      </c>
      <c r="G1418" s="45" t="s">
        <v>918</v>
      </c>
      <c r="H1418" s="43">
        <v>1061</v>
      </c>
      <c r="I1418" s="261" t="s">
        <v>738</v>
      </c>
      <c r="J1418" s="227" t="str">
        <f>IF(ISBLANK(INDEX('Policy Characteristics'!D:D,MATCH($C1418,'Policy Characteristics'!$C:$C,0))),"",INDEX('Policy Characteristics'!D:D,MATCH($C1418,'Policy Characteristics'!$C:$C,0)))</f>
        <v>Industry Energy Efficiency Standards</v>
      </c>
      <c r="K1418" s="22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226" t="str">
        <f>IF(ISBLANK(INDEX('Policy Characteristics'!I:I,MATCH($C1418,'Policy Characteristics'!$C:$C,0))),"",INDEX('Policy Characteristics'!I:I,MATCH($C1418,'Policy Characteristics'!$C:$C,0)))</f>
        <v>% reduction in energy use</v>
      </c>
      <c r="P1418" s="22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226" t="str">
        <f>IF(ISBLANK(INDEX('Policy Characteristics'!K:K,MATCH($C1418,'Policy Characteristics'!$C:$C,0))),"",INDEX('Policy Characteristics'!K:K,MATCH($C1418,'Policy Characteristics'!$C:$C,0)))</f>
        <v>industry-ag-main.html#eff-stds</v>
      </c>
      <c r="R1418" s="226" t="str">
        <f>IF(ISBLANK(INDEX('Policy Characteristics'!L:L,MATCH($C1418,'Policy Characteristics'!$C:$C,0))),"",INDEX('Policy Characteristics'!L:L,MATCH($C1418,'Policy Characteristics'!$C:$C,0)))</f>
        <v>industry-energy-efficiency-standards.html</v>
      </c>
    </row>
    <row r="1419" spans="1:18" s="4" customFormat="1">
      <c r="A1419" s="22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226" t="str">
        <f t="shared" si="50"/>
        <v>Percentage Improvement in Eqpt Efficiency Standards above BAU</v>
      </c>
      <c r="D1419" s="6" t="s">
        <v>862</v>
      </c>
      <c r="E1419" s="45" t="s">
        <v>919</v>
      </c>
      <c r="F1419" t="s">
        <v>863</v>
      </c>
      <c r="G1419" s="45" t="s">
        <v>920</v>
      </c>
      <c r="H1419" s="43">
        <v>1062</v>
      </c>
      <c r="I1419" s="261" t="s">
        <v>728</v>
      </c>
      <c r="J1419" s="227" t="str">
        <f>IF(ISBLANK(INDEX('Policy Characteristics'!D:D,MATCH($C1419,'Policy Characteristics'!$C:$C,0))),"",INDEX('Policy Characteristics'!D:D,MATCH($C1419,'Policy Characteristics'!$C:$C,0)))</f>
        <v>Industry Energy Efficiency Standards</v>
      </c>
      <c r="K1419" s="22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226" t="str">
        <f>IF(ISBLANK(INDEX('Policy Characteristics'!I:I,MATCH($C1419,'Policy Characteristics'!$C:$C,0))),"",INDEX('Policy Characteristics'!I:I,MATCH($C1419,'Policy Characteristics'!$C:$C,0)))</f>
        <v>% reduction in energy use</v>
      </c>
      <c r="P1419" s="22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226" t="str">
        <f>IF(ISBLANK(INDEX('Policy Characteristics'!K:K,MATCH($C1419,'Policy Characteristics'!$C:$C,0))),"",INDEX('Policy Characteristics'!K:K,MATCH($C1419,'Policy Characteristics'!$C:$C,0)))</f>
        <v>industry-ag-main.html#eff-stds</v>
      </c>
      <c r="R1419" s="226" t="str">
        <f>IF(ISBLANK(INDEX('Policy Characteristics'!L:L,MATCH($C1419,'Policy Characteristics'!$C:$C,0))),"",INDEX('Policy Characteristics'!L:L,MATCH($C1419,'Policy Characteristics'!$C:$C,0)))</f>
        <v>industry-energy-efficiency-standards.html</v>
      </c>
    </row>
    <row r="1420" spans="1:18" s="4" customFormat="1">
      <c r="A1420" s="22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226" t="str">
        <f t="shared" si="50"/>
        <v>Percentage Improvement in Eqpt Efficiency Standards above BAU</v>
      </c>
      <c r="D1420" s="6" t="s">
        <v>862</v>
      </c>
      <c r="E1420" s="45" t="s">
        <v>921</v>
      </c>
      <c r="F1420" t="s">
        <v>863</v>
      </c>
      <c r="G1420" s="45" t="s">
        <v>922</v>
      </c>
      <c r="H1420" s="43">
        <v>1063</v>
      </c>
      <c r="I1420" s="261" t="s">
        <v>738</v>
      </c>
      <c r="J1420" s="227" t="str">
        <f>IF(ISBLANK(INDEX('Policy Characteristics'!D:D,MATCH($C1420,'Policy Characteristics'!$C:$C,0))),"",INDEX('Policy Characteristics'!D:D,MATCH($C1420,'Policy Characteristics'!$C:$C,0)))</f>
        <v>Industry Energy Efficiency Standards</v>
      </c>
      <c r="K1420" s="22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226" t="str">
        <f>IF(ISBLANK(INDEX('Policy Characteristics'!I:I,MATCH($C1420,'Policy Characteristics'!$C:$C,0))),"",INDEX('Policy Characteristics'!I:I,MATCH($C1420,'Policy Characteristics'!$C:$C,0)))</f>
        <v>% reduction in energy use</v>
      </c>
      <c r="P1420" s="22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226" t="str">
        <f>IF(ISBLANK(INDEX('Policy Characteristics'!K:K,MATCH($C1420,'Policy Characteristics'!$C:$C,0))),"",INDEX('Policy Characteristics'!K:K,MATCH($C1420,'Policy Characteristics'!$C:$C,0)))</f>
        <v>industry-ag-main.html#eff-stds</v>
      </c>
      <c r="R1420" s="226" t="str">
        <f>IF(ISBLANK(INDEX('Policy Characteristics'!L:L,MATCH($C1420,'Policy Characteristics'!$C:$C,0))),"",INDEX('Policy Characteristics'!L:L,MATCH($C1420,'Policy Characteristics'!$C:$C,0)))</f>
        <v>industry-energy-efficiency-standards.html</v>
      </c>
    </row>
    <row r="1421" spans="1:18" s="4" customFormat="1">
      <c r="A1421" s="22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226" t="str">
        <f t="shared" si="50"/>
        <v>Percentage Improvement in Eqpt Efficiency Standards above BAU</v>
      </c>
      <c r="D1421" s="6" t="s">
        <v>862</v>
      </c>
      <c r="E1421" s="45" t="s">
        <v>923</v>
      </c>
      <c r="F1421" t="s">
        <v>863</v>
      </c>
      <c r="G1421" s="45" t="s">
        <v>924</v>
      </c>
      <c r="H1421" s="43">
        <v>1064</v>
      </c>
      <c r="I1421" s="261" t="s">
        <v>738</v>
      </c>
      <c r="J1421" s="227" t="str">
        <f>IF(ISBLANK(INDEX('Policy Characteristics'!D:D,MATCH($C1421,'Policy Characteristics'!$C:$C,0))),"",INDEX('Policy Characteristics'!D:D,MATCH($C1421,'Policy Characteristics'!$C:$C,0)))</f>
        <v>Industry Energy Efficiency Standards</v>
      </c>
      <c r="K1421" s="22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226" t="str">
        <f>IF(ISBLANK(INDEX('Policy Characteristics'!I:I,MATCH($C1421,'Policy Characteristics'!$C:$C,0))),"",INDEX('Policy Characteristics'!I:I,MATCH($C1421,'Policy Characteristics'!$C:$C,0)))</f>
        <v>% reduction in energy use</v>
      </c>
      <c r="P1421" s="22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226" t="str">
        <f>IF(ISBLANK(INDEX('Policy Characteristics'!K:K,MATCH($C1421,'Policy Characteristics'!$C:$C,0))),"",INDEX('Policy Characteristics'!K:K,MATCH($C1421,'Policy Characteristics'!$C:$C,0)))</f>
        <v>industry-ag-main.html#eff-stds</v>
      </c>
      <c r="R1421" s="226" t="str">
        <f>IF(ISBLANK(INDEX('Policy Characteristics'!L:L,MATCH($C1421,'Policy Characteristics'!$C:$C,0))),"",INDEX('Policy Characteristics'!L:L,MATCH($C1421,'Policy Characteristics'!$C:$C,0)))</f>
        <v>industry-energy-efficiency-standards.html</v>
      </c>
    </row>
    <row r="1422" spans="1:18" s="4" customFormat="1">
      <c r="A1422" s="22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226" t="str">
        <f t="shared" si="50"/>
        <v>Percentage Improvement in Eqpt Efficiency Standards above BAU</v>
      </c>
      <c r="D1422" s="6" t="s">
        <v>862</v>
      </c>
      <c r="E1422" s="45" t="s">
        <v>925</v>
      </c>
      <c r="F1422" t="s">
        <v>863</v>
      </c>
      <c r="G1422" s="45" t="s">
        <v>926</v>
      </c>
      <c r="H1422" s="43">
        <v>1065</v>
      </c>
      <c r="I1422" s="261" t="s">
        <v>738</v>
      </c>
      <c r="J1422" s="227" t="str">
        <f>IF(ISBLANK(INDEX('Policy Characteristics'!D:D,MATCH($C1422,'Policy Characteristics'!$C:$C,0))),"",INDEX('Policy Characteristics'!D:D,MATCH($C1422,'Policy Characteristics'!$C:$C,0)))</f>
        <v>Industry Energy Efficiency Standards</v>
      </c>
      <c r="K1422" s="22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226" t="str">
        <f>IF(ISBLANK(INDEX('Policy Characteristics'!I:I,MATCH($C1422,'Policy Characteristics'!$C:$C,0))),"",INDEX('Policy Characteristics'!I:I,MATCH($C1422,'Policy Characteristics'!$C:$C,0)))</f>
        <v>% reduction in energy use</v>
      </c>
      <c r="P1422" s="22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226" t="str">
        <f>IF(ISBLANK(INDEX('Policy Characteristics'!K:K,MATCH($C1422,'Policy Characteristics'!$C:$C,0))),"",INDEX('Policy Characteristics'!K:K,MATCH($C1422,'Policy Characteristics'!$C:$C,0)))</f>
        <v>industry-ag-main.html#eff-stds</v>
      </c>
      <c r="R1422" s="226" t="str">
        <f>IF(ISBLANK(INDEX('Policy Characteristics'!L:L,MATCH($C1422,'Policy Characteristics'!$C:$C,0))),"",INDEX('Policy Characteristics'!L:L,MATCH($C1422,'Policy Characteristics'!$C:$C,0)))</f>
        <v>industry-energy-efficiency-standards.html</v>
      </c>
    </row>
    <row r="1423" spans="1:18" s="4" customFormat="1">
      <c r="A1423" s="22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226" t="str">
        <f t="shared" si="50"/>
        <v>Percentage Improvement in Eqpt Efficiency Standards above BAU</v>
      </c>
      <c r="D1423" s="6" t="s">
        <v>862</v>
      </c>
      <c r="E1423" s="45" t="s">
        <v>927</v>
      </c>
      <c r="F1423" t="s">
        <v>863</v>
      </c>
      <c r="G1423" s="45" t="s">
        <v>928</v>
      </c>
      <c r="H1423" s="43">
        <v>1066</v>
      </c>
      <c r="I1423" s="261" t="s">
        <v>728</v>
      </c>
      <c r="J1423" s="227" t="str">
        <f>IF(ISBLANK(INDEX('Policy Characteristics'!D:D,MATCH($C1423,'Policy Characteristics'!$C:$C,0))),"",INDEX('Policy Characteristics'!D:D,MATCH($C1423,'Policy Characteristics'!$C:$C,0)))</f>
        <v>Industry Energy Efficiency Standards</v>
      </c>
      <c r="K1423" s="22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226" t="str">
        <f>IF(ISBLANK(INDEX('Policy Characteristics'!I:I,MATCH($C1423,'Policy Characteristics'!$C:$C,0))),"",INDEX('Policy Characteristics'!I:I,MATCH($C1423,'Policy Characteristics'!$C:$C,0)))</f>
        <v>% reduction in energy use</v>
      </c>
      <c r="P1423" s="22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226" t="str">
        <f>IF(ISBLANK(INDEX('Policy Characteristics'!K:K,MATCH($C1423,'Policy Characteristics'!$C:$C,0))),"",INDEX('Policy Characteristics'!K:K,MATCH($C1423,'Policy Characteristics'!$C:$C,0)))</f>
        <v>industry-ag-main.html#eff-stds</v>
      </c>
      <c r="R1423" s="226" t="str">
        <f>IF(ISBLANK(INDEX('Policy Characteristics'!L:L,MATCH($C1423,'Policy Characteristics'!$C:$C,0))),"",INDEX('Policy Characteristics'!L:L,MATCH($C1423,'Policy Characteristics'!$C:$C,0)))</f>
        <v>industry-energy-efficiency-standards.html</v>
      </c>
    </row>
    <row r="1424" spans="1:18" s="4" customFormat="1">
      <c r="A1424" s="22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226" t="str">
        <f t="shared" si="50"/>
        <v>Percentage Improvement in Eqpt Efficiency Standards above BAU</v>
      </c>
      <c r="D1424" s="6" t="s">
        <v>862</v>
      </c>
      <c r="E1424" s="45" t="s">
        <v>929</v>
      </c>
      <c r="F1424" t="s">
        <v>863</v>
      </c>
      <c r="G1424" s="45" t="s">
        <v>930</v>
      </c>
      <c r="H1424" s="43">
        <v>1067</v>
      </c>
      <c r="I1424" s="261" t="s">
        <v>738</v>
      </c>
      <c r="J1424" s="227" t="str">
        <f>IF(ISBLANK(INDEX('Policy Characteristics'!D:D,MATCH($C1424,'Policy Characteristics'!$C:$C,0))),"",INDEX('Policy Characteristics'!D:D,MATCH($C1424,'Policy Characteristics'!$C:$C,0)))</f>
        <v>Industry Energy Efficiency Standards</v>
      </c>
      <c r="K1424" s="22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226" t="str">
        <f>IF(ISBLANK(INDEX('Policy Characteristics'!I:I,MATCH($C1424,'Policy Characteristics'!$C:$C,0))),"",INDEX('Policy Characteristics'!I:I,MATCH($C1424,'Policy Characteristics'!$C:$C,0)))</f>
        <v>% reduction in energy use</v>
      </c>
      <c r="P1424" s="22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226" t="str">
        <f>IF(ISBLANK(INDEX('Policy Characteristics'!K:K,MATCH($C1424,'Policy Characteristics'!$C:$C,0))),"",INDEX('Policy Characteristics'!K:K,MATCH($C1424,'Policy Characteristics'!$C:$C,0)))</f>
        <v>industry-ag-main.html#eff-stds</v>
      </c>
      <c r="R1424" s="226" t="str">
        <f>IF(ISBLANK(INDEX('Policy Characteristics'!L:L,MATCH($C1424,'Policy Characteristics'!$C:$C,0))),"",INDEX('Policy Characteristics'!L:L,MATCH($C1424,'Policy Characteristics'!$C:$C,0)))</f>
        <v>industry-energy-efficiency-standards.html</v>
      </c>
    </row>
    <row r="1425" spans="1:18" s="4" customFormat="1">
      <c r="A1425" s="22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226" t="str">
        <f t="shared" si="50"/>
        <v>Percentage Improvement in Eqpt Efficiency Standards above BAU</v>
      </c>
      <c r="D1425" s="6" t="s">
        <v>864</v>
      </c>
      <c r="E1425" s="45" t="s">
        <v>911</v>
      </c>
      <c r="F1425" t="s">
        <v>865</v>
      </c>
      <c r="G1425" s="45" t="s">
        <v>912</v>
      </c>
      <c r="H1425" s="43">
        <v>1068</v>
      </c>
      <c r="I1425" s="261" t="s">
        <v>728</v>
      </c>
      <c r="J1425" s="227" t="str">
        <f>IF(ISBLANK(INDEX('Policy Characteristics'!D:D,MATCH($C1425,'Policy Characteristics'!$C:$C,0))),"",INDEX('Policy Characteristics'!D:D,MATCH($C1425,'Policy Characteristics'!$C:$C,0)))</f>
        <v>Industry Energy Efficiency Standards</v>
      </c>
      <c r="K1425" s="22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226" t="str">
        <f>IF(ISBLANK(INDEX('Policy Characteristics'!I:I,MATCH($C1425,'Policy Characteristics'!$C:$C,0))),"",INDEX('Policy Characteristics'!I:I,MATCH($C1425,'Policy Characteristics'!$C:$C,0)))</f>
        <v>% reduction in energy use</v>
      </c>
      <c r="P1425" s="22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226" t="str">
        <f>IF(ISBLANK(INDEX('Policy Characteristics'!K:K,MATCH($C1425,'Policy Characteristics'!$C:$C,0))),"",INDEX('Policy Characteristics'!K:K,MATCH($C1425,'Policy Characteristics'!$C:$C,0)))</f>
        <v>industry-ag-main.html#eff-stds</v>
      </c>
      <c r="R1425" s="226" t="str">
        <f>IF(ISBLANK(INDEX('Policy Characteristics'!L:L,MATCH($C1425,'Policy Characteristics'!$C:$C,0))),"",INDEX('Policy Characteristics'!L:L,MATCH($C1425,'Policy Characteristics'!$C:$C,0)))</f>
        <v>industry-energy-efficiency-standards.html</v>
      </c>
    </row>
    <row r="1426" spans="1:18" s="4" customFormat="1">
      <c r="A1426" s="22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226" t="str">
        <f t="shared" si="50"/>
        <v>Percentage Improvement in Eqpt Efficiency Standards above BAU</v>
      </c>
      <c r="D1426" s="6" t="s">
        <v>864</v>
      </c>
      <c r="E1426" s="45" t="s">
        <v>913</v>
      </c>
      <c r="F1426" t="s">
        <v>865</v>
      </c>
      <c r="G1426" s="45" t="s">
        <v>914</v>
      </c>
      <c r="H1426" s="43">
        <v>1069</v>
      </c>
      <c r="I1426" s="261" t="s">
        <v>738</v>
      </c>
      <c r="J1426" s="227" t="str">
        <f>IF(ISBLANK(INDEX('Policy Characteristics'!D:D,MATCH($C1426,'Policy Characteristics'!$C:$C,0))),"",INDEX('Policy Characteristics'!D:D,MATCH($C1426,'Policy Characteristics'!$C:$C,0)))</f>
        <v>Industry Energy Efficiency Standards</v>
      </c>
      <c r="K1426" s="22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226" t="str">
        <f>IF(ISBLANK(INDEX('Policy Characteristics'!I:I,MATCH($C1426,'Policy Characteristics'!$C:$C,0))),"",INDEX('Policy Characteristics'!I:I,MATCH($C1426,'Policy Characteristics'!$C:$C,0)))</f>
        <v>% reduction in energy use</v>
      </c>
      <c r="P1426" s="22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226" t="str">
        <f>IF(ISBLANK(INDEX('Policy Characteristics'!K:K,MATCH($C1426,'Policy Characteristics'!$C:$C,0))),"",INDEX('Policy Characteristics'!K:K,MATCH($C1426,'Policy Characteristics'!$C:$C,0)))</f>
        <v>industry-ag-main.html#eff-stds</v>
      </c>
      <c r="R1426" s="226" t="str">
        <f>IF(ISBLANK(INDEX('Policy Characteristics'!L:L,MATCH($C1426,'Policy Characteristics'!$C:$C,0))),"",INDEX('Policy Characteristics'!L:L,MATCH($C1426,'Policy Characteristics'!$C:$C,0)))</f>
        <v>industry-energy-efficiency-standards.html</v>
      </c>
    </row>
    <row r="1427" spans="1:18" s="4" customFormat="1">
      <c r="A1427" s="22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226" t="str">
        <f t="shared" si="50"/>
        <v>Percentage Improvement in Eqpt Efficiency Standards above BAU</v>
      </c>
      <c r="D1427" s="6" t="s">
        <v>864</v>
      </c>
      <c r="E1427" s="45" t="s">
        <v>915</v>
      </c>
      <c r="F1427" t="s">
        <v>865</v>
      </c>
      <c r="G1427" s="45" t="s">
        <v>916</v>
      </c>
      <c r="H1427" s="43">
        <v>1070</v>
      </c>
      <c r="I1427" s="261" t="s">
        <v>728</v>
      </c>
      <c r="J1427" s="227" t="str">
        <f>IF(ISBLANK(INDEX('Policy Characteristics'!D:D,MATCH($C1427,'Policy Characteristics'!$C:$C,0))),"",INDEX('Policy Characteristics'!D:D,MATCH($C1427,'Policy Characteristics'!$C:$C,0)))</f>
        <v>Industry Energy Efficiency Standards</v>
      </c>
      <c r="K1427" s="22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226" t="str">
        <f>IF(ISBLANK(INDEX('Policy Characteristics'!I:I,MATCH($C1427,'Policy Characteristics'!$C:$C,0))),"",INDEX('Policy Characteristics'!I:I,MATCH($C1427,'Policy Characteristics'!$C:$C,0)))</f>
        <v>% reduction in energy use</v>
      </c>
      <c r="P1427" s="22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226" t="str">
        <f>IF(ISBLANK(INDEX('Policy Characteristics'!K:K,MATCH($C1427,'Policy Characteristics'!$C:$C,0))),"",INDEX('Policy Characteristics'!K:K,MATCH($C1427,'Policy Characteristics'!$C:$C,0)))</f>
        <v>industry-ag-main.html#eff-stds</v>
      </c>
      <c r="R1427" s="226" t="str">
        <f>IF(ISBLANK(INDEX('Policy Characteristics'!L:L,MATCH($C1427,'Policy Characteristics'!$C:$C,0))),"",INDEX('Policy Characteristics'!L:L,MATCH($C1427,'Policy Characteristics'!$C:$C,0)))</f>
        <v>industry-energy-efficiency-standards.html</v>
      </c>
    </row>
    <row r="1428" spans="1:18" s="4" customFormat="1">
      <c r="A1428" s="22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226" t="str">
        <f t="shared" si="50"/>
        <v>Percentage Improvement in Eqpt Efficiency Standards above BAU</v>
      </c>
      <c r="D1428" s="6" t="s">
        <v>864</v>
      </c>
      <c r="E1428" s="45" t="s">
        <v>917</v>
      </c>
      <c r="F1428" t="s">
        <v>865</v>
      </c>
      <c r="G1428" s="45" t="s">
        <v>918</v>
      </c>
      <c r="H1428" s="43">
        <v>1071</v>
      </c>
      <c r="I1428" s="261" t="s">
        <v>738</v>
      </c>
      <c r="J1428" s="227" t="str">
        <f>IF(ISBLANK(INDEX('Policy Characteristics'!D:D,MATCH($C1428,'Policy Characteristics'!$C:$C,0))),"",INDEX('Policy Characteristics'!D:D,MATCH($C1428,'Policy Characteristics'!$C:$C,0)))</f>
        <v>Industry Energy Efficiency Standards</v>
      </c>
      <c r="K1428" s="22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226" t="str">
        <f>IF(ISBLANK(INDEX('Policy Characteristics'!I:I,MATCH($C1428,'Policy Characteristics'!$C:$C,0))),"",INDEX('Policy Characteristics'!I:I,MATCH($C1428,'Policy Characteristics'!$C:$C,0)))</f>
        <v>% reduction in energy use</v>
      </c>
      <c r="P1428" s="22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226" t="str">
        <f>IF(ISBLANK(INDEX('Policy Characteristics'!K:K,MATCH($C1428,'Policy Characteristics'!$C:$C,0))),"",INDEX('Policy Characteristics'!K:K,MATCH($C1428,'Policy Characteristics'!$C:$C,0)))</f>
        <v>industry-ag-main.html#eff-stds</v>
      </c>
      <c r="R1428" s="226" t="str">
        <f>IF(ISBLANK(INDEX('Policy Characteristics'!L:L,MATCH($C1428,'Policy Characteristics'!$C:$C,0))),"",INDEX('Policy Characteristics'!L:L,MATCH($C1428,'Policy Characteristics'!$C:$C,0)))</f>
        <v>industry-energy-efficiency-standards.html</v>
      </c>
    </row>
    <row r="1429" spans="1:18" s="4" customFormat="1">
      <c r="A1429" s="22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226" t="str">
        <f t="shared" si="50"/>
        <v>Percentage Improvement in Eqpt Efficiency Standards above BAU</v>
      </c>
      <c r="D1429" s="6" t="s">
        <v>864</v>
      </c>
      <c r="E1429" s="45" t="s">
        <v>919</v>
      </c>
      <c r="F1429" t="s">
        <v>865</v>
      </c>
      <c r="G1429" s="45" t="s">
        <v>920</v>
      </c>
      <c r="H1429" s="43">
        <v>1072</v>
      </c>
      <c r="I1429" s="261" t="s">
        <v>728</v>
      </c>
      <c r="J1429" s="227" t="str">
        <f>IF(ISBLANK(INDEX('Policy Characteristics'!D:D,MATCH($C1429,'Policy Characteristics'!$C:$C,0))),"",INDEX('Policy Characteristics'!D:D,MATCH($C1429,'Policy Characteristics'!$C:$C,0)))</f>
        <v>Industry Energy Efficiency Standards</v>
      </c>
      <c r="K1429" s="22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226" t="str">
        <f>IF(ISBLANK(INDEX('Policy Characteristics'!I:I,MATCH($C1429,'Policy Characteristics'!$C:$C,0))),"",INDEX('Policy Characteristics'!I:I,MATCH($C1429,'Policy Characteristics'!$C:$C,0)))</f>
        <v>% reduction in energy use</v>
      </c>
      <c r="P1429" s="22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226" t="str">
        <f>IF(ISBLANK(INDEX('Policy Characteristics'!K:K,MATCH($C1429,'Policy Characteristics'!$C:$C,0))),"",INDEX('Policy Characteristics'!K:K,MATCH($C1429,'Policy Characteristics'!$C:$C,0)))</f>
        <v>industry-ag-main.html#eff-stds</v>
      </c>
      <c r="R1429" s="226" t="str">
        <f>IF(ISBLANK(INDEX('Policy Characteristics'!L:L,MATCH($C1429,'Policy Characteristics'!$C:$C,0))),"",INDEX('Policy Characteristics'!L:L,MATCH($C1429,'Policy Characteristics'!$C:$C,0)))</f>
        <v>industry-energy-efficiency-standards.html</v>
      </c>
    </row>
    <row r="1430" spans="1:18" s="4" customFormat="1">
      <c r="A1430" s="22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226" t="str">
        <f t="shared" si="50"/>
        <v>Percentage Improvement in Eqpt Efficiency Standards above BAU</v>
      </c>
      <c r="D1430" s="6" t="s">
        <v>864</v>
      </c>
      <c r="E1430" s="45" t="s">
        <v>921</v>
      </c>
      <c r="F1430" t="s">
        <v>865</v>
      </c>
      <c r="G1430" s="45" t="s">
        <v>922</v>
      </c>
      <c r="H1430" s="43">
        <v>1073</v>
      </c>
      <c r="I1430" s="261" t="s">
        <v>738</v>
      </c>
      <c r="J1430" s="227" t="str">
        <f>IF(ISBLANK(INDEX('Policy Characteristics'!D:D,MATCH($C1430,'Policy Characteristics'!$C:$C,0))),"",INDEX('Policy Characteristics'!D:D,MATCH($C1430,'Policy Characteristics'!$C:$C,0)))</f>
        <v>Industry Energy Efficiency Standards</v>
      </c>
      <c r="K1430" s="22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226" t="str">
        <f>IF(ISBLANK(INDEX('Policy Characteristics'!I:I,MATCH($C1430,'Policy Characteristics'!$C:$C,0))),"",INDEX('Policy Characteristics'!I:I,MATCH($C1430,'Policy Characteristics'!$C:$C,0)))</f>
        <v>% reduction in energy use</v>
      </c>
      <c r="P1430" s="22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226" t="str">
        <f>IF(ISBLANK(INDEX('Policy Characteristics'!K:K,MATCH($C1430,'Policy Characteristics'!$C:$C,0))),"",INDEX('Policy Characteristics'!K:K,MATCH($C1430,'Policy Characteristics'!$C:$C,0)))</f>
        <v>industry-ag-main.html#eff-stds</v>
      </c>
      <c r="R1430" s="226" t="str">
        <f>IF(ISBLANK(INDEX('Policy Characteristics'!L:L,MATCH($C1430,'Policy Characteristics'!$C:$C,0))),"",INDEX('Policy Characteristics'!L:L,MATCH($C1430,'Policy Characteristics'!$C:$C,0)))</f>
        <v>industry-energy-efficiency-standards.html</v>
      </c>
    </row>
    <row r="1431" spans="1:18" s="4" customFormat="1">
      <c r="A1431" s="22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226" t="str">
        <f t="shared" si="50"/>
        <v>Percentage Improvement in Eqpt Efficiency Standards above BAU</v>
      </c>
      <c r="D1431" s="6" t="s">
        <v>864</v>
      </c>
      <c r="E1431" s="45" t="s">
        <v>923</v>
      </c>
      <c r="F1431" t="s">
        <v>865</v>
      </c>
      <c r="G1431" s="45" t="s">
        <v>924</v>
      </c>
      <c r="H1431" s="43">
        <v>1074</v>
      </c>
      <c r="I1431" s="261" t="s">
        <v>738</v>
      </c>
      <c r="J1431" s="227" t="str">
        <f>IF(ISBLANK(INDEX('Policy Characteristics'!D:D,MATCH($C1431,'Policy Characteristics'!$C:$C,0))),"",INDEX('Policy Characteristics'!D:D,MATCH($C1431,'Policy Characteristics'!$C:$C,0)))</f>
        <v>Industry Energy Efficiency Standards</v>
      </c>
      <c r="K1431" s="22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226" t="str">
        <f>IF(ISBLANK(INDEX('Policy Characteristics'!I:I,MATCH($C1431,'Policy Characteristics'!$C:$C,0))),"",INDEX('Policy Characteristics'!I:I,MATCH($C1431,'Policy Characteristics'!$C:$C,0)))</f>
        <v>% reduction in energy use</v>
      </c>
      <c r="P1431" s="22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226" t="str">
        <f>IF(ISBLANK(INDEX('Policy Characteristics'!K:K,MATCH($C1431,'Policy Characteristics'!$C:$C,0))),"",INDEX('Policy Characteristics'!K:K,MATCH($C1431,'Policy Characteristics'!$C:$C,0)))</f>
        <v>industry-ag-main.html#eff-stds</v>
      </c>
      <c r="R1431" s="226" t="str">
        <f>IF(ISBLANK(INDEX('Policy Characteristics'!L:L,MATCH($C1431,'Policy Characteristics'!$C:$C,0))),"",INDEX('Policy Characteristics'!L:L,MATCH($C1431,'Policy Characteristics'!$C:$C,0)))</f>
        <v>industry-energy-efficiency-standards.html</v>
      </c>
    </row>
    <row r="1432" spans="1:18" s="4" customFormat="1">
      <c r="A1432" s="22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226" t="str">
        <f t="shared" si="50"/>
        <v>Percentage Improvement in Eqpt Efficiency Standards above BAU</v>
      </c>
      <c r="D1432" s="6" t="s">
        <v>864</v>
      </c>
      <c r="E1432" s="45" t="s">
        <v>925</v>
      </c>
      <c r="F1432" t="s">
        <v>865</v>
      </c>
      <c r="G1432" s="45" t="s">
        <v>926</v>
      </c>
      <c r="H1432" s="43">
        <v>1075</v>
      </c>
      <c r="I1432" s="261" t="s">
        <v>738</v>
      </c>
      <c r="J1432" s="227" t="str">
        <f>IF(ISBLANK(INDEX('Policy Characteristics'!D:D,MATCH($C1432,'Policy Characteristics'!$C:$C,0))),"",INDEX('Policy Characteristics'!D:D,MATCH($C1432,'Policy Characteristics'!$C:$C,0)))</f>
        <v>Industry Energy Efficiency Standards</v>
      </c>
      <c r="K1432" s="22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226" t="str">
        <f>IF(ISBLANK(INDEX('Policy Characteristics'!I:I,MATCH($C1432,'Policy Characteristics'!$C:$C,0))),"",INDEX('Policy Characteristics'!I:I,MATCH($C1432,'Policy Characteristics'!$C:$C,0)))</f>
        <v>% reduction in energy use</v>
      </c>
      <c r="P1432" s="22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226" t="str">
        <f>IF(ISBLANK(INDEX('Policy Characteristics'!K:K,MATCH($C1432,'Policy Characteristics'!$C:$C,0))),"",INDEX('Policy Characteristics'!K:K,MATCH($C1432,'Policy Characteristics'!$C:$C,0)))</f>
        <v>industry-ag-main.html#eff-stds</v>
      </c>
      <c r="R1432" s="226" t="str">
        <f>IF(ISBLANK(INDEX('Policy Characteristics'!L:L,MATCH($C1432,'Policy Characteristics'!$C:$C,0))),"",INDEX('Policy Characteristics'!L:L,MATCH($C1432,'Policy Characteristics'!$C:$C,0)))</f>
        <v>industry-energy-efficiency-standards.html</v>
      </c>
    </row>
    <row r="1433" spans="1:18" s="4" customFormat="1">
      <c r="A1433" s="22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226" t="str">
        <f t="shared" si="50"/>
        <v>Percentage Improvement in Eqpt Efficiency Standards above BAU</v>
      </c>
      <c r="D1433" s="6" t="s">
        <v>864</v>
      </c>
      <c r="E1433" s="45" t="s">
        <v>927</v>
      </c>
      <c r="F1433" t="s">
        <v>865</v>
      </c>
      <c r="G1433" s="45" t="s">
        <v>928</v>
      </c>
      <c r="H1433" s="43">
        <v>1076</v>
      </c>
      <c r="I1433" s="261" t="s">
        <v>728</v>
      </c>
      <c r="J1433" s="227" t="str">
        <f>IF(ISBLANK(INDEX('Policy Characteristics'!D:D,MATCH($C1433,'Policy Characteristics'!$C:$C,0))),"",INDEX('Policy Characteristics'!D:D,MATCH($C1433,'Policy Characteristics'!$C:$C,0)))</f>
        <v>Industry Energy Efficiency Standards</v>
      </c>
      <c r="K1433" s="22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226" t="str">
        <f>IF(ISBLANK(INDEX('Policy Characteristics'!I:I,MATCH($C1433,'Policy Characteristics'!$C:$C,0))),"",INDEX('Policy Characteristics'!I:I,MATCH($C1433,'Policy Characteristics'!$C:$C,0)))</f>
        <v>% reduction in energy use</v>
      </c>
      <c r="P1433" s="22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226" t="str">
        <f>IF(ISBLANK(INDEX('Policy Characteristics'!K:K,MATCH($C1433,'Policy Characteristics'!$C:$C,0))),"",INDEX('Policy Characteristics'!K:K,MATCH($C1433,'Policy Characteristics'!$C:$C,0)))</f>
        <v>industry-ag-main.html#eff-stds</v>
      </c>
      <c r="R1433" s="226" t="str">
        <f>IF(ISBLANK(INDEX('Policy Characteristics'!L:L,MATCH($C1433,'Policy Characteristics'!$C:$C,0))),"",INDEX('Policy Characteristics'!L:L,MATCH($C1433,'Policy Characteristics'!$C:$C,0)))</f>
        <v>industry-energy-efficiency-standards.html</v>
      </c>
    </row>
    <row r="1434" spans="1:18" s="4" customFormat="1">
      <c r="A1434" s="22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226" t="str">
        <f t="shared" si="50"/>
        <v>Percentage Improvement in Eqpt Efficiency Standards above BAU</v>
      </c>
      <c r="D1434" s="6" t="s">
        <v>864</v>
      </c>
      <c r="E1434" s="45" t="s">
        <v>929</v>
      </c>
      <c r="F1434" t="s">
        <v>865</v>
      </c>
      <c r="G1434" s="45" t="s">
        <v>930</v>
      </c>
      <c r="H1434" s="43">
        <v>1077</v>
      </c>
      <c r="I1434" s="261" t="s">
        <v>738</v>
      </c>
      <c r="J1434" s="227" t="str">
        <f>IF(ISBLANK(INDEX('Policy Characteristics'!D:D,MATCH($C1434,'Policy Characteristics'!$C:$C,0))),"",INDEX('Policy Characteristics'!D:D,MATCH($C1434,'Policy Characteristics'!$C:$C,0)))</f>
        <v>Industry Energy Efficiency Standards</v>
      </c>
      <c r="K1434" s="22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226" t="str">
        <f>IF(ISBLANK(INDEX('Policy Characteristics'!I:I,MATCH($C1434,'Policy Characteristics'!$C:$C,0))),"",INDEX('Policy Characteristics'!I:I,MATCH($C1434,'Policy Characteristics'!$C:$C,0)))</f>
        <v>% reduction in energy use</v>
      </c>
      <c r="P1434" s="22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226" t="str">
        <f>IF(ISBLANK(INDEX('Policy Characteristics'!K:K,MATCH($C1434,'Policy Characteristics'!$C:$C,0))),"",INDEX('Policy Characteristics'!K:K,MATCH($C1434,'Policy Characteristics'!$C:$C,0)))</f>
        <v>industry-ag-main.html#eff-stds</v>
      </c>
      <c r="R1434" s="226" t="str">
        <f>IF(ISBLANK(INDEX('Policy Characteristics'!L:L,MATCH($C1434,'Policy Characteristics'!$C:$C,0))),"",INDEX('Policy Characteristics'!L:L,MATCH($C1434,'Policy Characteristics'!$C:$C,0)))</f>
        <v>industry-energy-efficiency-standards.html</v>
      </c>
    </row>
    <row r="1435" spans="1:18" s="4" customFormat="1">
      <c r="A1435" s="22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226" t="str">
        <f t="shared" si="50"/>
        <v>Percentage Improvement in Eqpt Efficiency Standards above BAU</v>
      </c>
      <c r="D1435" s="6" t="s">
        <v>866</v>
      </c>
      <c r="E1435" s="45" t="s">
        <v>911</v>
      </c>
      <c r="F1435" t="s">
        <v>867</v>
      </c>
      <c r="G1435" s="45" t="s">
        <v>912</v>
      </c>
      <c r="H1435" s="43">
        <v>1078</v>
      </c>
      <c r="I1435" s="261" t="s">
        <v>728</v>
      </c>
      <c r="J1435" s="227" t="str">
        <f>IF(ISBLANK(INDEX('Policy Characteristics'!D:D,MATCH($C1435,'Policy Characteristics'!$C:$C,0))),"",INDEX('Policy Characteristics'!D:D,MATCH($C1435,'Policy Characteristics'!$C:$C,0)))</f>
        <v>Industry Energy Efficiency Standards</v>
      </c>
      <c r="K1435" s="22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226" t="str">
        <f>IF(ISBLANK(INDEX('Policy Characteristics'!I:I,MATCH($C1435,'Policy Characteristics'!$C:$C,0))),"",INDEX('Policy Characteristics'!I:I,MATCH($C1435,'Policy Characteristics'!$C:$C,0)))</f>
        <v>% reduction in energy use</v>
      </c>
      <c r="P1435" s="22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226" t="str">
        <f>IF(ISBLANK(INDEX('Policy Characteristics'!K:K,MATCH($C1435,'Policy Characteristics'!$C:$C,0))),"",INDEX('Policy Characteristics'!K:K,MATCH($C1435,'Policy Characteristics'!$C:$C,0)))</f>
        <v>industry-ag-main.html#eff-stds</v>
      </c>
      <c r="R1435" s="226" t="str">
        <f>IF(ISBLANK(INDEX('Policy Characteristics'!L:L,MATCH($C1435,'Policy Characteristics'!$C:$C,0))),"",INDEX('Policy Characteristics'!L:L,MATCH($C1435,'Policy Characteristics'!$C:$C,0)))</f>
        <v>industry-energy-efficiency-standards.html</v>
      </c>
    </row>
    <row r="1436" spans="1:18" s="4" customFormat="1">
      <c r="A1436" s="22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226" t="str">
        <f t="shared" si="50"/>
        <v>Percentage Improvement in Eqpt Efficiency Standards above BAU</v>
      </c>
      <c r="D1436" s="6" t="s">
        <v>866</v>
      </c>
      <c r="E1436" s="45" t="s">
        <v>913</v>
      </c>
      <c r="F1436" t="s">
        <v>867</v>
      </c>
      <c r="G1436" s="45" t="s">
        <v>914</v>
      </c>
      <c r="H1436" s="43">
        <v>1079</v>
      </c>
      <c r="I1436" s="261" t="s">
        <v>728</v>
      </c>
      <c r="J1436" s="227" t="str">
        <f>IF(ISBLANK(INDEX('Policy Characteristics'!D:D,MATCH($C1436,'Policy Characteristics'!$C:$C,0))),"",INDEX('Policy Characteristics'!D:D,MATCH($C1436,'Policy Characteristics'!$C:$C,0)))</f>
        <v>Industry Energy Efficiency Standards</v>
      </c>
      <c r="K1436" s="22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226" t="str">
        <f>IF(ISBLANK(INDEX('Policy Characteristics'!I:I,MATCH($C1436,'Policy Characteristics'!$C:$C,0))),"",INDEX('Policy Characteristics'!I:I,MATCH($C1436,'Policy Characteristics'!$C:$C,0)))</f>
        <v>% reduction in energy use</v>
      </c>
      <c r="P1436" s="22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226" t="str">
        <f>IF(ISBLANK(INDEX('Policy Characteristics'!K:K,MATCH($C1436,'Policy Characteristics'!$C:$C,0))),"",INDEX('Policy Characteristics'!K:K,MATCH($C1436,'Policy Characteristics'!$C:$C,0)))</f>
        <v>industry-ag-main.html#eff-stds</v>
      </c>
      <c r="R1436" s="226" t="str">
        <f>IF(ISBLANK(INDEX('Policy Characteristics'!L:L,MATCH($C1436,'Policy Characteristics'!$C:$C,0))),"",INDEX('Policy Characteristics'!L:L,MATCH($C1436,'Policy Characteristics'!$C:$C,0)))</f>
        <v>industry-energy-efficiency-standards.html</v>
      </c>
    </row>
    <row r="1437" spans="1:18" s="4" customFormat="1">
      <c r="A1437" s="22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226" t="str">
        <f t="shared" si="50"/>
        <v>Percentage Improvement in Eqpt Efficiency Standards above BAU</v>
      </c>
      <c r="D1437" s="6" t="s">
        <v>866</v>
      </c>
      <c r="E1437" s="45" t="s">
        <v>915</v>
      </c>
      <c r="F1437" t="s">
        <v>867</v>
      </c>
      <c r="G1437" s="45" t="s">
        <v>916</v>
      </c>
      <c r="H1437" s="43">
        <v>1080</v>
      </c>
      <c r="I1437" s="261" t="s">
        <v>728</v>
      </c>
      <c r="J1437" s="227" t="str">
        <f>IF(ISBLANK(INDEX('Policy Characteristics'!D:D,MATCH($C1437,'Policy Characteristics'!$C:$C,0))),"",INDEX('Policy Characteristics'!D:D,MATCH($C1437,'Policy Characteristics'!$C:$C,0)))</f>
        <v>Industry Energy Efficiency Standards</v>
      </c>
      <c r="K1437" s="22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226" t="str">
        <f>IF(ISBLANK(INDEX('Policy Characteristics'!I:I,MATCH($C1437,'Policy Characteristics'!$C:$C,0))),"",INDEX('Policy Characteristics'!I:I,MATCH($C1437,'Policy Characteristics'!$C:$C,0)))</f>
        <v>% reduction in energy use</v>
      </c>
      <c r="P1437" s="22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226" t="str">
        <f>IF(ISBLANK(INDEX('Policy Characteristics'!K:K,MATCH($C1437,'Policy Characteristics'!$C:$C,0))),"",INDEX('Policy Characteristics'!K:K,MATCH($C1437,'Policy Characteristics'!$C:$C,0)))</f>
        <v>industry-ag-main.html#eff-stds</v>
      </c>
      <c r="R1437" s="226" t="str">
        <f>IF(ISBLANK(INDEX('Policy Characteristics'!L:L,MATCH($C1437,'Policy Characteristics'!$C:$C,0))),"",INDEX('Policy Characteristics'!L:L,MATCH($C1437,'Policy Characteristics'!$C:$C,0)))</f>
        <v>industry-energy-efficiency-standards.html</v>
      </c>
    </row>
    <row r="1438" spans="1:18" s="4" customFormat="1">
      <c r="A1438" s="22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226" t="str">
        <f t="shared" si="50"/>
        <v>Percentage Improvement in Eqpt Efficiency Standards above BAU</v>
      </c>
      <c r="D1438" s="6" t="s">
        <v>866</v>
      </c>
      <c r="E1438" s="45" t="s">
        <v>917</v>
      </c>
      <c r="F1438" t="s">
        <v>867</v>
      </c>
      <c r="G1438" s="45" t="s">
        <v>918</v>
      </c>
      <c r="H1438" s="43">
        <v>1081</v>
      </c>
      <c r="I1438" s="261" t="s">
        <v>738</v>
      </c>
      <c r="J1438" s="227" t="str">
        <f>IF(ISBLANK(INDEX('Policy Characteristics'!D:D,MATCH($C1438,'Policy Characteristics'!$C:$C,0))),"",INDEX('Policy Characteristics'!D:D,MATCH($C1438,'Policy Characteristics'!$C:$C,0)))</f>
        <v>Industry Energy Efficiency Standards</v>
      </c>
      <c r="K1438" s="22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226" t="str">
        <f>IF(ISBLANK(INDEX('Policy Characteristics'!I:I,MATCH($C1438,'Policy Characteristics'!$C:$C,0))),"",INDEX('Policy Characteristics'!I:I,MATCH($C1438,'Policy Characteristics'!$C:$C,0)))</f>
        <v>% reduction in energy use</v>
      </c>
      <c r="P1438" s="22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226" t="str">
        <f>IF(ISBLANK(INDEX('Policy Characteristics'!K:K,MATCH($C1438,'Policy Characteristics'!$C:$C,0))),"",INDEX('Policy Characteristics'!K:K,MATCH($C1438,'Policy Characteristics'!$C:$C,0)))</f>
        <v>industry-ag-main.html#eff-stds</v>
      </c>
      <c r="R1438" s="226" t="str">
        <f>IF(ISBLANK(INDEX('Policy Characteristics'!L:L,MATCH($C1438,'Policy Characteristics'!$C:$C,0))),"",INDEX('Policy Characteristics'!L:L,MATCH($C1438,'Policy Characteristics'!$C:$C,0)))</f>
        <v>industry-energy-efficiency-standards.html</v>
      </c>
    </row>
    <row r="1439" spans="1:18" s="4" customFormat="1">
      <c r="A1439" s="22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226" t="str">
        <f t="shared" si="50"/>
        <v>Percentage Improvement in Eqpt Efficiency Standards above BAU</v>
      </c>
      <c r="D1439" s="6" t="s">
        <v>866</v>
      </c>
      <c r="E1439" s="45" t="s">
        <v>919</v>
      </c>
      <c r="F1439" t="s">
        <v>867</v>
      </c>
      <c r="G1439" s="45" t="s">
        <v>920</v>
      </c>
      <c r="H1439" s="43">
        <v>1082</v>
      </c>
      <c r="I1439" s="261" t="s">
        <v>728</v>
      </c>
      <c r="J1439" s="227" t="str">
        <f>IF(ISBLANK(INDEX('Policy Characteristics'!D:D,MATCH($C1439,'Policy Characteristics'!$C:$C,0))),"",INDEX('Policy Characteristics'!D:D,MATCH($C1439,'Policy Characteristics'!$C:$C,0)))</f>
        <v>Industry Energy Efficiency Standards</v>
      </c>
      <c r="K1439" s="22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226" t="str">
        <f>IF(ISBLANK(INDEX('Policy Characteristics'!I:I,MATCH($C1439,'Policy Characteristics'!$C:$C,0))),"",INDEX('Policy Characteristics'!I:I,MATCH($C1439,'Policy Characteristics'!$C:$C,0)))</f>
        <v>% reduction in energy use</v>
      </c>
      <c r="P1439" s="22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226" t="str">
        <f>IF(ISBLANK(INDEX('Policy Characteristics'!K:K,MATCH($C1439,'Policy Characteristics'!$C:$C,0))),"",INDEX('Policy Characteristics'!K:K,MATCH($C1439,'Policy Characteristics'!$C:$C,0)))</f>
        <v>industry-ag-main.html#eff-stds</v>
      </c>
      <c r="R1439" s="226" t="str">
        <f>IF(ISBLANK(INDEX('Policy Characteristics'!L:L,MATCH($C1439,'Policy Characteristics'!$C:$C,0))),"",INDEX('Policy Characteristics'!L:L,MATCH($C1439,'Policy Characteristics'!$C:$C,0)))</f>
        <v>industry-energy-efficiency-standards.html</v>
      </c>
    </row>
    <row r="1440" spans="1:18" s="4" customFormat="1">
      <c r="A1440" s="22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226" t="str">
        <f t="shared" si="50"/>
        <v>Percentage Improvement in Eqpt Efficiency Standards above BAU</v>
      </c>
      <c r="D1440" s="6" t="s">
        <v>866</v>
      </c>
      <c r="E1440" s="45" t="s">
        <v>921</v>
      </c>
      <c r="F1440" t="s">
        <v>867</v>
      </c>
      <c r="G1440" s="45" t="s">
        <v>922</v>
      </c>
      <c r="H1440" s="43">
        <v>1083</v>
      </c>
      <c r="I1440" s="261" t="s">
        <v>738</v>
      </c>
      <c r="J1440" s="227" t="str">
        <f>IF(ISBLANK(INDEX('Policy Characteristics'!D:D,MATCH($C1440,'Policy Characteristics'!$C:$C,0))),"",INDEX('Policy Characteristics'!D:D,MATCH($C1440,'Policy Characteristics'!$C:$C,0)))</f>
        <v>Industry Energy Efficiency Standards</v>
      </c>
      <c r="K1440" s="22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226" t="str">
        <f>IF(ISBLANK(INDEX('Policy Characteristics'!I:I,MATCH($C1440,'Policy Characteristics'!$C:$C,0))),"",INDEX('Policy Characteristics'!I:I,MATCH($C1440,'Policy Characteristics'!$C:$C,0)))</f>
        <v>% reduction in energy use</v>
      </c>
      <c r="P1440" s="22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226" t="str">
        <f>IF(ISBLANK(INDEX('Policy Characteristics'!K:K,MATCH($C1440,'Policy Characteristics'!$C:$C,0))),"",INDEX('Policy Characteristics'!K:K,MATCH($C1440,'Policy Characteristics'!$C:$C,0)))</f>
        <v>industry-ag-main.html#eff-stds</v>
      </c>
      <c r="R1440" s="226" t="str">
        <f>IF(ISBLANK(INDEX('Policy Characteristics'!L:L,MATCH($C1440,'Policy Characteristics'!$C:$C,0))),"",INDEX('Policy Characteristics'!L:L,MATCH($C1440,'Policy Characteristics'!$C:$C,0)))</f>
        <v>industry-energy-efficiency-standards.html</v>
      </c>
    </row>
    <row r="1441" spans="1:18" s="4" customFormat="1">
      <c r="A1441" s="22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226" t="str">
        <f t="shared" si="50"/>
        <v>Percentage Improvement in Eqpt Efficiency Standards above BAU</v>
      </c>
      <c r="D1441" s="6" t="s">
        <v>866</v>
      </c>
      <c r="E1441" s="45" t="s">
        <v>923</v>
      </c>
      <c r="F1441" t="s">
        <v>867</v>
      </c>
      <c r="G1441" s="45" t="s">
        <v>924</v>
      </c>
      <c r="H1441" s="43">
        <v>1084</v>
      </c>
      <c r="I1441" s="261" t="s">
        <v>738</v>
      </c>
      <c r="J1441" s="227" t="str">
        <f>IF(ISBLANK(INDEX('Policy Characteristics'!D:D,MATCH($C1441,'Policy Characteristics'!$C:$C,0))),"",INDEX('Policy Characteristics'!D:D,MATCH($C1441,'Policy Characteristics'!$C:$C,0)))</f>
        <v>Industry Energy Efficiency Standards</v>
      </c>
      <c r="K1441" s="22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226" t="str">
        <f>IF(ISBLANK(INDEX('Policy Characteristics'!I:I,MATCH($C1441,'Policy Characteristics'!$C:$C,0))),"",INDEX('Policy Characteristics'!I:I,MATCH($C1441,'Policy Characteristics'!$C:$C,0)))</f>
        <v>% reduction in energy use</v>
      </c>
      <c r="P1441" s="22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226" t="str">
        <f>IF(ISBLANK(INDEX('Policy Characteristics'!K:K,MATCH($C1441,'Policy Characteristics'!$C:$C,0))),"",INDEX('Policy Characteristics'!K:K,MATCH($C1441,'Policy Characteristics'!$C:$C,0)))</f>
        <v>industry-ag-main.html#eff-stds</v>
      </c>
      <c r="R1441" s="226" t="str">
        <f>IF(ISBLANK(INDEX('Policy Characteristics'!L:L,MATCH($C1441,'Policy Characteristics'!$C:$C,0))),"",INDEX('Policy Characteristics'!L:L,MATCH($C1441,'Policy Characteristics'!$C:$C,0)))</f>
        <v>industry-energy-efficiency-standards.html</v>
      </c>
    </row>
    <row r="1442" spans="1:18" s="4" customFormat="1">
      <c r="A1442" s="22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226" t="str">
        <f t="shared" si="50"/>
        <v>Percentage Improvement in Eqpt Efficiency Standards above BAU</v>
      </c>
      <c r="D1442" s="6" t="s">
        <v>866</v>
      </c>
      <c r="E1442" s="45" t="s">
        <v>925</v>
      </c>
      <c r="F1442" t="s">
        <v>867</v>
      </c>
      <c r="G1442" s="45" t="s">
        <v>926</v>
      </c>
      <c r="H1442" s="43">
        <v>1085</v>
      </c>
      <c r="I1442" s="261" t="s">
        <v>728</v>
      </c>
      <c r="J1442" s="227" t="str">
        <f>IF(ISBLANK(INDEX('Policy Characteristics'!D:D,MATCH($C1442,'Policy Characteristics'!$C:$C,0))),"",INDEX('Policy Characteristics'!D:D,MATCH($C1442,'Policy Characteristics'!$C:$C,0)))</f>
        <v>Industry Energy Efficiency Standards</v>
      </c>
      <c r="K1442" s="22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226" t="str">
        <f>IF(ISBLANK(INDEX('Policy Characteristics'!I:I,MATCH($C1442,'Policy Characteristics'!$C:$C,0))),"",INDEX('Policy Characteristics'!I:I,MATCH($C1442,'Policy Characteristics'!$C:$C,0)))</f>
        <v>% reduction in energy use</v>
      </c>
      <c r="P1442" s="22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226" t="str">
        <f>IF(ISBLANK(INDEX('Policy Characteristics'!K:K,MATCH($C1442,'Policy Characteristics'!$C:$C,0))),"",INDEX('Policy Characteristics'!K:K,MATCH($C1442,'Policy Characteristics'!$C:$C,0)))</f>
        <v>industry-ag-main.html#eff-stds</v>
      </c>
      <c r="R1442" s="226" t="str">
        <f>IF(ISBLANK(INDEX('Policy Characteristics'!L:L,MATCH($C1442,'Policy Characteristics'!$C:$C,0))),"",INDEX('Policy Characteristics'!L:L,MATCH($C1442,'Policy Characteristics'!$C:$C,0)))</f>
        <v>industry-energy-efficiency-standards.html</v>
      </c>
    </row>
    <row r="1443" spans="1:18" s="4" customFormat="1">
      <c r="A1443" s="22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226" t="str">
        <f t="shared" si="50"/>
        <v>Percentage Improvement in Eqpt Efficiency Standards above BAU</v>
      </c>
      <c r="D1443" s="6" t="s">
        <v>866</v>
      </c>
      <c r="E1443" s="45" t="s">
        <v>927</v>
      </c>
      <c r="F1443" t="s">
        <v>867</v>
      </c>
      <c r="G1443" s="45" t="s">
        <v>928</v>
      </c>
      <c r="H1443" s="43">
        <v>1086</v>
      </c>
      <c r="I1443" s="261" t="s">
        <v>728</v>
      </c>
      <c r="J1443" s="227" t="str">
        <f>IF(ISBLANK(INDEX('Policy Characteristics'!D:D,MATCH($C1443,'Policy Characteristics'!$C:$C,0))),"",INDEX('Policy Characteristics'!D:D,MATCH($C1443,'Policy Characteristics'!$C:$C,0)))</f>
        <v>Industry Energy Efficiency Standards</v>
      </c>
      <c r="K1443" s="22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226" t="str">
        <f>IF(ISBLANK(INDEX('Policy Characteristics'!I:I,MATCH($C1443,'Policy Characteristics'!$C:$C,0))),"",INDEX('Policy Characteristics'!I:I,MATCH($C1443,'Policy Characteristics'!$C:$C,0)))</f>
        <v>% reduction in energy use</v>
      </c>
      <c r="P1443" s="22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226" t="str">
        <f>IF(ISBLANK(INDEX('Policy Characteristics'!K:K,MATCH($C1443,'Policy Characteristics'!$C:$C,0))),"",INDEX('Policy Characteristics'!K:K,MATCH($C1443,'Policy Characteristics'!$C:$C,0)))</f>
        <v>industry-ag-main.html#eff-stds</v>
      </c>
      <c r="R1443" s="226" t="str">
        <f>IF(ISBLANK(INDEX('Policy Characteristics'!L:L,MATCH($C1443,'Policy Characteristics'!$C:$C,0))),"",INDEX('Policy Characteristics'!L:L,MATCH($C1443,'Policy Characteristics'!$C:$C,0)))</f>
        <v>industry-energy-efficiency-standards.html</v>
      </c>
    </row>
    <row r="1444" spans="1:18" s="4" customFormat="1">
      <c r="A1444" s="22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226" t="str">
        <f t="shared" ref="C1444:C1507" si="51">C$1315</f>
        <v>Percentage Improvement in Eqpt Efficiency Standards above BAU</v>
      </c>
      <c r="D1444" s="6" t="s">
        <v>866</v>
      </c>
      <c r="E1444" s="45" t="s">
        <v>929</v>
      </c>
      <c r="F1444" t="s">
        <v>867</v>
      </c>
      <c r="G1444" s="45" t="s">
        <v>930</v>
      </c>
      <c r="H1444" s="43">
        <v>1087</v>
      </c>
      <c r="I1444" s="261" t="s">
        <v>738</v>
      </c>
      <c r="J1444" s="227" t="str">
        <f>IF(ISBLANK(INDEX('Policy Characteristics'!D:D,MATCH($C1444,'Policy Characteristics'!$C:$C,0))),"",INDEX('Policy Characteristics'!D:D,MATCH($C1444,'Policy Characteristics'!$C:$C,0)))</f>
        <v>Industry Energy Efficiency Standards</v>
      </c>
      <c r="K1444" s="22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226" t="str">
        <f>IF(ISBLANK(INDEX('Policy Characteristics'!I:I,MATCH($C1444,'Policy Characteristics'!$C:$C,0))),"",INDEX('Policy Characteristics'!I:I,MATCH($C1444,'Policy Characteristics'!$C:$C,0)))</f>
        <v>% reduction in energy use</v>
      </c>
      <c r="P1444" s="22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226" t="str">
        <f>IF(ISBLANK(INDEX('Policy Characteristics'!K:K,MATCH($C1444,'Policy Characteristics'!$C:$C,0))),"",INDEX('Policy Characteristics'!K:K,MATCH($C1444,'Policy Characteristics'!$C:$C,0)))</f>
        <v>industry-ag-main.html#eff-stds</v>
      </c>
      <c r="R1444" s="226" t="str">
        <f>IF(ISBLANK(INDEX('Policy Characteristics'!L:L,MATCH($C1444,'Policy Characteristics'!$C:$C,0))),"",INDEX('Policy Characteristics'!L:L,MATCH($C1444,'Policy Characteristics'!$C:$C,0)))</f>
        <v>industry-energy-efficiency-standards.html</v>
      </c>
    </row>
    <row r="1445" spans="1:18" s="4" customFormat="1">
      <c r="A1445" s="22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226" t="str">
        <f t="shared" si="51"/>
        <v>Percentage Improvement in Eqpt Efficiency Standards above BAU</v>
      </c>
      <c r="D1445" s="6" t="s">
        <v>868</v>
      </c>
      <c r="E1445" s="45" t="s">
        <v>911</v>
      </c>
      <c r="F1445" t="s">
        <v>869</v>
      </c>
      <c r="G1445" s="45" t="s">
        <v>912</v>
      </c>
      <c r="H1445" s="43">
        <v>1088</v>
      </c>
      <c r="I1445" s="261" t="s">
        <v>728</v>
      </c>
      <c r="J1445" s="227" t="str">
        <f>IF(ISBLANK(INDEX('Policy Characteristics'!D:D,MATCH($C1445,'Policy Characteristics'!$C:$C,0))),"",INDEX('Policy Characteristics'!D:D,MATCH($C1445,'Policy Characteristics'!$C:$C,0)))</f>
        <v>Industry Energy Efficiency Standards</v>
      </c>
      <c r="K1445" s="22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226" t="str">
        <f>IF(ISBLANK(INDEX('Policy Characteristics'!I:I,MATCH($C1445,'Policy Characteristics'!$C:$C,0))),"",INDEX('Policy Characteristics'!I:I,MATCH($C1445,'Policy Characteristics'!$C:$C,0)))</f>
        <v>% reduction in energy use</v>
      </c>
      <c r="P1445" s="22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226" t="str">
        <f>IF(ISBLANK(INDEX('Policy Characteristics'!K:K,MATCH($C1445,'Policy Characteristics'!$C:$C,0))),"",INDEX('Policy Characteristics'!K:K,MATCH($C1445,'Policy Characteristics'!$C:$C,0)))</f>
        <v>industry-ag-main.html#eff-stds</v>
      </c>
      <c r="R1445" s="226" t="str">
        <f>IF(ISBLANK(INDEX('Policy Characteristics'!L:L,MATCH($C1445,'Policy Characteristics'!$C:$C,0))),"",INDEX('Policy Characteristics'!L:L,MATCH($C1445,'Policy Characteristics'!$C:$C,0)))</f>
        <v>industry-energy-efficiency-standards.html</v>
      </c>
    </row>
    <row r="1446" spans="1:18" s="4" customFormat="1">
      <c r="A1446" s="22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226" t="str">
        <f t="shared" si="51"/>
        <v>Percentage Improvement in Eqpt Efficiency Standards above BAU</v>
      </c>
      <c r="D1446" s="6" t="s">
        <v>868</v>
      </c>
      <c r="E1446" s="45" t="s">
        <v>913</v>
      </c>
      <c r="F1446" t="s">
        <v>869</v>
      </c>
      <c r="G1446" s="45" t="s">
        <v>914</v>
      </c>
      <c r="H1446" s="43">
        <v>1089</v>
      </c>
      <c r="I1446" s="261" t="s">
        <v>728</v>
      </c>
      <c r="J1446" s="227" t="str">
        <f>IF(ISBLANK(INDEX('Policy Characteristics'!D:D,MATCH($C1446,'Policy Characteristics'!$C:$C,0))),"",INDEX('Policy Characteristics'!D:D,MATCH($C1446,'Policy Characteristics'!$C:$C,0)))</f>
        <v>Industry Energy Efficiency Standards</v>
      </c>
      <c r="K1446" s="22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226" t="str">
        <f>IF(ISBLANK(INDEX('Policy Characteristics'!I:I,MATCH($C1446,'Policy Characteristics'!$C:$C,0))),"",INDEX('Policy Characteristics'!I:I,MATCH($C1446,'Policy Characteristics'!$C:$C,0)))</f>
        <v>% reduction in energy use</v>
      </c>
      <c r="P1446" s="22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226" t="str">
        <f>IF(ISBLANK(INDEX('Policy Characteristics'!K:K,MATCH($C1446,'Policy Characteristics'!$C:$C,0))),"",INDEX('Policy Characteristics'!K:K,MATCH($C1446,'Policy Characteristics'!$C:$C,0)))</f>
        <v>industry-ag-main.html#eff-stds</v>
      </c>
      <c r="R1446" s="226" t="str">
        <f>IF(ISBLANK(INDEX('Policy Characteristics'!L:L,MATCH($C1446,'Policy Characteristics'!$C:$C,0))),"",INDEX('Policy Characteristics'!L:L,MATCH($C1446,'Policy Characteristics'!$C:$C,0)))</f>
        <v>industry-energy-efficiency-standards.html</v>
      </c>
    </row>
    <row r="1447" spans="1:18" s="4" customFormat="1">
      <c r="A1447" s="22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226" t="str">
        <f t="shared" si="51"/>
        <v>Percentage Improvement in Eqpt Efficiency Standards above BAU</v>
      </c>
      <c r="D1447" s="6" t="s">
        <v>868</v>
      </c>
      <c r="E1447" s="45" t="s">
        <v>915</v>
      </c>
      <c r="F1447" t="s">
        <v>869</v>
      </c>
      <c r="G1447" s="45" t="s">
        <v>916</v>
      </c>
      <c r="H1447" s="43">
        <v>1090</v>
      </c>
      <c r="I1447" s="261" t="s">
        <v>728</v>
      </c>
      <c r="J1447" s="227" t="str">
        <f>IF(ISBLANK(INDEX('Policy Characteristics'!D:D,MATCH($C1447,'Policy Characteristics'!$C:$C,0))),"",INDEX('Policy Characteristics'!D:D,MATCH($C1447,'Policy Characteristics'!$C:$C,0)))</f>
        <v>Industry Energy Efficiency Standards</v>
      </c>
      <c r="K1447" s="22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226" t="str">
        <f>IF(ISBLANK(INDEX('Policy Characteristics'!I:I,MATCH($C1447,'Policy Characteristics'!$C:$C,0))),"",INDEX('Policy Characteristics'!I:I,MATCH($C1447,'Policy Characteristics'!$C:$C,0)))</f>
        <v>% reduction in energy use</v>
      </c>
      <c r="P1447" s="22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226" t="str">
        <f>IF(ISBLANK(INDEX('Policy Characteristics'!K:K,MATCH($C1447,'Policy Characteristics'!$C:$C,0))),"",INDEX('Policy Characteristics'!K:K,MATCH($C1447,'Policy Characteristics'!$C:$C,0)))</f>
        <v>industry-ag-main.html#eff-stds</v>
      </c>
      <c r="R1447" s="226" t="str">
        <f>IF(ISBLANK(INDEX('Policy Characteristics'!L:L,MATCH($C1447,'Policy Characteristics'!$C:$C,0))),"",INDEX('Policy Characteristics'!L:L,MATCH($C1447,'Policy Characteristics'!$C:$C,0)))</f>
        <v>industry-energy-efficiency-standards.html</v>
      </c>
    </row>
    <row r="1448" spans="1:18" s="4" customFormat="1">
      <c r="A1448" s="22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226" t="str">
        <f t="shared" si="51"/>
        <v>Percentage Improvement in Eqpt Efficiency Standards above BAU</v>
      </c>
      <c r="D1448" s="6" t="s">
        <v>868</v>
      </c>
      <c r="E1448" s="45" t="s">
        <v>917</v>
      </c>
      <c r="F1448" t="s">
        <v>869</v>
      </c>
      <c r="G1448" s="45" t="s">
        <v>918</v>
      </c>
      <c r="H1448" s="43">
        <v>1091</v>
      </c>
      <c r="I1448" s="261" t="s">
        <v>738</v>
      </c>
      <c r="J1448" s="227" t="str">
        <f>IF(ISBLANK(INDEX('Policy Characteristics'!D:D,MATCH($C1448,'Policy Characteristics'!$C:$C,0))),"",INDEX('Policy Characteristics'!D:D,MATCH($C1448,'Policy Characteristics'!$C:$C,0)))</f>
        <v>Industry Energy Efficiency Standards</v>
      </c>
      <c r="K1448" s="22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226" t="str">
        <f>IF(ISBLANK(INDEX('Policy Characteristics'!I:I,MATCH($C1448,'Policy Characteristics'!$C:$C,0))),"",INDEX('Policy Characteristics'!I:I,MATCH($C1448,'Policy Characteristics'!$C:$C,0)))</f>
        <v>% reduction in energy use</v>
      </c>
      <c r="P1448" s="22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226" t="str">
        <f>IF(ISBLANK(INDEX('Policy Characteristics'!K:K,MATCH($C1448,'Policy Characteristics'!$C:$C,0))),"",INDEX('Policy Characteristics'!K:K,MATCH($C1448,'Policy Characteristics'!$C:$C,0)))</f>
        <v>industry-ag-main.html#eff-stds</v>
      </c>
      <c r="R1448" s="226" t="str">
        <f>IF(ISBLANK(INDEX('Policy Characteristics'!L:L,MATCH($C1448,'Policy Characteristics'!$C:$C,0))),"",INDEX('Policy Characteristics'!L:L,MATCH($C1448,'Policy Characteristics'!$C:$C,0)))</f>
        <v>industry-energy-efficiency-standards.html</v>
      </c>
    </row>
    <row r="1449" spans="1:18" s="4" customFormat="1">
      <c r="A1449" s="22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226" t="str">
        <f t="shared" si="51"/>
        <v>Percentage Improvement in Eqpt Efficiency Standards above BAU</v>
      </c>
      <c r="D1449" s="6" t="s">
        <v>868</v>
      </c>
      <c r="E1449" s="45" t="s">
        <v>919</v>
      </c>
      <c r="F1449" t="s">
        <v>869</v>
      </c>
      <c r="G1449" s="45" t="s">
        <v>920</v>
      </c>
      <c r="H1449" s="43">
        <v>1092</v>
      </c>
      <c r="I1449" s="261" t="s">
        <v>728</v>
      </c>
      <c r="J1449" s="227" t="str">
        <f>IF(ISBLANK(INDEX('Policy Characteristics'!D:D,MATCH($C1449,'Policy Characteristics'!$C:$C,0))),"",INDEX('Policy Characteristics'!D:D,MATCH($C1449,'Policy Characteristics'!$C:$C,0)))</f>
        <v>Industry Energy Efficiency Standards</v>
      </c>
      <c r="K1449" s="22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226" t="str">
        <f>IF(ISBLANK(INDEX('Policy Characteristics'!I:I,MATCH($C1449,'Policy Characteristics'!$C:$C,0))),"",INDEX('Policy Characteristics'!I:I,MATCH($C1449,'Policy Characteristics'!$C:$C,0)))</f>
        <v>% reduction in energy use</v>
      </c>
      <c r="P1449" s="22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226" t="str">
        <f>IF(ISBLANK(INDEX('Policy Characteristics'!K:K,MATCH($C1449,'Policy Characteristics'!$C:$C,0))),"",INDEX('Policy Characteristics'!K:K,MATCH($C1449,'Policy Characteristics'!$C:$C,0)))</f>
        <v>industry-ag-main.html#eff-stds</v>
      </c>
      <c r="R1449" s="226" t="str">
        <f>IF(ISBLANK(INDEX('Policy Characteristics'!L:L,MATCH($C1449,'Policy Characteristics'!$C:$C,0))),"",INDEX('Policy Characteristics'!L:L,MATCH($C1449,'Policy Characteristics'!$C:$C,0)))</f>
        <v>industry-energy-efficiency-standards.html</v>
      </c>
    </row>
    <row r="1450" spans="1:18" s="4" customFormat="1">
      <c r="A1450" s="22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226" t="str">
        <f t="shared" si="51"/>
        <v>Percentage Improvement in Eqpt Efficiency Standards above BAU</v>
      </c>
      <c r="D1450" s="6" t="s">
        <v>868</v>
      </c>
      <c r="E1450" s="45" t="s">
        <v>921</v>
      </c>
      <c r="F1450" t="s">
        <v>869</v>
      </c>
      <c r="G1450" s="45" t="s">
        <v>922</v>
      </c>
      <c r="H1450" s="43">
        <v>1093</v>
      </c>
      <c r="I1450" s="261" t="s">
        <v>738</v>
      </c>
      <c r="J1450" s="227" t="str">
        <f>IF(ISBLANK(INDEX('Policy Characteristics'!D:D,MATCH($C1450,'Policy Characteristics'!$C:$C,0))),"",INDEX('Policy Characteristics'!D:D,MATCH($C1450,'Policy Characteristics'!$C:$C,0)))</f>
        <v>Industry Energy Efficiency Standards</v>
      </c>
      <c r="K1450" s="22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226" t="str">
        <f>IF(ISBLANK(INDEX('Policy Characteristics'!I:I,MATCH($C1450,'Policy Characteristics'!$C:$C,0))),"",INDEX('Policy Characteristics'!I:I,MATCH($C1450,'Policy Characteristics'!$C:$C,0)))</f>
        <v>% reduction in energy use</v>
      </c>
      <c r="P1450" s="22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226" t="str">
        <f>IF(ISBLANK(INDEX('Policy Characteristics'!K:K,MATCH($C1450,'Policy Characteristics'!$C:$C,0))),"",INDEX('Policy Characteristics'!K:K,MATCH($C1450,'Policy Characteristics'!$C:$C,0)))</f>
        <v>industry-ag-main.html#eff-stds</v>
      </c>
      <c r="R1450" s="226" t="str">
        <f>IF(ISBLANK(INDEX('Policy Characteristics'!L:L,MATCH($C1450,'Policy Characteristics'!$C:$C,0))),"",INDEX('Policy Characteristics'!L:L,MATCH($C1450,'Policy Characteristics'!$C:$C,0)))</f>
        <v>industry-energy-efficiency-standards.html</v>
      </c>
    </row>
    <row r="1451" spans="1:18" s="4" customFormat="1">
      <c r="A1451" s="22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226" t="str">
        <f t="shared" si="51"/>
        <v>Percentage Improvement in Eqpt Efficiency Standards above BAU</v>
      </c>
      <c r="D1451" s="6" t="s">
        <v>868</v>
      </c>
      <c r="E1451" s="45" t="s">
        <v>923</v>
      </c>
      <c r="F1451" t="s">
        <v>869</v>
      </c>
      <c r="G1451" s="45" t="s">
        <v>924</v>
      </c>
      <c r="H1451" s="43">
        <v>1094</v>
      </c>
      <c r="I1451" s="261" t="s">
        <v>738</v>
      </c>
      <c r="J1451" s="227" t="str">
        <f>IF(ISBLANK(INDEX('Policy Characteristics'!D:D,MATCH($C1451,'Policy Characteristics'!$C:$C,0))),"",INDEX('Policy Characteristics'!D:D,MATCH($C1451,'Policy Characteristics'!$C:$C,0)))</f>
        <v>Industry Energy Efficiency Standards</v>
      </c>
      <c r="K1451" s="22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226" t="str">
        <f>IF(ISBLANK(INDEX('Policy Characteristics'!I:I,MATCH($C1451,'Policy Characteristics'!$C:$C,0))),"",INDEX('Policy Characteristics'!I:I,MATCH($C1451,'Policy Characteristics'!$C:$C,0)))</f>
        <v>% reduction in energy use</v>
      </c>
      <c r="P1451" s="22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226" t="str">
        <f>IF(ISBLANK(INDEX('Policy Characteristics'!K:K,MATCH($C1451,'Policy Characteristics'!$C:$C,0))),"",INDEX('Policy Characteristics'!K:K,MATCH($C1451,'Policy Characteristics'!$C:$C,0)))</f>
        <v>industry-ag-main.html#eff-stds</v>
      </c>
      <c r="R1451" s="226" t="str">
        <f>IF(ISBLANK(INDEX('Policy Characteristics'!L:L,MATCH($C1451,'Policy Characteristics'!$C:$C,0))),"",INDEX('Policy Characteristics'!L:L,MATCH($C1451,'Policy Characteristics'!$C:$C,0)))</f>
        <v>industry-energy-efficiency-standards.html</v>
      </c>
    </row>
    <row r="1452" spans="1:18" s="4" customFormat="1">
      <c r="A1452" s="22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226" t="str">
        <f t="shared" si="51"/>
        <v>Percentage Improvement in Eqpt Efficiency Standards above BAU</v>
      </c>
      <c r="D1452" s="6" t="s">
        <v>868</v>
      </c>
      <c r="E1452" s="45" t="s">
        <v>925</v>
      </c>
      <c r="F1452" t="s">
        <v>869</v>
      </c>
      <c r="G1452" s="45" t="s">
        <v>926</v>
      </c>
      <c r="H1452" s="43">
        <v>1095</v>
      </c>
      <c r="I1452" s="261" t="s">
        <v>728</v>
      </c>
      <c r="J1452" s="227" t="str">
        <f>IF(ISBLANK(INDEX('Policy Characteristics'!D:D,MATCH($C1452,'Policy Characteristics'!$C:$C,0))),"",INDEX('Policy Characteristics'!D:D,MATCH($C1452,'Policy Characteristics'!$C:$C,0)))</f>
        <v>Industry Energy Efficiency Standards</v>
      </c>
      <c r="K1452" s="22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226" t="str">
        <f>IF(ISBLANK(INDEX('Policy Characteristics'!I:I,MATCH($C1452,'Policy Characteristics'!$C:$C,0))),"",INDEX('Policy Characteristics'!I:I,MATCH($C1452,'Policy Characteristics'!$C:$C,0)))</f>
        <v>% reduction in energy use</v>
      </c>
      <c r="P1452" s="22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226" t="str">
        <f>IF(ISBLANK(INDEX('Policy Characteristics'!K:K,MATCH($C1452,'Policy Characteristics'!$C:$C,0))),"",INDEX('Policy Characteristics'!K:K,MATCH($C1452,'Policy Characteristics'!$C:$C,0)))</f>
        <v>industry-ag-main.html#eff-stds</v>
      </c>
      <c r="R1452" s="226" t="str">
        <f>IF(ISBLANK(INDEX('Policy Characteristics'!L:L,MATCH($C1452,'Policy Characteristics'!$C:$C,0))),"",INDEX('Policy Characteristics'!L:L,MATCH($C1452,'Policy Characteristics'!$C:$C,0)))</f>
        <v>industry-energy-efficiency-standards.html</v>
      </c>
    </row>
    <row r="1453" spans="1:18" s="4" customFormat="1">
      <c r="A1453" s="22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226" t="str">
        <f t="shared" si="51"/>
        <v>Percentage Improvement in Eqpt Efficiency Standards above BAU</v>
      </c>
      <c r="D1453" s="6" t="s">
        <v>868</v>
      </c>
      <c r="E1453" s="45" t="s">
        <v>927</v>
      </c>
      <c r="F1453" t="s">
        <v>869</v>
      </c>
      <c r="G1453" s="45" t="s">
        <v>928</v>
      </c>
      <c r="H1453" s="43">
        <v>1096</v>
      </c>
      <c r="I1453" s="261" t="s">
        <v>728</v>
      </c>
      <c r="J1453" s="227" t="str">
        <f>IF(ISBLANK(INDEX('Policy Characteristics'!D:D,MATCH($C1453,'Policy Characteristics'!$C:$C,0))),"",INDEX('Policy Characteristics'!D:D,MATCH($C1453,'Policy Characteristics'!$C:$C,0)))</f>
        <v>Industry Energy Efficiency Standards</v>
      </c>
      <c r="K1453" s="22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226" t="str">
        <f>IF(ISBLANK(INDEX('Policy Characteristics'!I:I,MATCH($C1453,'Policy Characteristics'!$C:$C,0))),"",INDEX('Policy Characteristics'!I:I,MATCH($C1453,'Policy Characteristics'!$C:$C,0)))</f>
        <v>% reduction in energy use</v>
      </c>
      <c r="P1453" s="22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226" t="str">
        <f>IF(ISBLANK(INDEX('Policy Characteristics'!K:K,MATCH($C1453,'Policy Characteristics'!$C:$C,0))),"",INDEX('Policy Characteristics'!K:K,MATCH($C1453,'Policy Characteristics'!$C:$C,0)))</f>
        <v>industry-ag-main.html#eff-stds</v>
      </c>
      <c r="R1453" s="226" t="str">
        <f>IF(ISBLANK(INDEX('Policy Characteristics'!L:L,MATCH($C1453,'Policy Characteristics'!$C:$C,0))),"",INDEX('Policy Characteristics'!L:L,MATCH($C1453,'Policy Characteristics'!$C:$C,0)))</f>
        <v>industry-energy-efficiency-standards.html</v>
      </c>
    </row>
    <row r="1454" spans="1:18" s="4" customFormat="1">
      <c r="A1454" s="22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226" t="str">
        <f t="shared" si="51"/>
        <v>Percentage Improvement in Eqpt Efficiency Standards above BAU</v>
      </c>
      <c r="D1454" s="6" t="s">
        <v>868</v>
      </c>
      <c r="E1454" s="45" t="s">
        <v>929</v>
      </c>
      <c r="F1454" t="s">
        <v>869</v>
      </c>
      <c r="G1454" s="45" t="s">
        <v>930</v>
      </c>
      <c r="H1454" s="43">
        <v>1097</v>
      </c>
      <c r="I1454" s="261" t="s">
        <v>738</v>
      </c>
      <c r="J1454" s="227" t="str">
        <f>IF(ISBLANK(INDEX('Policy Characteristics'!D:D,MATCH($C1454,'Policy Characteristics'!$C:$C,0))),"",INDEX('Policy Characteristics'!D:D,MATCH($C1454,'Policy Characteristics'!$C:$C,0)))</f>
        <v>Industry Energy Efficiency Standards</v>
      </c>
      <c r="K1454" s="22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226" t="str">
        <f>IF(ISBLANK(INDEX('Policy Characteristics'!I:I,MATCH($C1454,'Policy Characteristics'!$C:$C,0))),"",INDEX('Policy Characteristics'!I:I,MATCH($C1454,'Policy Characteristics'!$C:$C,0)))</f>
        <v>% reduction in energy use</v>
      </c>
      <c r="P1454" s="22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226" t="str">
        <f>IF(ISBLANK(INDEX('Policy Characteristics'!K:K,MATCH($C1454,'Policy Characteristics'!$C:$C,0))),"",INDEX('Policy Characteristics'!K:K,MATCH($C1454,'Policy Characteristics'!$C:$C,0)))</f>
        <v>industry-ag-main.html#eff-stds</v>
      </c>
      <c r="R1454" s="226" t="str">
        <f>IF(ISBLANK(INDEX('Policy Characteristics'!L:L,MATCH($C1454,'Policy Characteristics'!$C:$C,0))),"",INDEX('Policy Characteristics'!L:L,MATCH($C1454,'Policy Characteristics'!$C:$C,0)))</f>
        <v>industry-energy-efficiency-standards.html</v>
      </c>
    </row>
    <row r="1455" spans="1:18" s="4" customFormat="1">
      <c r="A1455" s="22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226" t="str">
        <f t="shared" si="51"/>
        <v>Percentage Improvement in Eqpt Efficiency Standards above BAU</v>
      </c>
      <c r="D1455" s="6" t="s">
        <v>870</v>
      </c>
      <c r="E1455" s="45" t="s">
        <v>911</v>
      </c>
      <c r="F1455" t="s">
        <v>871</v>
      </c>
      <c r="G1455" s="45" t="s">
        <v>912</v>
      </c>
      <c r="H1455" s="43">
        <v>1098</v>
      </c>
      <c r="I1455" s="261" t="s">
        <v>728</v>
      </c>
      <c r="J1455" s="227" t="str">
        <f>IF(ISBLANK(INDEX('Policy Characteristics'!D:D,MATCH($C1455,'Policy Characteristics'!$C:$C,0))),"",INDEX('Policy Characteristics'!D:D,MATCH($C1455,'Policy Characteristics'!$C:$C,0)))</f>
        <v>Industry Energy Efficiency Standards</v>
      </c>
      <c r="K1455" s="22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226" t="str">
        <f>IF(ISBLANK(INDEX('Policy Characteristics'!I:I,MATCH($C1455,'Policy Characteristics'!$C:$C,0))),"",INDEX('Policy Characteristics'!I:I,MATCH($C1455,'Policy Characteristics'!$C:$C,0)))</f>
        <v>% reduction in energy use</v>
      </c>
      <c r="P1455" s="22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226" t="str">
        <f>IF(ISBLANK(INDEX('Policy Characteristics'!K:K,MATCH($C1455,'Policy Characteristics'!$C:$C,0))),"",INDEX('Policy Characteristics'!K:K,MATCH($C1455,'Policy Characteristics'!$C:$C,0)))</f>
        <v>industry-ag-main.html#eff-stds</v>
      </c>
      <c r="R1455" s="226" t="str">
        <f>IF(ISBLANK(INDEX('Policy Characteristics'!L:L,MATCH($C1455,'Policy Characteristics'!$C:$C,0))),"",INDEX('Policy Characteristics'!L:L,MATCH($C1455,'Policy Characteristics'!$C:$C,0)))</f>
        <v>industry-energy-efficiency-standards.html</v>
      </c>
    </row>
    <row r="1456" spans="1:18" s="4" customFormat="1">
      <c r="A1456" s="22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226" t="str">
        <f t="shared" si="51"/>
        <v>Percentage Improvement in Eqpt Efficiency Standards above BAU</v>
      </c>
      <c r="D1456" s="6" t="s">
        <v>870</v>
      </c>
      <c r="E1456" s="45" t="s">
        <v>913</v>
      </c>
      <c r="F1456" t="s">
        <v>871</v>
      </c>
      <c r="G1456" s="45" t="s">
        <v>914</v>
      </c>
      <c r="H1456" s="43">
        <v>1099</v>
      </c>
      <c r="I1456" s="261" t="s">
        <v>728</v>
      </c>
      <c r="J1456" s="227" t="str">
        <f>IF(ISBLANK(INDEX('Policy Characteristics'!D:D,MATCH($C1456,'Policy Characteristics'!$C:$C,0))),"",INDEX('Policy Characteristics'!D:D,MATCH($C1456,'Policy Characteristics'!$C:$C,0)))</f>
        <v>Industry Energy Efficiency Standards</v>
      </c>
      <c r="K1456" s="22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226" t="str">
        <f>IF(ISBLANK(INDEX('Policy Characteristics'!I:I,MATCH($C1456,'Policy Characteristics'!$C:$C,0))),"",INDEX('Policy Characteristics'!I:I,MATCH($C1456,'Policy Characteristics'!$C:$C,0)))</f>
        <v>% reduction in energy use</v>
      </c>
      <c r="P1456" s="22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226" t="str">
        <f>IF(ISBLANK(INDEX('Policy Characteristics'!K:K,MATCH($C1456,'Policy Characteristics'!$C:$C,0))),"",INDEX('Policy Characteristics'!K:K,MATCH($C1456,'Policy Characteristics'!$C:$C,0)))</f>
        <v>industry-ag-main.html#eff-stds</v>
      </c>
      <c r="R1456" s="226" t="str">
        <f>IF(ISBLANK(INDEX('Policy Characteristics'!L:L,MATCH($C1456,'Policy Characteristics'!$C:$C,0))),"",INDEX('Policy Characteristics'!L:L,MATCH($C1456,'Policy Characteristics'!$C:$C,0)))</f>
        <v>industry-energy-efficiency-standards.html</v>
      </c>
    </row>
    <row r="1457" spans="1:18" s="4" customFormat="1">
      <c r="A1457" s="22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226" t="str">
        <f t="shared" si="51"/>
        <v>Percentage Improvement in Eqpt Efficiency Standards above BAU</v>
      </c>
      <c r="D1457" s="6" t="s">
        <v>870</v>
      </c>
      <c r="E1457" s="45" t="s">
        <v>915</v>
      </c>
      <c r="F1457" t="s">
        <v>871</v>
      </c>
      <c r="G1457" s="45" t="s">
        <v>916</v>
      </c>
      <c r="H1457" s="43">
        <v>1100</v>
      </c>
      <c r="I1457" s="261" t="s">
        <v>728</v>
      </c>
      <c r="J1457" s="227" t="str">
        <f>IF(ISBLANK(INDEX('Policy Characteristics'!D:D,MATCH($C1457,'Policy Characteristics'!$C:$C,0))),"",INDEX('Policy Characteristics'!D:D,MATCH($C1457,'Policy Characteristics'!$C:$C,0)))</f>
        <v>Industry Energy Efficiency Standards</v>
      </c>
      <c r="K1457" s="22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226" t="str">
        <f>IF(ISBLANK(INDEX('Policy Characteristics'!I:I,MATCH($C1457,'Policy Characteristics'!$C:$C,0))),"",INDEX('Policy Characteristics'!I:I,MATCH($C1457,'Policy Characteristics'!$C:$C,0)))</f>
        <v>% reduction in energy use</v>
      </c>
      <c r="P1457" s="22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226" t="str">
        <f>IF(ISBLANK(INDEX('Policy Characteristics'!K:K,MATCH($C1457,'Policy Characteristics'!$C:$C,0))),"",INDEX('Policy Characteristics'!K:K,MATCH($C1457,'Policy Characteristics'!$C:$C,0)))</f>
        <v>industry-ag-main.html#eff-stds</v>
      </c>
      <c r="R1457" s="226" t="str">
        <f>IF(ISBLANK(INDEX('Policy Characteristics'!L:L,MATCH($C1457,'Policy Characteristics'!$C:$C,0))),"",INDEX('Policy Characteristics'!L:L,MATCH($C1457,'Policy Characteristics'!$C:$C,0)))</f>
        <v>industry-energy-efficiency-standards.html</v>
      </c>
    </row>
    <row r="1458" spans="1:18" s="4" customFormat="1">
      <c r="A1458" s="22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226" t="str">
        <f t="shared" si="51"/>
        <v>Percentage Improvement in Eqpt Efficiency Standards above BAU</v>
      </c>
      <c r="D1458" s="6" t="s">
        <v>870</v>
      </c>
      <c r="E1458" s="45" t="s">
        <v>917</v>
      </c>
      <c r="F1458" t="s">
        <v>871</v>
      </c>
      <c r="G1458" s="45" t="s">
        <v>918</v>
      </c>
      <c r="H1458" s="43">
        <v>1101</v>
      </c>
      <c r="I1458" s="261" t="s">
        <v>738</v>
      </c>
      <c r="J1458" s="227" t="str">
        <f>IF(ISBLANK(INDEX('Policy Characteristics'!D:D,MATCH($C1458,'Policy Characteristics'!$C:$C,0))),"",INDEX('Policy Characteristics'!D:D,MATCH($C1458,'Policy Characteristics'!$C:$C,0)))</f>
        <v>Industry Energy Efficiency Standards</v>
      </c>
      <c r="K1458" s="22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226" t="str">
        <f>IF(ISBLANK(INDEX('Policy Characteristics'!I:I,MATCH($C1458,'Policy Characteristics'!$C:$C,0))),"",INDEX('Policy Characteristics'!I:I,MATCH($C1458,'Policy Characteristics'!$C:$C,0)))</f>
        <v>% reduction in energy use</v>
      </c>
      <c r="P1458" s="22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226" t="str">
        <f>IF(ISBLANK(INDEX('Policy Characteristics'!K:K,MATCH($C1458,'Policy Characteristics'!$C:$C,0))),"",INDEX('Policy Characteristics'!K:K,MATCH($C1458,'Policy Characteristics'!$C:$C,0)))</f>
        <v>industry-ag-main.html#eff-stds</v>
      </c>
      <c r="R1458" s="226" t="str">
        <f>IF(ISBLANK(INDEX('Policy Characteristics'!L:L,MATCH($C1458,'Policy Characteristics'!$C:$C,0))),"",INDEX('Policy Characteristics'!L:L,MATCH($C1458,'Policy Characteristics'!$C:$C,0)))</f>
        <v>industry-energy-efficiency-standards.html</v>
      </c>
    </row>
    <row r="1459" spans="1:18" s="4" customFormat="1">
      <c r="A1459" s="22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226" t="str">
        <f t="shared" si="51"/>
        <v>Percentage Improvement in Eqpt Efficiency Standards above BAU</v>
      </c>
      <c r="D1459" s="6" t="s">
        <v>870</v>
      </c>
      <c r="E1459" s="45" t="s">
        <v>919</v>
      </c>
      <c r="F1459" t="s">
        <v>871</v>
      </c>
      <c r="G1459" s="45" t="s">
        <v>920</v>
      </c>
      <c r="H1459" s="43">
        <v>1102</v>
      </c>
      <c r="I1459" s="261" t="s">
        <v>728</v>
      </c>
      <c r="J1459" s="227" t="str">
        <f>IF(ISBLANK(INDEX('Policy Characteristics'!D:D,MATCH($C1459,'Policy Characteristics'!$C:$C,0))),"",INDEX('Policy Characteristics'!D:D,MATCH($C1459,'Policy Characteristics'!$C:$C,0)))</f>
        <v>Industry Energy Efficiency Standards</v>
      </c>
      <c r="K1459" s="22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226" t="str">
        <f>IF(ISBLANK(INDEX('Policy Characteristics'!I:I,MATCH($C1459,'Policy Characteristics'!$C:$C,0))),"",INDEX('Policy Characteristics'!I:I,MATCH($C1459,'Policy Characteristics'!$C:$C,0)))</f>
        <v>% reduction in energy use</v>
      </c>
      <c r="P1459" s="22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226" t="str">
        <f>IF(ISBLANK(INDEX('Policy Characteristics'!K:K,MATCH($C1459,'Policy Characteristics'!$C:$C,0))),"",INDEX('Policy Characteristics'!K:K,MATCH($C1459,'Policy Characteristics'!$C:$C,0)))</f>
        <v>industry-ag-main.html#eff-stds</v>
      </c>
      <c r="R1459" s="226" t="str">
        <f>IF(ISBLANK(INDEX('Policy Characteristics'!L:L,MATCH($C1459,'Policy Characteristics'!$C:$C,0))),"",INDEX('Policy Characteristics'!L:L,MATCH($C1459,'Policy Characteristics'!$C:$C,0)))</f>
        <v>industry-energy-efficiency-standards.html</v>
      </c>
    </row>
    <row r="1460" spans="1:18" s="4" customFormat="1">
      <c r="A1460" s="22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226" t="str">
        <f t="shared" si="51"/>
        <v>Percentage Improvement in Eqpt Efficiency Standards above BAU</v>
      </c>
      <c r="D1460" s="6" t="s">
        <v>870</v>
      </c>
      <c r="E1460" s="45" t="s">
        <v>921</v>
      </c>
      <c r="F1460" t="s">
        <v>871</v>
      </c>
      <c r="G1460" s="45" t="s">
        <v>922</v>
      </c>
      <c r="H1460" s="43">
        <v>1103</v>
      </c>
      <c r="I1460" s="261" t="s">
        <v>738</v>
      </c>
      <c r="J1460" s="227" t="str">
        <f>IF(ISBLANK(INDEX('Policy Characteristics'!D:D,MATCH($C1460,'Policy Characteristics'!$C:$C,0))),"",INDEX('Policy Characteristics'!D:D,MATCH($C1460,'Policy Characteristics'!$C:$C,0)))</f>
        <v>Industry Energy Efficiency Standards</v>
      </c>
      <c r="K1460" s="22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226" t="str">
        <f>IF(ISBLANK(INDEX('Policy Characteristics'!I:I,MATCH($C1460,'Policy Characteristics'!$C:$C,0))),"",INDEX('Policy Characteristics'!I:I,MATCH($C1460,'Policy Characteristics'!$C:$C,0)))</f>
        <v>% reduction in energy use</v>
      </c>
      <c r="P1460" s="22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226" t="str">
        <f>IF(ISBLANK(INDEX('Policy Characteristics'!K:K,MATCH($C1460,'Policy Characteristics'!$C:$C,0))),"",INDEX('Policy Characteristics'!K:K,MATCH($C1460,'Policy Characteristics'!$C:$C,0)))</f>
        <v>industry-ag-main.html#eff-stds</v>
      </c>
      <c r="R1460" s="226" t="str">
        <f>IF(ISBLANK(INDEX('Policy Characteristics'!L:L,MATCH($C1460,'Policy Characteristics'!$C:$C,0))),"",INDEX('Policy Characteristics'!L:L,MATCH($C1460,'Policy Characteristics'!$C:$C,0)))</f>
        <v>industry-energy-efficiency-standards.html</v>
      </c>
    </row>
    <row r="1461" spans="1:18" s="4" customFormat="1">
      <c r="A1461" s="22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226" t="str">
        <f t="shared" si="51"/>
        <v>Percentage Improvement in Eqpt Efficiency Standards above BAU</v>
      </c>
      <c r="D1461" s="6" t="s">
        <v>870</v>
      </c>
      <c r="E1461" s="45" t="s">
        <v>923</v>
      </c>
      <c r="F1461" t="s">
        <v>871</v>
      </c>
      <c r="G1461" s="45" t="s">
        <v>924</v>
      </c>
      <c r="H1461" s="43">
        <v>1104</v>
      </c>
      <c r="I1461" s="261" t="s">
        <v>738</v>
      </c>
      <c r="J1461" s="227" t="str">
        <f>IF(ISBLANK(INDEX('Policy Characteristics'!D:D,MATCH($C1461,'Policy Characteristics'!$C:$C,0))),"",INDEX('Policy Characteristics'!D:D,MATCH($C1461,'Policy Characteristics'!$C:$C,0)))</f>
        <v>Industry Energy Efficiency Standards</v>
      </c>
      <c r="K1461" s="22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226" t="str">
        <f>IF(ISBLANK(INDEX('Policy Characteristics'!I:I,MATCH($C1461,'Policy Characteristics'!$C:$C,0))),"",INDEX('Policy Characteristics'!I:I,MATCH($C1461,'Policy Characteristics'!$C:$C,0)))</f>
        <v>% reduction in energy use</v>
      </c>
      <c r="P1461" s="22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226" t="str">
        <f>IF(ISBLANK(INDEX('Policy Characteristics'!K:K,MATCH($C1461,'Policy Characteristics'!$C:$C,0))),"",INDEX('Policy Characteristics'!K:K,MATCH($C1461,'Policy Characteristics'!$C:$C,0)))</f>
        <v>industry-ag-main.html#eff-stds</v>
      </c>
      <c r="R1461" s="226" t="str">
        <f>IF(ISBLANK(INDEX('Policy Characteristics'!L:L,MATCH($C1461,'Policy Characteristics'!$C:$C,0))),"",INDEX('Policy Characteristics'!L:L,MATCH($C1461,'Policy Characteristics'!$C:$C,0)))</f>
        <v>industry-energy-efficiency-standards.html</v>
      </c>
    </row>
    <row r="1462" spans="1:18" s="4" customFormat="1">
      <c r="A1462" s="22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226" t="str">
        <f t="shared" si="51"/>
        <v>Percentage Improvement in Eqpt Efficiency Standards above BAU</v>
      </c>
      <c r="D1462" s="6" t="s">
        <v>870</v>
      </c>
      <c r="E1462" s="45" t="s">
        <v>925</v>
      </c>
      <c r="F1462" t="s">
        <v>871</v>
      </c>
      <c r="G1462" s="45" t="s">
        <v>926</v>
      </c>
      <c r="H1462" s="43">
        <v>1105</v>
      </c>
      <c r="I1462" s="261" t="s">
        <v>728</v>
      </c>
      <c r="J1462" s="227" t="str">
        <f>IF(ISBLANK(INDEX('Policy Characteristics'!D:D,MATCH($C1462,'Policy Characteristics'!$C:$C,0))),"",INDEX('Policy Characteristics'!D:D,MATCH($C1462,'Policy Characteristics'!$C:$C,0)))</f>
        <v>Industry Energy Efficiency Standards</v>
      </c>
      <c r="K1462" s="22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226" t="str">
        <f>IF(ISBLANK(INDEX('Policy Characteristics'!I:I,MATCH($C1462,'Policy Characteristics'!$C:$C,0))),"",INDEX('Policy Characteristics'!I:I,MATCH($C1462,'Policy Characteristics'!$C:$C,0)))</f>
        <v>% reduction in energy use</v>
      </c>
      <c r="P1462" s="22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226" t="str">
        <f>IF(ISBLANK(INDEX('Policy Characteristics'!K:K,MATCH($C1462,'Policy Characteristics'!$C:$C,0))),"",INDEX('Policy Characteristics'!K:K,MATCH($C1462,'Policy Characteristics'!$C:$C,0)))</f>
        <v>industry-ag-main.html#eff-stds</v>
      </c>
      <c r="R1462" s="226" t="str">
        <f>IF(ISBLANK(INDEX('Policy Characteristics'!L:L,MATCH($C1462,'Policy Characteristics'!$C:$C,0))),"",INDEX('Policy Characteristics'!L:L,MATCH($C1462,'Policy Characteristics'!$C:$C,0)))</f>
        <v>industry-energy-efficiency-standards.html</v>
      </c>
    </row>
    <row r="1463" spans="1:18" s="4" customFormat="1">
      <c r="A1463" s="22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226" t="str">
        <f t="shared" si="51"/>
        <v>Percentage Improvement in Eqpt Efficiency Standards above BAU</v>
      </c>
      <c r="D1463" s="6" t="s">
        <v>870</v>
      </c>
      <c r="E1463" s="45" t="s">
        <v>927</v>
      </c>
      <c r="F1463" t="s">
        <v>871</v>
      </c>
      <c r="G1463" s="45" t="s">
        <v>928</v>
      </c>
      <c r="H1463" s="43">
        <v>1106</v>
      </c>
      <c r="I1463" s="261" t="s">
        <v>728</v>
      </c>
      <c r="J1463" s="227" t="str">
        <f>IF(ISBLANK(INDEX('Policy Characteristics'!D:D,MATCH($C1463,'Policy Characteristics'!$C:$C,0))),"",INDEX('Policy Characteristics'!D:D,MATCH($C1463,'Policy Characteristics'!$C:$C,0)))</f>
        <v>Industry Energy Efficiency Standards</v>
      </c>
      <c r="K1463" s="22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226" t="str">
        <f>IF(ISBLANK(INDEX('Policy Characteristics'!I:I,MATCH($C1463,'Policy Characteristics'!$C:$C,0))),"",INDEX('Policy Characteristics'!I:I,MATCH($C1463,'Policy Characteristics'!$C:$C,0)))</f>
        <v>% reduction in energy use</v>
      </c>
      <c r="P1463" s="22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226" t="str">
        <f>IF(ISBLANK(INDEX('Policy Characteristics'!K:K,MATCH($C1463,'Policy Characteristics'!$C:$C,0))),"",INDEX('Policy Characteristics'!K:K,MATCH($C1463,'Policy Characteristics'!$C:$C,0)))</f>
        <v>industry-ag-main.html#eff-stds</v>
      </c>
      <c r="R1463" s="226" t="str">
        <f>IF(ISBLANK(INDEX('Policy Characteristics'!L:L,MATCH($C1463,'Policy Characteristics'!$C:$C,0))),"",INDEX('Policy Characteristics'!L:L,MATCH($C1463,'Policy Characteristics'!$C:$C,0)))</f>
        <v>industry-energy-efficiency-standards.html</v>
      </c>
    </row>
    <row r="1464" spans="1:18" s="4" customFormat="1">
      <c r="A1464" s="22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226" t="str">
        <f t="shared" si="51"/>
        <v>Percentage Improvement in Eqpt Efficiency Standards above BAU</v>
      </c>
      <c r="D1464" s="6" t="s">
        <v>870</v>
      </c>
      <c r="E1464" s="45" t="s">
        <v>929</v>
      </c>
      <c r="F1464" t="s">
        <v>871</v>
      </c>
      <c r="G1464" s="45" t="s">
        <v>930</v>
      </c>
      <c r="H1464" s="43">
        <v>1107</v>
      </c>
      <c r="I1464" s="261" t="s">
        <v>738</v>
      </c>
      <c r="J1464" s="227" t="str">
        <f>IF(ISBLANK(INDEX('Policy Characteristics'!D:D,MATCH($C1464,'Policy Characteristics'!$C:$C,0))),"",INDEX('Policy Characteristics'!D:D,MATCH($C1464,'Policy Characteristics'!$C:$C,0)))</f>
        <v>Industry Energy Efficiency Standards</v>
      </c>
      <c r="K1464" s="22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226" t="str">
        <f>IF(ISBLANK(INDEX('Policy Characteristics'!I:I,MATCH($C1464,'Policy Characteristics'!$C:$C,0))),"",INDEX('Policy Characteristics'!I:I,MATCH($C1464,'Policy Characteristics'!$C:$C,0)))</f>
        <v>% reduction in energy use</v>
      </c>
      <c r="P1464" s="22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226" t="str">
        <f>IF(ISBLANK(INDEX('Policy Characteristics'!K:K,MATCH($C1464,'Policy Characteristics'!$C:$C,0))),"",INDEX('Policy Characteristics'!K:K,MATCH($C1464,'Policy Characteristics'!$C:$C,0)))</f>
        <v>industry-ag-main.html#eff-stds</v>
      </c>
      <c r="R1464" s="226" t="str">
        <f>IF(ISBLANK(INDEX('Policy Characteristics'!L:L,MATCH($C1464,'Policy Characteristics'!$C:$C,0))),"",INDEX('Policy Characteristics'!L:L,MATCH($C1464,'Policy Characteristics'!$C:$C,0)))</f>
        <v>industry-energy-efficiency-standards.html</v>
      </c>
    </row>
    <row r="1465" spans="1:18" s="4" customFormat="1">
      <c r="A1465" s="22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226" t="str">
        <f t="shared" si="51"/>
        <v>Percentage Improvement in Eqpt Efficiency Standards above BAU</v>
      </c>
      <c r="D1465" s="6" t="s">
        <v>872</v>
      </c>
      <c r="E1465" s="45" t="s">
        <v>911</v>
      </c>
      <c r="F1465" t="s">
        <v>873</v>
      </c>
      <c r="G1465" s="45" t="s">
        <v>912</v>
      </c>
      <c r="H1465" s="43">
        <v>1108</v>
      </c>
      <c r="I1465" s="261" t="s">
        <v>728</v>
      </c>
      <c r="J1465" s="227" t="str">
        <f>IF(ISBLANK(INDEX('Policy Characteristics'!D:D,MATCH($C1465,'Policy Characteristics'!$C:$C,0))),"",INDEX('Policy Characteristics'!D:D,MATCH($C1465,'Policy Characteristics'!$C:$C,0)))</f>
        <v>Industry Energy Efficiency Standards</v>
      </c>
      <c r="K1465" s="22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226" t="str">
        <f>IF(ISBLANK(INDEX('Policy Characteristics'!I:I,MATCH($C1465,'Policy Characteristics'!$C:$C,0))),"",INDEX('Policy Characteristics'!I:I,MATCH($C1465,'Policy Characteristics'!$C:$C,0)))</f>
        <v>% reduction in energy use</v>
      </c>
      <c r="P1465" s="22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226" t="str">
        <f>IF(ISBLANK(INDEX('Policy Characteristics'!K:K,MATCH($C1465,'Policy Characteristics'!$C:$C,0))),"",INDEX('Policy Characteristics'!K:K,MATCH($C1465,'Policy Characteristics'!$C:$C,0)))</f>
        <v>industry-ag-main.html#eff-stds</v>
      </c>
      <c r="R1465" s="226" t="str">
        <f>IF(ISBLANK(INDEX('Policy Characteristics'!L:L,MATCH($C1465,'Policy Characteristics'!$C:$C,0))),"",INDEX('Policy Characteristics'!L:L,MATCH($C1465,'Policy Characteristics'!$C:$C,0)))</f>
        <v>industry-energy-efficiency-standards.html</v>
      </c>
    </row>
    <row r="1466" spans="1:18" s="4" customFormat="1">
      <c r="A1466" s="22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226" t="str">
        <f t="shared" si="51"/>
        <v>Percentage Improvement in Eqpt Efficiency Standards above BAU</v>
      </c>
      <c r="D1466" s="6" t="s">
        <v>872</v>
      </c>
      <c r="E1466" s="45" t="s">
        <v>913</v>
      </c>
      <c r="F1466" t="s">
        <v>873</v>
      </c>
      <c r="G1466" s="45" t="s">
        <v>914</v>
      </c>
      <c r="H1466" s="43">
        <v>1109</v>
      </c>
      <c r="I1466" s="261" t="s">
        <v>738</v>
      </c>
      <c r="J1466" s="227" t="str">
        <f>IF(ISBLANK(INDEX('Policy Characteristics'!D:D,MATCH($C1466,'Policy Characteristics'!$C:$C,0))),"",INDEX('Policy Characteristics'!D:D,MATCH($C1466,'Policy Characteristics'!$C:$C,0)))</f>
        <v>Industry Energy Efficiency Standards</v>
      </c>
      <c r="K1466" s="22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226" t="str">
        <f>IF(ISBLANK(INDEX('Policy Characteristics'!I:I,MATCH($C1466,'Policy Characteristics'!$C:$C,0))),"",INDEX('Policy Characteristics'!I:I,MATCH($C1466,'Policy Characteristics'!$C:$C,0)))</f>
        <v>% reduction in energy use</v>
      </c>
      <c r="P1466" s="22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226" t="str">
        <f>IF(ISBLANK(INDEX('Policy Characteristics'!K:K,MATCH($C1466,'Policy Characteristics'!$C:$C,0))),"",INDEX('Policy Characteristics'!K:K,MATCH($C1466,'Policy Characteristics'!$C:$C,0)))</f>
        <v>industry-ag-main.html#eff-stds</v>
      </c>
      <c r="R1466" s="226" t="str">
        <f>IF(ISBLANK(INDEX('Policy Characteristics'!L:L,MATCH($C1466,'Policy Characteristics'!$C:$C,0))),"",INDEX('Policy Characteristics'!L:L,MATCH($C1466,'Policy Characteristics'!$C:$C,0)))</f>
        <v>industry-energy-efficiency-standards.html</v>
      </c>
    </row>
    <row r="1467" spans="1:18" s="4" customFormat="1">
      <c r="A1467" s="22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226" t="str">
        <f t="shared" si="51"/>
        <v>Percentage Improvement in Eqpt Efficiency Standards above BAU</v>
      </c>
      <c r="D1467" s="6" t="s">
        <v>872</v>
      </c>
      <c r="E1467" s="45" t="s">
        <v>915</v>
      </c>
      <c r="F1467" t="s">
        <v>873</v>
      </c>
      <c r="G1467" s="45" t="s">
        <v>916</v>
      </c>
      <c r="H1467" s="43">
        <v>1110</v>
      </c>
      <c r="I1467" s="261" t="s">
        <v>728</v>
      </c>
      <c r="J1467" s="227" t="str">
        <f>IF(ISBLANK(INDEX('Policy Characteristics'!D:D,MATCH($C1467,'Policy Characteristics'!$C:$C,0))),"",INDEX('Policy Characteristics'!D:D,MATCH($C1467,'Policy Characteristics'!$C:$C,0)))</f>
        <v>Industry Energy Efficiency Standards</v>
      </c>
      <c r="K1467" s="22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226" t="str">
        <f>IF(ISBLANK(INDEX('Policy Characteristics'!I:I,MATCH($C1467,'Policy Characteristics'!$C:$C,0))),"",INDEX('Policy Characteristics'!I:I,MATCH($C1467,'Policy Characteristics'!$C:$C,0)))</f>
        <v>% reduction in energy use</v>
      </c>
      <c r="P1467" s="22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226" t="str">
        <f>IF(ISBLANK(INDEX('Policy Characteristics'!K:K,MATCH($C1467,'Policy Characteristics'!$C:$C,0))),"",INDEX('Policy Characteristics'!K:K,MATCH($C1467,'Policy Characteristics'!$C:$C,0)))</f>
        <v>industry-ag-main.html#eff-stds</v>
      </c>
      <c r="R1467" s="226" t="str">
        <f>IF(ISBLANK(INDEX('Policy Characteristics'!L:L,MATCH($C1467,'Policy Characteristics'!$C:$C,0))),"",INDEX('Policy Characteristics'!L:L,MATCH($C1467,'Policy Characteristics'!$C:$C,0)))</f>
        <v>industry-energy-efficiency-standards.html</v>
      </c>
    </row>
    <row r="1468" spans="1:18" s="4" customFormat="1">
      <c r="A1468" s="22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226" t="str">
        <f t="shared" si="51"/>
        <v>Percentage Improvement in Eqpt Efficiency Standards above BAU</v>
      </c>
      <c r="D1468" s="6" t="s">
        <v>872</v>
      </c>
      <c r="E1468" s="45" t="s">
        <v>917</v>
      </c>
      <c r="F1468" t="s">
        <v>873</v>
      </c>
      <c r="G1468" s="45" t="s">
        <v>918</v>
      </c>
      <c r="H1468" s="43">
        <v>1111</v>
      </c>
      <c r="I1468" s="261" t="s">
        <v>738</v>
      </c>
      <c r="J1468" s="227" t="str">
        <f>IF(ISBLANK(INDEX('Policy Characteristics'!D:D,MATCH($C1468,'Policy Characteristics'!$C:$C,0))),"",INDEX('Policy Characteristics'!D:D,MATCH($C1468,'Policy Characteristics'!$C:$C,0)))</f>
        <v>Industry Energy Efficiency Standards</v>
      </c>
      <c r="K1468" s="22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226" t="str">
        <f>IF(ISBLANK(INDEX('Policy Characteristics'!I:I,MATCH($C1468,'Policy Characteristics'!$C:$C,0))),"",INDEX('Policy Characteristics'!I:I,MATCH($C1468,'Policy Characteristics'!$C:$C,0)))</f>
        <v>% reduction in energy use</v>
      </c>
      <c r="P1468" s="22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226" t="str">
        <f>IF(ISBLANK(INDEX('Policy Characteristics'!K:K,MATCH($C1468,'Policy Characteristics'!$C:$C,0))),"",INDEX('Policy Characteristics'!K:K,MATCH($C1468,'Policy Characteristics'!$C:$C,0)))</f>
        <v>industry-ag-main.html#eff-stds</v>
      </c>
      <c r="R1468" s="226" t="str">
        <f>IF(ISBLANK(INDEX('Policy Characteristics'!L:L,MATCH($C1468,'Policy Characteristics'!$C:$C,0))),"",INDEX('Policy Characteristics'!L:L,MATCH($C1468,'Policy Characteristics'!$C:$C,0)))</f>
        <v>industry-energy-efficiency-standards.html</v>
      </c>
    </row>
    <row r="1469" spans="1:18" s="4" customFormat="1">
      <c r="A1469" s="22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226" t="str">
        <f t="shared" si="51"/>
        <v>Percentage Improvement in Eqpt Efficiency Standards above BAU</v>
      </c>
      <c r="D1469" s="6" t="s">
        <v>872</v>
      </c>
      <c r="E1469" s="45" t="s">
        <v>919</v>
      </c>
      <c r="F1469" t="s">
        <v>873</v>
      </c>
      <c r="G1469" s="45" t="s">
        <v>920</v>
      </c>
      <c r="H1469" s="43">
        <v>1112</v>
      </c>
      <c r="I1469" s="261" t="s">
        <v>728</v>
      </c>
      <c r="J1469" s="227" t="str">
        <f>IF(ISBLANK(INDEX('Policy Characteristics'!D:D,MATCH($C1469,'Policy Characteristics'!$C:$C,0))),"",INDEX('Policy Characteristics'!D:D,MATCH($C1469,'Policy Characteristics'!$C:$C,0)))</f>
        <v>Industry Energy Efficiency Standards</v>
      </c>
      <c r="K1469" s="22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226" t="str">
        <f>IF(ISBLANK(INDEX('Policy Characteristics'!I:I,MATCH($C1469,'Policy Characteristics'!$C:$C,0))),"",INDEX('Policy Characteristics'!I:I,MATCH($C1469,'Policy Characteristics'!$C:$C,0)))</f>
        <v>% reduction in energy use</v>
      </c>
      <c r="P1469" s="22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226" t="str">
        <f>IF(ISBLANK(INDEX('Policy Characteristics'!K:K,MATCH($C1469,'Policy Characteristics'!$C:$C,0))),"",INDEX('Policy Characteristics'!K:K,MATCH($C1469,'Policy Characteristics'!$C:$C,0)))</f>
        <v>industry-ag-main.html#eff-stds</v>
      </c>
      <c r="R1469" s="226" t="str">
        <f>IF(ISBLANK(INDEX('Policy Characteristics'!L:L,MATCH($C1469,'Policy Characteristics'!$C:$C,0))),"",INDEX('Policy Characteristics'!L:L,MATCH($C1469,'Policy Characteristics'!$C:$C,0)))</f>
        <v>industry-energy-efficiency-standards.html</v>
      </c>
    </row>
    <row r="1470" spans="1:18" s="4" customFormat="1">
      <c r="A1470" s="22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226" t="str">
        <f t="shared" si="51"/>
        <v>Percentage Improvement in Eqpt Efficiency Standards above BAU</v>
      </c>
      <c r="D1470" s="6" t="s">
        <v>872</v>
      </c>
      <c r="E1470" s="45" t="s">
        <v>921</v>
      </c>
      <c r="F1470" t="s">
        <v>873</v>
      </c>
      <c r="G1470" s="45" t="s">
        <v>922</v>
      </c>
      <c r="H1470" s="43">
        <v>1113</v>
      </c>
      <c r="I1470" s="261" t="s">
        <v>738</v>
      </c>
      <c r="J1470" s="227" t="str">
        <f>IF(ISBLANK(INDEX('Policy Characteristics'!D:D,MATCH($C1470,'Policy Characteristics'!$C:$C,0))),"",INDEX('Policy Characteristics'!D:D,MATCH($C1470,'Policy Characteristics'!$C:$C,0)))</f>
        <v>Industry Energy Efficiency Standards</v>
      </c>
      <c r="K1470" s="22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226" t="str">
        <f>IF(ISBLANK(INDEX('Policy Characteristics'!I:I,MATCH($C1470,'Policy Characteristics'!$C:$C,0))),"",INDEX('Policy Characteristics'!I:I,MATCH($C1470,'Policy Characteristics'!$C:$C,0)))</f>
        <v>% reduction in energy use</v>
      </c>
      <c r="P1470" s="22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226" t="str">
        <f>IF(ISBLANK(INDEX('Policy Characteristics'!K:K,MATCH($C1470,'Policy Characteristics'!$C:$C,0))),"",INDEX('Policy Characteristics'!K:K,MATCH($C1470,'Policy Characteristics'!$C:$C,0)))</f>
        <v>industry-ag-main.html#eff-stds</v>
      </c>
      <c r="R1470" s="226" t="str">
        <f>IF(ISBLANK(INDEX('Policy Characteristics'!L:L,MATCH($C1470,'Policy Characteristics'!$C:$C,0))),"",INDEX('Policy Characteristics'!L:L,MATCH($C1470,'Policy Characteristics'!$C:$C,0)))</f>
        <v>industry-energy-efficiency-standards.html</v>
      </c>
    </row>
    <row r="1471" spans="1:18" s="4" customFormat="1">
      <c r="A1471" s="22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226" t="str">
        <f t="shared" si="51"/>
        <v>Percentage Improvement in Eqpt Efficiency Standards above BAU</v>
      </c>
      <c r="D1471" s="6" t="s">
        <v>872</v>
      </c>
      <c r="E1471" s="45" t="s">
        <v>923</v>
      </c>
      <c r="F1471" t="s">
        <v>873</v>
      </c>
      <c r="G1471" s="45" t="s">
        <v>924</v>
      </c>
      <c r="H1471" s="43">
        <v>1114</v>
      </c>
      <c r="I1471" s="261" t="s">
        <v>738</v>
      </c>
      <c r="J1471" s="227" t="str">
        <f>IF(ISBLANK(INDEX('Policy Characteristics'!D:D,MATCH($C1471,'Policy Characteristics'!$C:$C,0))),"",INDEX('Policy Characteristics'!D:D,MATCH($C1471,'Policy Characteristics'!$C:$C,0)))</f>
        <v>Industry Energy Efficiency Standards</v>
      </c>
      <c r="K1471" s="22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226" t="str">
        <f>IF(ISBLANK(INDEX('Policy Characteristics'!I:I,MATCH($C1471,'Policy Characteristics'!$C:$C,0))),"",INDEX('Policy Characteristics'!I:I,MATCH($C1471,'Policy Characteristics'!$C:$C,0)))</f>
        <v>% reduction in energy use</v>
      </c>
      <c r="P1471" s="22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226" t="str">
        <f>IF(ISBLANK(INDEX('Policy Characteristics'!K:K,MATCH($C1471,'Policy Characteristics'!$C:$C,0))),"",INDEX('Policy Characteristics'!K:K,MATCH($C1471,'Policy Characteristics'!$C:$C,0)))</f>
        <v>industry-ag-main.html#eff-stds</v>
      </c>
      <c r="R1471" s="226" t="str">
        <f>IF(ISBLANK(INDEX('Policy Characteristics'!L:L,MATCH($C1471,'Policy Characteristics'!$C:$C,0))),"",INDEX('Policy Characteristics'!L:L,MATCH($C1471,'Policy Characteristics'!$C:$C,0)))</f>
        <v>industry-energy-efficiency-standards.html</v>
      </c>
    </row>
    <row r="1472" spans="1:18" s="4" customFormat="1">
      <c r="A1472" s="22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226" t="str">
        <f t="shared" si="51"/>
        <v>Percentage Improvement in Eqpt Efficiency Standards above BAU</v>
      </c>
      <c r="D1472" s="6" t="s">
        <v>872</v>
      </c>
      <c r="E1472" s="45" t="s">
        <v>925</v>
      </c>
      <c r="F1472" t="s">
        <v>873</v>
      </c>
      <c r="G1472" s="45" t="s">
        <v>926</v>
      </c>
      <c r="H1472" s="43">
        <v>1115</v>
      </c>
      <c r="I1472" s="261" t="s">
        <v>738</v>
      </c>
      <c r="J1472" s="227" t="str">
        <f>IF(ISBLANK(INDEX('Policy Characteristics'!D:D,MATCH($C1472,'Policy Characteristics'!$C:$C,0))),"",INDEX('Policy Characteristics'!D:D,MATCH($C1472,'Policy Characteristics'!$C:$C,0)))</f>
        <v>Industry Energy Efficiency Standards</v>
      </c>
      <c r="K1472" s="22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226" t="str">
        <f>IF(ISBLANK(INDEX('Policy Characteristics'!I:I,MATCH($C1472,'Policy Characteristics'!$C:$C,0))),"",INDEX('Policy Characteristics'!I:I,MATCH($C1472,'Policy Characteristics'!$C:$C,0)))</f>
        <v>% reduction in energy use</v>
      </c>
      <c r="P1472" s="22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226" t="str">
        <f>IF(ISBLANK(INDEX('Policy Characteristics'!K:K,MATCH($C1472,'Policy Characteristics'!$C:$C,0))),"",INDEX('Policy Characteristics'!K:K,MATCH($C1472,'Policy Characteristics'!$C:$C,0)))</f>
        <v>industry-ag-main.html#eff-stds</v>
      </c>
      <c r="R1472" s="226" t="str">
        <f>IF(ISBLANK(INDEX('Policy Characteristics'!L:L,MATCH($C1472,'Policy Characteristics'!$C:$C,0))),"",INDEX('Policy Characteristics'!L:L,MATCH($C1472,'Policy Characteristics'!$C:$C,0)))</f>
        <v>industry-energy-efficiency-standards.html</v>
      </c>
    </row>
    <row r="1473" spans="1:18" s="4" customFormat="1">
      <c r="A1473" s="22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226" t="str">
        <f t="shared" si="51"/>
        <v>Percentage Improvement in Eqpt Efficiency Standards above BAU</v>
      </c>
      <c r="D1473" s="6" t="s">
        <v>872</v>
      </c>
      <c r="E1473" s="45" t="s">
        <v>927</v>
      </c>
      <c r="F1473" t="s">
        <v>873</v>
      </c>
      <c r="G1473" s="45" t="s">
        <v>928</v>
      </c>
      <c r="H1473" s="43">
        <v>1116</v>
      </c>
      <c r="I1473" s="261" t="s">
        <v>728</v>
      </c>
      <c r="J1473" s="227" t="str">
        <f>IF(ISBLANK(INDEX('Policy Characteristics'!D:D,MATCH($C1473,'Policy Characteristics'!$C:$C,0))),"",INDEX('Policy Characteristics'!D:D,MATCH($C1473,'Policy Characteristics'!$C:$C,0)))</f>
        <v>Industry Energy Efficiency Standards</v>
      </c>
      <c r="K1473" s="22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226" t="str">
        <f>IF(ISBLANK(INDEX('Policy Characteristics'!I:I,MATCH($C1473,'Policy Characteristics'!$C:$C,0))),"",INDEX('Policy Characteristics'!I:I,MATCH($C1473,'Policy Characteristics'!$C:$C,0)))</f>
        <v>% reduction in energy use</v>
      </c>
      <c r="P1473" s="22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226" t="str">
        <f>IF(ISBLANK(INDEX('Policy Characteristics'!K:K,MATCH($C1473,'Policy Characteristics'!$C:$C,0))),"",INDEX('Policy Characteristics'!K:K,MATCH($C1473,'Policy Characteristics'!$C:$C,0)))</f>
        <v>industry-ag-main.html#eff-stds</v>
      </c>
      <c r="R1473" s="226" t="str">
        <f>IF(ISBLANK(INDEX('Policy Characteristics'!L:L,MATCH($C1473,'Policy Characteristics'!$C:$C,0))),"",INDEX('Policy Characteristics'!L:L,MATCH($C1473,'Policy Characteristics'!$C:$C,0)))</f>
        <v>industry-energy-efficiency-standards.html</v>
      </c>
    </row>
    <row r="1474" spans="1:18" s="4" customFormat="1">
      <c r="A1474" s="22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226" t="str">
        <f t="shared" si="51"/>
        <v>Percentage Improvement in Eqpt Efficiency Standards above BAU</v>
      </c>
      <c r="D1474" s="6" t="s">
        <v>872</v>
      </c>
      <c r="E1474" s="45" t="s">
        <v>929</v>
      </c>
      <c r="F1474" t="s">
        <v>873</v>
      </c>
      <c r="G1474" s="45" t="s">
        <v>930</v>
      </c>
      <c r="H1474" s="43">
        <v>1117</v>
      </c>
      <c r="I1474" s="261" t="s">
        <v>738</v>
      </c>
      <c r="J1474" s="227" t="str">
        <f>IF(ISBLANK(INDEX('Policy Characteristics'!D:D,MATCH($C1474,'Policy Characteristics'!$C:$C,0))),"",INDEX('Policy Characteristics'!D:D,MATCH($C1474,'Policy Characteristics'!$C:$C,0)))</f>
        <v>Industry Energy Efficiency Standards</v>
      </c>
      <c r="K1474" s="22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226" t="str">
        <f>IF(ISBLANK(INDEX('Policy Characteristics'!I:I,MATCH($C1474,'Policy Characteristics'!$C:$C,0))),"",INDEX('Policy Characteristics'!I:I,MATCH($C1474,'Policy Characteristics'!$C:$C,0)))</f>
        <v>% reduction in energy use</v>
      </c>
      <c r="P1474" s="22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226" t="str">
        <f>IF(ISBLANK(INDEX('Policy Characteristics'!K:K,MATCH($C1474,'Policy Characteristics'!$C:$C,0))),"",INDEX('Policy Characteristics'!K:K,MATCH($C1474,'Policy Characteristics'!$C:$C,0)))</f>
        <v>industry-ag-main.html#eff-stds</v>
      </c>
      <c r="R1474" s="226" t="str">
        <f>IF(ISBLANK(INDEX('Policy Characteristics'!L:L,MATCH($C1474,'Policy Characteristics'!$C:$C,0))),"",INDEX('Policy Characteristics'!L:L,MATCH($C1474,'Policy Characteristics'!$C:$C,0)))</f>
        <v>industry-energy-efficiency-standards.html</v>
      </c>
    </row>
    <row r="1475" spans="1:18" s="4" customFormat="1">
      <c r="A1475" s="22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226" t="str">
        <f t="shared" si="51"/>
        <v>Percentage Improvement in Eqpt Efficiency Standards above BAU</v>
      </c>
      <c r="D1475" s="6" t="s">
        <v>874</v>
      </c>
      <c r="E1475" s="45" t="s">
        <v>911</v>
      </c>
      <c r="F1475" t="s">
        <v>875</v>
      </c>
      <c r="G1475" s="45" t="s">
        <v>912</v>
      </c>
      <c r="H1475" s="43">
        <v>1118</v>
      </c>
      <c r="I1475" s="261" t="s">
        <v>728</v>
      </c>
      <c r="J1475" s="227" t="str">
        <f>IF(ISBLANK(INDEX('Policy Characteristics'!D:D,MATCH($C1475,'Policy Characteristics'!$C:$C,0))),"",INDEX('Policy Characteristics'!D:D,MATCH($C1475,'Policy Characteristics'!$C:$C,0)))</f>
        <v>Industry Energy Efficiency Standards</v>
      </c>
      <c r="K1475" s="22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226" t="str">
        <f>IF(ISBLANK(INDEX('Policy Characteristics'!I:I,MATCH($C1475,'Policy Characteristics'!$C:$C,0))),"",INDEX('Policy Characteristics'!I:I,MATCH($C1475,'Policy Characteristics'!$C:$C,0)))</f>
        <v>% reduction in energy use</v>
      </c>
      <c r="P1475" s="22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226" t="str">
        <f>IF(ISBLANK(INDEX('Policy Characteristics'!K:K,MATCH($C1475,'Policy Characteristics'!$C:$C,0))),"",INDEX('Policy Characteristics'!K:K,MATCH($C1475,'Policy Characteristics'!$C:$C,0)))</f>
        <v>industry-ag-main.html#eff-stds</v>
      </c>
      <c r="R1475" s="226" t="str">
        <f>IF(ISBLANK(INDEX('Policy Characteristics'!L:L,MATCH($C1475,'Policy Characteristics'!$C:$C,0))),"",INDEX('Policy Characteristics'!L:L,MATCH($C1475,'Policy Characteristics'!$C:$C,0)))</f>
        <v>industry-energy-efficiency-standards.html</v>
      </c>
    </row>
    <row r="1476" spans="1:18" s="4" customFormat="1">
      <c r="A1476" s="22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226" t="str">
        <f t="shared" si="51"/>
        <v>Percentage Improvement in Eqpt Efficiency Standards above BAU</v>
      </c>
      <c r="D1476" s="6" t="s">
        <v>874</v>
      </c>
      <c r="E1476" s="45" t="s">
        <v>913</v>
      </c>
      <c r="F1476" t="s">
        <v>875</v>
      </c>
      <c r="G1476" s="45" t="s">
        <v>914</v>
      </c>
      <c r="H1476" s="43">
        <v>1119</v>
      </c>
      <c r="I1476" s="261" t="s">
        <v>738</v>
      </c>
      <c r="J1476" s="227" t="str">
        <f>IF(ISBLANK(INDEX('Policy Characteristics'!D:D,MATCH($C1476,'Policy Characteristics'!$C:$C,0))),"",INDEX('Policy Characteristics'!D:D,MATCH($C1476,'Policy Characteristics'!$C:$C,0)))</f>
        <v>Industry Energy Efficiency Standards</v>
      </c>
      <c r="K1476" s="22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226" t="str">
        <f>IF(ISBLANK(INDEX('Policy Characteristics'!I:I,MATCH($C1476,'Policy Characteristics'!$C:$C,0))),"",INDEX('Policy Characteristics'!I:I,MATCH($C1476,'Policy Characteristics'!$C:$C,0)))</f>
        <v>% reduction in energy use</v>
      </c>
      <c r="P1476" s="22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226" t="str">
        <f>IF(ISBLANK(INDEX('Policy Characteristics'!K:K,MATCH($C1476,'Policy Characteristics'!$C:$C,0))),"",INDEX('Policy Characteristics'!K:K,MATCH($C1476,'Policy Characteristics'!$C:$C,0)))</f>
        <v>industry-ag-main.html#eff-stds</v>
      </c>
      <c r="R1476" s="226" t="str">
        <f>IF(ISBLANK(INDEX('Policy Characteristics'!L:L,MATCH($C1476,'Policy Characteristics'!$C:$C,0))),"",INDEX('Policy Characteristics'!L:L,MATCH($C1476,'Policy Characteristics'!$C:$C,0)))</f>
        <v>industry-energy-efficiency-standards.html</v>
      </c>
    </row>
    <row r="1477" spans="1:18" s="4" customFormat="1">
      <c r="A1477" s="22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226" t="str">
        <f t="shared" si="51"/>
        <v>Percentage Improvement in Eqpt Efficiency Standards above BAU</v>
      </c>
      <c r="D1477" s="6" t="s">
        <v>874</v>
      </c>
      <c r="E1477" s="45" t="s">
        <v>915</v>
      </c>
      <c r="F1477" t="s">
        <v>875</v>
      </c>
      <c r="G1477" s="45" t="s">
        <v>916</v>
      </c>
      <c r="H1477" s="43">
        <v>1120</v>
      </c>
      <c r="I1477" s="261" t="s">
        <v>728</v>
      </c>
      <c r="J1477" s="227" t="str">
        <f>IF(ISBLANK(INDEX('Policy Characteristics'!D:D,MATCH($C1477,'Policy Characteristics'!$C:$C,0))),"",INDEX('Policy Characteristics'!D:D,MATCH($C1477,'Policy Characteristics'!$C:$C,0)))</f>
        <v>Industry Energy Efficiency Standards</v>
      </c>
      <c r="K1477" s="22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226" t="str">
        <f>IF(ISBLANK(INDEX('Policy Characteristics'!I:I,MATCH($C1477,'Policy Characteristics'!$C:$C,0))),"",INDEX('Policy Characteristics'!I:I,MATCH($C1477,'Policy Characteristics'!$C:$C,0)))</f>
        <v>% reduction in energy use</v>
      </c>
      <c r="P1477" s="22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226" t="str">
        <f>IF(ISBLANK(INDEX('Policy Characteristics'!K:K,MATCH($C1477,'Policy Characteristics'!$C:$C,0))),"",INDEX('Policy Characteristics'!K:K,MATCH($C1477,'Policy Characteristics'!$C:$C,0)))</f>
        <v>industry-ag-main.html#eff-stds</v>
      </c>
      <c r="R1477" s="226" t="str">
        <f>IF(ISBLANK(INDEX('Policy Characteristics'!L:L,MATCH($C1477,'Policy Characteristics'!$C:$C,0))),"",INDEX('Policy Characteristics'!L:L,MATCH($C1477,'Policy Characteristics'!$C:$C,0)))</f>
        <v>industry-energy-efficiency-standards.html</v>
      </c>
    </row>
    <row r="1478" spans="1:18" s="4" customFormat="1">
      <c r="A1478" s="22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226" t="str">
        <f t="shared" si="51"/>
        <v>Percentage Improvement in Eqpt Efficiency Standards above BAU</v>
      </c>
      <c r="D1478" s="6" t="s">
        <v>874</v>
      </c>
      <c r="E1478" s="45" t="s">
        <v>917</v>
      </c>
      <c r="F1478" t="s">
        <v>875</v>
      </c>
      <c r="G1478" s="45" t="s">
        <v>918</v>
      </c>
      <c r="H1478" s="43">
        <v>1121</v>
      </c>
      <c r="I1478" s="261" t="s">
        <v>738</v>
      </c>
      <c r="J1478" s="227" t="str">
        <f>IF(ISBLANK(INDEX('Policy Characteristics'!D:D,MATCH($C1478,'Policy Characteristics'!$C:$C,0))),"",INDEX('Policy Characteristics'!D:D,MATCH($C1478,'Policy Characteristics'!$C:$C,0)))</f>
        <v>Industry Energy Efficiency Standards</v>
      </c>
      <c r="K1478" s="22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226" t="str">
        <f>IF(ISBLANK(INDEX('Policy Characteristics'!I:I,MATCH($C1478,'Policy Characteristics'!$C:$C,0))),"",INDEX('Policy Characteristics'!I:I,MATCH($C1478,'Policy Characteristics'!$C:$C,0)))</f>
        <v>% reduction in energy use</v>
      </c>
      <c r="P1478" s="22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226" t="str">
        <f>IF(ISBLANK(INDEX('Policy Characteristics'!K:K,MATCH($C1478,'Policy Characteristics'!$C:$C,0))),"",INDEX('Policy Characteristics'!K:K,MATCH($C1478,'Policy Characteristics'!$C:$C,0)))</f>
        <v>industry-ag-main.html#eff-stds</v>
      </c>
      <c r="R1478" s="226" t="str">
        <f>IF(ISBLANK(INDEX('Policy Characteristics'!L:L,MATCH($C1478,'Policy Characteristics'!$C:$C,0))),"",INDEX('Policy Characteristics'!L:L,MATCH($C1478,'Policy Characteristics'!$C:$C,0)))</f>
        <v>industry-energy-efficiency-standards.html</v>
      </c>
    </row>
    <row r="1479" spans="1:18" s="4" customFormat="1">
      <c r="A1479" s="22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226" t="str">
        <f t="shared" si="51"/>
        <v>Percentage Improvement in Eqpt Efficiency Standards above BAU</v>
      </c>
      <c r="D1479" s="6" t="s">
        <v>874</v>
      </c>
      <c r="E1479" s="45" t="s">
        <v>919</v>
      </c>
      <c r="F1479" t="s">
        <v>875</v>
      </c>
      <c r="G1479" s="45" t="s">
        <v>920</v>
      </c>
      <c r="H1479" s="43">
        <v>1122</v>
      </c>
      <c r="I1479" s="261" t="s">
        <v>728</v>
      </c>
      <c r="J1479" s="227" t="str">
        <f>IF(ISBLANK(INDEX('Policy Characteristics'!D:D,MATCH($C1479,'Policy Characteristics'!$C:$C,0))),"",INDEX('Policy Characteristics'!D:D,MATCH($C1479,'Policy Characteristics'!$C:$C,0)))</f>
        <v>Industry Energy Efficiency Standards</v>
      </c>
      <c r="K1479" s="22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226" t="str">
        <f>IF(ISBLANK(INDEX('Policy Characteristics'!I:I,MATCH($C1479,'Policy Characteristics'!$C:$C,0))),"",INDEX('Policy Characteristics'!I:I,MATCH($C1479,'Policy Characteristics'!$C:$C,0)))</f>
        <v>% reduction in energy use</v>
      </c>
      <c r="P1479" s="22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226" t="str">
        <f>IF(ISBLANK(INDEX('Policy Characteristics'!K:K,MATCH($C1479,'Policy Characteristics'!$C:$C,0))),"",INDEX('Policy Characteristics'!K:K,MATCH($C1479,'Policy Characteristics'!$C:$C,0)))</f>
        <v>industry-ag-main.html#eff-stds</v>
      </c>
      <c r="R1479" s="226" t="str">
        <f>IF(ISBLANK(INDEX('Policy Characteristics'!L:L,MATCH($C1479,'Policy Characteristics'!$C:$C,0))),"",INDEX('Policy Characteristics'!L:L,MATCH($C1479,'Policy Characteristics'!$C:$C,0)))</f>
        <v>industry-energy-efficiency-standards.html</v>
      </c>
    </row>
    <row r="1480" spans="1:18" s="4" customFormat="1">
      <c r="A1480" s="22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226" t="str">
        <f t="shared" si="51"/>
        <v>Percentage Improvement in Eqpt Efficiency Standards above BAU</v>
      </c>
      <c r="D1480" s="6" t="s">
        <v>874</v>
      </c>
      <c r="E1480" s="45" t="s">
        <v>921</v>
      </c>
      <c r="F1480" t="s">
        <v>875</v>
      </c>
      <c r="G1480" s="45" t="s">
        <v>922</v>
      </c>
      <c r="H1480" s="43">
        <v>1123</v>
      </c>
      <c r="I1480" s="261" t="s">
        <v>738</v>
      </c>
      <c r="J1480" s="227" t="str">
        <f>IF(ISBLANK(INDEX('Policy Characteristics'!D:D,MATCH($C1480,'Policy Characteristics'!$C:$C,0))),"",INDEX('Policy Characteristics'!D:D,MATCH($C1480,'Policy Characteristics'!$C:$C,0)))</f>
        <v>Industry Energy Efficiency Standards</v>
      </c>
      <c r="K1480" s="22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226" t="str">
        <f>IF(ISBLANK(INDEX('Policy Characteristics'!I:I,MATCH($C1480,'Policy Characteristics'!$C:$C,0))),"",INDEX('Policy Characteristics'!I:I,MATCH($C1480,'Policy Characteristics'!$C:$C,0)))</f>
        <v>% reduction in energy use</v>
      </c>
      <c r="P1480" s="22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226" t="str">
        <f>IF(ISBLANK(INDEX('Policy Characteristics'!K:K,MATCH($C1480,'Policy Characteristics'!$C:$C,0))),"",INDEX('Policy Characteristics'!K:K,MATCH($C1480,'Policy Characteristics'!$C:$C,0)))</f>
        <v>industry-ag-main.html#eff-stds</v>
      </c>
      <c r="R1480" s="226" t="str">
        <f>IF(ISBLANK(INDEX('Policy Characteristics'!L:L,MATCH($C1480,'Policy Characteristics'!$C:$C,0))),"",INDEX('Policy Characteristics'!L:L,MATCH($C1480,'Policy Characteristics'!$C:$C,0)))</f>
        <v>industry-energy-efficiency-standards.html</v>
      </c>
    </row>
    <row r="1481" spans="1:18" s="4" customFormat="1">
      <c r="A1481" s="22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226" t="str">
        <f t="shared" si="51"/>
        <v>Percentage Improvement in Eqpt Efficiency Standards above BAU</v>
      </c>
      <c r="D1481" s="6" t="s">
        <v>874</v>
      </c>
      <c r="E1481" s="45" t="s">
        <v>923</v>
      </c>
      <c r="F1481" t="s">
        <v>875</v>
      </c>
      <c r="G1481" s="45" t="s">
        <v>924</v>
      </c>
      <c r="H1481" s="43">
        <v>1124</v>
      </c>
      <c r="I1481" s="261" t="s">
        <v>738</v>
      </c>
      <c r="J1481" s="227" t="str">
        <f>IF(ISBLANK(INDEX('Policy Characteristics'!D:D,MATCH($C1481,'Policy Characteristics'!$C:$C,0))),"",INDEX('Policy Characteristics'!D:D,MATCH($C1481,'Policy Characteristics'!$C:$C,0)))</f>
        <v>Industry Energy Efficiency Standards</v>
      </c>
      <c r="K1481" s="22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226" t="str">
        <f>IF(ISBLANK(INDEX('Policy Characteristics'!I:I,MATCH($C1481,'Policy Characteristics'!$C:$C,0))),"",INDEX('Policy Characteristics'!I:I,MATCH($C1481,'Policy Characteristics'!$C:$C,0)))</f>
        <v>% reduction in energy use</v>
      </c>
      <c r="P1481" s="22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226" t="str">
        <f>IF(ISBLANK(INDEX('Policy Characteristics'!K:K,MATCH($C1481,'Policy Characteristics'!$C:$C,0))),"",INDEX('Policy Characteristics'!K:K,MATCH($C1481,'Policy Characteristics'!$C:$C,0)))</f>
        <v>industry-ag-main.html#eff-stds</v>
      </c>
      <c r="R1481" s="226" t="str">
        <f>IF(ISBLANK(INDEX('Policy Characteristics'!L:L,MATCH($C1481,'Policy Characteristics'!$C:$C,0))),"",INDEX('Policy Characteristics'!L:L,MATCH($C1481,'Policy Characteristics'!$C:$C,0)))</f>
        <v>industry-energy-efficiency-standards.html</v>
      </c>
    </row>
    <row r="1482" spans="1:18" s="4" customFormat="1">
      <c r="A1482" s="22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226" t="str">
        <f t="shared" si="51"/>
        <v>Percentage Improvement in Eqpt Efficiency Standards above BAU</v>
      </c>
      <c r="D1482" s="6" t="s">
        <v>874</v>
      </c>
      <c r="E1482" s="45" t="s">
        <v>925</v>
      </c>
      <c r="F1482" t="s">
        <v>875</v>
      </c>
      <c r="G1482" s="45" t="s">
        <v>926</v>
      </c>
      <c r="H1482" s="43">
        <v>1125</v>
      </c>
      <c r="I1482" s="261" t="s">
        <v>738</v>
      </c>
      <c r="J1482" s="227" t="str">
        <f>IF(ISBLANK(INDEX('Policy Characteristics'!D:D,MATCH($C1482,'Policy Characteristics'!$C:$C,0))),"",INDEX('Policy Characteristics'!D:D,MATCH($C1482,'Policy Characteristics'!$C:$C,0)))</f>
        <v>Industry Energy Efficiency Standards</v>
      </c>
      <c r="K1482" s="22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226" t="str">
        <f>IF(ISBLANK(INDEX('Policy Characteristics'!I:I,MATCH($C1482,'Policy Characteristics'!$C:$C,0))),"",INDEX('Policy Characteristics'!I:I,MATCH($C1482,'Policy Characteristics'!$C:$C,0)))</f>
        <v>% reduction in energy use</v>
      </c>
      <c r="P1482" s="22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226" t="str">
        <f>IF(ISBLANK(INDEX('Policy Characteristics'!K:K,MATCH($C1482,'Policy Characteristics'!$C:$C,0))),"",INDEX('Policy Characteristics'!K:K,MATCH($C1482,'Policy Characteristics'!$C:$C,0)))</f>
        <v>industry-ag-main.html#eff-stds</v>
      </c>
      <c r="R1482" s="226" t="str">
        <f>IF(ISBLANK(INDEX('Policy Characteristics'!L:L,MATCH($C1482,'Policy Characteristics'!$C:$C,0))),"",INDEX('Policy Characteristics'!L:L,MATCH($C1482,'Policy Characteristics'!$C:$C,0)))</f>
        <v>industry-energy-efficiency-standards.html</v>
      </c>
    </row>
    <row r="1483" spans="1:18" s="4" customFormat="1">
      <c r="A1483" s="22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226" t="str">
        <f t="shared" si="51"/>
        <v>Percentage Improvement in Eqpt Efficiency Standards above BAU</v>
      </c>
      <c r="D1483" s="6" t="s">
        <v>874</v>
      </c>
      <c r="E1483" s="45" t="s">
        <v>927</v>
      </c>
      <c r="F1483" t="s">
        <v>875</v>
      </c>
      <c r="G1483" s="45" t="s">
        <v>928</v>
      </c>
      <c r="H1483" s="43">
        <v>1126</v>
      </c>
      <c r="I1483" s="261" t="s">
        <v>728</v>
      </c>
      <c r="J1483" s="227" t="str">
        <f>IF(ISBLANK(INDEX('Policy Characteristics'!D:D,MATCH($C1483,'Policy Characteristics'!$C:$C,0))),"",INDEX('Policy Characteristics'!D:D,MATCH($C1483,'Policy Characteristics'!$C:$C,0)))</f>
        <v>Industry Energy Efficiency Standards</v>
      </c>
      <c r="K1483" s="22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226" t="str">
        <f>IF(ISBLANK(INDEX('Policy Characteristics'!I:I,MATCH($C1483,'Policy Characteristics'!$C:$C,0))),"",INDEX('Policy Characteristics'!I:I,MATCH($C1483,'Policy Characteristics'!$C:$C,0)))</f>
        <v>% reduction in energy use</v>
      </c>
      <c r="P1483" s="22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226" t="str">
        <f>IF(ISBLANK(INDEX('Policy Characteristics'!K:K,MATCH($C1483,'Policy Characteristics'!$C:$C,0))),"",INDEX('Policy Characteristics'!K:K,MATCH($C1483,'Policy Characteristics'!$C:$C,0)))</f>
        <v>industry-ag-main.html#eff-stds</v>
      </c>
      <c r="R1483" s="226" t="str">
        <f>IF(ISBLANK(INDEX('Policy Characteristics'!L:L,MATCH($C1483,'Policy Characteristics'!$C:$C,0))),"",INDEX('Policy Characteristics'!L:L,MATCH($C1483,'Policy Characteristics'!$C:$C,0)))</f>
        <v>industry-energy-efficiency-standards.html</v>
      </c>
    </row>
    <row r="1484" spans="1:18" s="4" customFormat="1">
      <c r="A1484" s="22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226" t="str">
        <f t="shared" si="51"/>
        <v>Percentage Improvement in Eqpt Efficiency Standards above BAU</v>
      </c>
      <c r="D1484" s="6" t="s">
        <v>874</v>
      </c>
      <c r="E1484" s="45" t="s">
        <v>929</v>
      </c>
      <c r="F1484" t="s">
        <v>875</v>
      </c>
      <c r="G1484" s="45" t="s">
        <v>930</v>
      </c>
      <c r="H1484" s="43">
        <v>1127</v>
      </c>
      <c r="I1484" s="261" t="s">
        <v>738</v>
      </c>
      <c r="J1484" s="227" t="str">
        <f>IF(ISBLANK(INDEX('Policy Characteristics'!D:D,MATCH($C1484,'Policy Characteristics'!$C:$C,0))),"",INDEX('Policy Characteristics'!D:D,MATCH($C1484,'Policy Characteristics'!$C:$C,0)))</f>
        <v>Industry Energy Efficiency Standards</v>
      </c>
      <c r="K1484" s="22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226" t="str">
        <f>IF(ISBLANK(INDEX('Policy Characteristics'!I:I,MATCH($C1484,'Policy Characteristics'!$C:$C,0))),"",INDEX('Policy Characteristics'!I:I,MATCH($C1484,'Policy Characteristics'!$C:$C,0)))</f>
        <v>% reduction in energy use</v>
      </c>
      <c r="P1484" s="22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226" t="str">
        <f>IF(ISBLANK(INDEX('Policy Characteristics'!K:K,MATCH($C1484,'Policy Characteristics'!$C:$C,0))),"",INDEX('Policy Characteristics'!K:K,MATCH($C1484,'Policy Characteristics'!$C:$C,0)))</f>
        <v>industry-ag-main.html#eff-stds</v>
      </c>
      <c r="R1484" s="226" t="str">
        <f>IF(ISBLANK(INDEX('Policy Characteristics'!L:L,MATCH($C1484,'Policy Characteristics'!$C:$C,0))),"",INDEX('Policy Characteristics'!L:L,MATCH($C1484,'Policy Characteristics'!$C:$C,0)))</f>
        <v>industry-energy-efficiency-standards.html</v>
      </c>
    </row>
    <row r="1485" spans="1:18" s="4" customFormat="1">
      <c r="A1485" s="22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226" t="str">
        <f t="shared" si="51"/>
        <v>Percentage Improvement in Eqpt Efficiency Standards above BAU</v>
      </c>
      <c r="D1485" s="6" t="s">
        <v>876</v>
      </c>
      <c r="E1485" s="45" t="s">
        <v>911</v>
      </c>
      <c r="F1485" t="s">
        <v>877</v>
      </c>
      <c r="G1485" s="45" t="s">
        <v>912</v>
      </c>
      <c r="H1485" s="43">
        <v>1128</v>
      </c>
      <c r="I1485" s="261" t="s">
        <v>728</v>
      </c>
      <c r="J1485" s="227" t="str">
        <f>IF(ISBLANK(INDEX('Policy Characteristics'!D:D,MATCH($C1485,'Policy Characteristics'!$C:$C,0))),"",INDEX('Policy Characteristics'!D:D,MATCH($C1485,'Policy Characteristics'!$C:$C,0)))</f>
        <v>Industry Energy Efficiency Standards</v>
      </c>
      <c r="K1485" s="22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226" t="str">
        <f>IF(ISBLANK(INDEX('Policy Characteristics'!I:I,MATCH($C1485,'Policy Characteristics'!$C:$C,0))),"",INDEX('Policy Characteristics'!I:I,MATCH($C1485,'Policy Characteristics'!$C:$C,0)))</f>
        <v>% reduction in energy use</v>
      </c>
      <c r="P1485" s="22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226" t="str">
        <f>IF(ISBLANK(INDEX('Policy Characteristics'!K:K,MATCH($C1485,'Policy Characteristics'!$C:$C,0))),"",INDEX('Policy Characteristics'!K:K,MATCH($C1485,'Policy Characteristics'!$C:$C,0)))</f>
        <v>industry-ag-main.html#eff-stds</v>
      </c>
      <c r="R1485" s="226" t="str">
        <f>IF(ISBLANK(INDEX('Policy Characteristics'!L:L,MATCH($C1485,'Policy Characteristics'!$C:$C,0))),"",INDEX('Policy Characteristics'!L:L,MATCH($C1485,'Policy Characteristics'!$C:$C,0)))</f>
        <v>industry-energy-efficiency-standards.html</v>
      </c>
    </row>
    <row r="1486" spans="1:18" s="4" customFormat="1">
      <c r="A1486" s="22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226" t="str">
        <f t="shared" si="51"/>
        <v>Percentage Improvement in Eqpt Efficiency Standards above BAU</v>
      </c>
      <c r="D1486" s="6" t="s">
        <v>876</v>
      </c>
      <c r="E1486" s="45" t="s">
        <v>913</v>
      </c>
      <c r="F1486" t="s">
        <v>877</v>
      </c>
      <c r="G1486" s="45" t="s">
        <v>914</v>
      </c>
      <c r="H1486" s="43">
        <v>1129</v>
      </c>
      <c r="I1486" s="261" t="s">
        <v>738</v>
      </c>
      <c r="J1486" s="227" t="str">
        <f>IF(ISBLANK(INDEX('Policy Characteristics'!D:D,MATCH($C1486,'Policy Characteristics'!$C:$C,0))),"",INDEX('Policy Characteristics'!D:D,MATCH($C1486,'Policy Characteristics'!$C:$C,0)))</f>
        <v>Industry Energy Efficiency Standards</v>
      </c>
      <c r="K1486" s="22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226" t="str">
        <f>IF(ISBLANK(INDEX('Policy Characteristics'!I:I,MATCH($C1486,'Policy Characteristics'!$C:$C,0))),"",INDEX('Policy Characteristics'!I:I,MATCH($C1486,'Policy Characteristics'!$C:$C,0)))</f>
        <v>% reduction in energy use</v>
      </c>
      <c r="P1486" s="22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226" t="str">
        <f>IF(ISBLANK(INDEX('Policy Characteristics'!K:K,MATCH($C1486,'Policy Characteristics'!$C:$C,0))),"",INDEX('Policy Characteristics'!K:K,MATCH($C1486,'Policy Characteristics'!$C:$C,0)))</f>
        <v>industry-ag-main.html#eff-stds</v>
      </c>
      <c r="R1486" s="226" t="str">
        <f>IF(ISBLANK(INDEX('Policy Characteristics'!L:L,MATCH($C1486,'Policy Characteristics'!$C:$C,0))),"",INDEX('Policy Characteristics'!L:L,MATCH($C1486,'Policy Characteristics'!$C:$C,0)))</f>
        <v>industry-energy-efficiency-standards.html</v>
      </c>
    </row>
    <row r="1487" spans="1:18" s="4" customFormat="1">
      <c r="A1487" s="22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226" t="str">
        <f t="shared" si="51"/>
        <v>Percentage Improvement in Eqpt Efficiency Standards above BAU</v>
      </c>
      <c r="D1487" s="6" t="s">
        <v>876</v>
      </c>
      <c r="E1487" s="45" t="s">
        <v>915</v>
      </c>
      <c r="F1487" t="s">
        <v>877</v>
      </c>
      <c r="G1487" s="45" t="s">
        <v>916</v>
      </c>
      <c r="H1487" s="43">
        <v>1130</v>
      </c>
      <c r="I1487" s="261" t="s">
        <v>728</v>
      </c>
      <c r="J1487" s="227" t="str">
        <f>IF(ISBLANK(INDEX('Policy Characteristics'!D:D,MATCH($C1487,'Policy Characteristics'!$C:$C,0))),"",INDEX('Policy Characteristics'!D:D,MATCH($C1487,'Policy Characteristics'!$C:$C,0)))</f>
        <v>Industry Energy Efficiency Standards</v>
      </c>
      <c r="K1487" s="22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226" t="str">
        <f>IF(ISBLANK(INDEX('Policy Characteristics'!I:I,MATCH($C1487,'Policy Characteristics'!$C:$C,0))),"",INDEX('Policy Characteristics'!I:I,MATCH($C1487,'Policy Characteristics'!$C:$C,0)))</f>
        <v>% reduction in energy use</v>
      </c>
      <c r="P1487" s="22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226" t="str">
        <f>IF(ISBLANK(INDEX('Policy Characteristics'!K:K,MATCH($C1487,'Policy Characteristics'!$C:$C,0))),"",INDEX('Policy Characteristics'!K:K,MATCH($C1487,'Policy Characteristics'!$C:$C,0)))</f>
        <v>industry-ag-main.html#eff-stds</v>
      </c>
      <c r="R1487" s="226" t="str">
        <f>IF(ISBLANK(INDEX('Policy Characteristics'!L:L,MATCH($C1487,'Policy Characteristics'!$C:$C,0))),"",INDEX('Policy Characteristics'!L:L,MATCH($C1487,'Policy Characteristics'!$C:$C,0)))</f>
        <v>industry-energy-efficiency-standards.html</v>
      </c>
    </row>
    <row r="1488" spans="1:18" s="4" customFormat="1">
      <c r="A1488" s="22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226" t="str">
        <f t="shared" si="51"/>
        <v>Percentage Improvement in Eqpt Efficiency Standards above BAU</v>
      </c>
      <c r="D1488" s="6" t="s">
        <v>876</v>
      </c>
      <c r="E1488" s="45" t="s">
        <v>917</v>
      </c>
      <c r="F1488" t="s">
        <v>877</v>
      </c>
      <c r="G1488" s="45" t="s">
        <v>918</v>
      </c>
      <c r="H1488" s="43">
        <v>1131</v>
      </c>
      <c r="I1488" s="261" t="s">
        <v>738</v>
      </c>
      <c r="J1488" s="227" t="str">
        <f>IF(ISBLANK(INDEX('Policy Characteristics'!D:D,MATCH($C1488,'Policy Characteristics'!$C:$C,0))),"",INDEX('Policy Characteristics'!D:D,MATCH($C1488,'Policy Characteristics'!$C:$C,0)))</f>
        <v>Industry Energy Efficiency Standards</v>
      </c>
      <c r="K1488" s="22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226" t="str">
        <f>IF(ISBLANK(INDEX('Policy Characteristics'!I:I,MATCH($C1488,'Policy Characteristics'!$C:$C,0))),"",INDEX('Policy Characteristics'!I:I,MATCH($C1488,'Policy Characteristics'!$C:$C,0)))</f>
        <v>% reduction in energy use</v>
      </c>
      <c r="P1488" s="22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226" t="str">
        <f>IF(ISBLANK(INDEX('Policy Characteristics'!K:K,MATCH($C1488,'Policy Characteristics'!$C:$C,0))),"",INDEX('Policy Characteristics'!K:K,MATCH($C1488,'Policy Characteristics'!$C:$C,0)))</f>
        <v>industry-ag-main.html#eff-stds</v>
      </c>
      <c r="R1488" s="226" t="str">
        <f>IF(ISBLANK(INDEX('Policy Characteristics'!L:L,MATCH($C1488,'Policy Characteristics'!$C:$C,0))),"",INDEX('Policy Characteristics'!L:L,MATCH($C1488,'Policy Characteristics'!$C:$C,0)))</f>
        <v>industry-energy-efficiency-standards.html</v>
      </c>
    </row>
    <row r="1489" spans="1:18" s="4" customFormat="1">
      <c r="A1489" s="22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226" t="str">
        <f t="shared" si="51"/>
        <v>Percentage Improvement in Eqpt Efficiency Standards above BAU</v>
      </c>
      <c r="D1489" s="6" t="s">
        <v>876</v>
      </c>
      <c r="E1489" s="45" t="s">
        <v>919</v>
      </c>
      <c r="F1489" t="s">
        <v>877</v>
      </c>
      <c r="G1489" s="45" t="s">
        <v>920</v>
      </c>
      <c r="H1489" s="43">
        <v>1132</v>
      </c>
      <c r="I1489" s="261" t="s">
        <v>728</v>
      </c>
      <c r="J1489" s="227" t="str">
        <f>IF(ISBLANK(INDEX('Policy Characteristics'!D:D,MATCH($C1489,'Policy Characteristics'!$C:$C,0))),"",INDEX('Policy Characteristics'!D:D,MATCH($C1489,'Policy Characteristics'!$C:$C,0)))</f>
        <v>Industry Energy Efficiency Standards</v>
      </c>
      <c r="K1489" s="22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226" t="str">
        <f>IF(ISBLANK(INDEX('Policy Characteristics'!I:I,MATCH($C1489,'Policy Characteristics'!$C:$C,0))),"",INDEX('Policy Characteristics'!I:I,MATCH($C1489,'Policy Characteristics'!$C:$C,0)))</f>
        <v>% reduction in energy use</v>
      </c>
      <c r="P1489" s="22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226" t="str">
        <f>IF(ISBLANK(INDEX('Policy Characteristics'!K:K,MATCH($C1489,'Policy Characteristics'!$C:$C,0))),"",INDEX('Policy Characteristics'!K:K,MATCH($C1489,'Policy Characteristics'!$C:$C,0)))</f>
        <v>industry-ag-main.html#eff-stds</v>
      </c>
      <c r="R1489" s="226" t="str">
        <f>IF(ISBLANK(INDEX('Policy Characteristics'!L:L,MATCH($C1489,'Policy Characteristics'!$C:$C,0))),"",INDEX('Policy Characteristics'!L:L,MATCH($C1489,'Policy Characteristics'!$C:$C,0)))</f>
        <v>industry-energy-efficiency-standards.html</v>
      </c>
    </row>
    <row r="1490" spans="1:18" s="4" customFormat="1">
      <c r="A1490" s="22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226" t="str">
        <f t="shared" si="51"/>
        <v>Percentage Improvement in Eqpt Efficiency Standards above BAU</v>
      </c>
      <c r="D1490" s="6" t="s">
        <v>876</v>
      </c>
      <c r="E1490" s="45" t="s">
        <v>921</v>
      </c>
      <c r="F1490" t="s">
        <v>877</v>
      </c>
      <c r="G1490" s="45" t="s">
        <v>922</v>
      </c>
      <c r="H1490" s="43">
        <v>1133</v>
      </c>
      <c r="I1490" s="261" t="s">
        <v>738</v>
      </c>
      <c r="J1490" s="227" t="str">
        <f>IF(ISBLANK(INDEX('Policy Characteristics'!D:D,MATCH($C1490,'Policy Characteristics'!$C:$C,0))),"",INDEX('Policy Characteristics'!D:D,MATCH($C1490,'Policy Characteristics'!$C:$C,0)))</f>
        <v>Industry Energy Efficiency Standards</v>
      </c>
      <c r="K1490" s="22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226" t="str">
        <f>IF(ISBLANK(INDEX('Policy Characteristics'!I:I,MATCH($C1490,'Policy Characteristics'!$C:$C,0))),"",INDEX('Policy Characteristics'!I:I,MATCH($C1490,'Policy Characteristics'!$C:$C,0)))</f>
        <v>% reduction in energy use</v>
      </c>
      <c r="P1490" s="22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226" t="str">
        <f>IF(ISBLANK(INDEX('Policy Characteristics'!K:K,MATCH($C1490,'Policy Characteristics'!$C:$C,0))),"",INDEX('Policy Characteristics'!K:K,MATCH($C1490,'Policy Characteristics'!$C:$C,0)))</f>
        <v>industry-ag-main.html#eff-stds</v>
      </c>
      <c r="R1490" s="226" t="str">
        <f>IF(ISBLANK(INDEX('Policy Characteristics'!L:L,MATCH($C1490,'Policy Characteristics'!$C:$C,0))),"",INDEX('Policy Characteristics'!L:L,MATCH($C1490,'Policy Characteristics'!$C:$C,0)))</f>
        <v>industry-energy-efficiency-standards.html</v>
      </c>
    </row>
    <row r="1491" spans="1:18" s="4" customFormat="1">
      <c r="A1491" s="22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226" t="str">
        <f t="shared" si="51"/>
        <v>Percentage Improvement in Eqpt Efficiency Standards above BAU</v>
      </c>
      <c r="D1491" s="6" t="s">
        <v>876</v>
      </c>
      <c r="E1491" s="45" t="s">
        <v>923</v>
      </c>
      <c r="F1491" t="s">
        <v>877</v>
      </c>
      <c r="G1491" s="45" t="s">
        <v>924</v>
      </c>
      <c r="H1491" s="43">
        <v>1134</v>
      </c>
      <c r="I1491" s="261" t="s">
        <v>738</v>
      </c>
      <c r="J1491" s="227" t="str">
        <f>IF(ISBLANK(INDEX('Policy Characteristics'!D:D,MATCH($C1491,'Policy Characteristics'!$C:$C,0))),"",INDEX('Policy Characteristics'!D:D,MATCH($C1491,'Policy Characteristics'!$C:$C,0)))</f>
        <v>Industry Energy Efficiency Standards</v>
      </c>
      <c r="K1491" s="22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226" t="str">
        <f>IF(ISBLANK(INDEX('Policy Characteristics'!I:I,MATCH($C1491,'Policy Characteristics'!$C:$C,0))),"",INDEX('Policy Characteristics'!I:I,MATCH($C1491,'Policy Characteristics'!$C:$C,0)))</f>
        <v>% reduction in energy use</v>
      </c>
      <c r="P1491" s="22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226" t="str">
        <f>IF(ISBLANK(INDEX('Policy Characteristics'!K:K,MATCH($C1491,'Policy Characteristics'!$C:$C,0))),"",INDEX('Policy Characteristics'!K:K,MATCH($C1491,'Policy Characteristics'!$C:$C,0)))</f>
        <v>industry-ag-main.html#eff-stds</v>
      </c>
      <c r="R1491" s="226" t="str">
        <f>IF(ISBLANK(INDEX('Policy Characteristics'!L:L,MATCH($C1491,'Policy Characteristics'!$C:$C,0))),"",INDEX('Policy Characteristics'!L:L,MATCH($C1491,'Policy Characteristics'!$C:$C,0)))</f>
        <v>industry-energy-efficiency-standards.html</v>
      </c>
    </row>
    <row r="1492" spans="1:18" s="4" customFormat="1">
      <c r="A1492" s="22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226" t="str">
        <f t="shared" si="51"/>
        <v>Percentage Improvement in Eqpt Efficiency Standards above BAU</v>
      </c>
      <c r="D1492" s="6" t="s">
        <v>876</v>
      </c>
      <c r="E1492" s="45" t="s">
        <v>925</v>
      </c>
      <c r="F1492" t="s">
        <v>877</v>
      </c>
      <c r="G1492" s="45" t="s">
        <v>926</v>
      </c>
      <c r="H1492" s="43">
        <v>1135</v>
      </c>
      <c r="I1492" s="261" t="s">
        <v>738</v>
      </c>
      <c r="J1492" s="227" t="str">
        <f>IF(ISBLANK(INDEX('Policy Characteristics'!D:D,MATCH($C1492,'Policy Characteristics'!$C:$C,0))),"",INDEX('Policy Characteristics'!D:D,MATCH($C1492,'Policy Characteristics'!$C:$C,0)))</f>
        <v>Industry Energy Efficiency Standards</v>
      </c>
      <c r="K1492" s="22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226" t="str">
        <f>IF(ISBLANK(INDEX('Policy Characteristics'!I:I,MATCH($C1492,'Policy Characteristics'!$C:$C,0))),"",INDEX('Policy Characteristics'!I:I,MATCH($C1492,'Policy Characteristics'!$C:$C,0)))</f>
        <v>% reduction in energy use</v>
      </c>
      <c r="P1492" s="22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226" t="str">
        <f>IF(ISBLANK(INDEX('Policy Characteristics'!K:K,MATCH($C1492,'Policy Characteristics'!$C:$C,0))),"",INDEX('Policy Characteristics'!K:K,MATCH($C1492,'Policy Characteristics'!$C:$C,0)))</f>
        <v>industry-ag-main.html#eff-stds</v>
      </c>
      <c r="R1492" s="226" t="str">
        <f>IF(ISBLANK(INDEX('Policy Characteristics'!L:L,MATCH($C1492,'Policy Characteristics'!$C:$C,0))),"",INDEX('Policy Characteristics'!L:L,MATCH($C1492,'Policy Characteristics'!$C:$C,0)))</f>
        <v>industry-energy-efficiency-standards.html</v>
      </c>
    </row>
    <row r="1493" spans="1:18" s="4" customFormat="1">
      <c r="A1493" s="22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226" t="str">
        <f t="shared" si="51"/>
        <v>Percentage Improvement in Eqpt Efficiency Standards above BAU</v>
      </c>
      <c r="D1493" s="6" t="s">
        <v>876</v>
      </c>
      <c r="E1493" s="45" t="s">
        <v>927</v>
      </c>
      <c r="F1493" t="s">
        <v>877</v>
      </c>
      <c r="G1493" s="45" t="s">
        <v>928</v>
      </c>
      <c r="H1493" s="43">
        <v>1136</v>
      </c>
      <c r="I1493" s="261" t="s">
        <v>728</v>
      </c>
      <c r="J1493" s="227" t="str">
        <f>IF(ISBLANK(INDEX('Policy Characteristics'!D:D,MATCH($C1493,'Policy Characteristics'!$C:$C,0))),"",INDEX('Policy Characteristics'!D:D,MATCH($C1493,'Policy Characteristics'!$C:$C,0)))</f>
        <v>Industry Energy Efficiency Standards</v>
      </c>
      <c r="K1493" s="22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226" t="str">
        <f>IF(ISBLANK(INDEX('Policy Characteristics'!I:I,MATCH($C1493,'Policy Characteristics'!$C:$C,0))),"",INDEX('Policy Characteristics'!I:I,MATCH($C1493,'Policy Characteristics'!$C:$C,0)))</f>
        <v>% reduction in energy use</v>
      </c>
      <c r="P1493" s="22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226" t="str">
        <f>IF(ISBLANK(INDEX('Policy Characteristics'!K:K,MATCH($C1493,'Policy Characteristics'!$C:$C,0))),"",INDEX('Policy Characteristics'!K:K,MATCH($C1493,'Policy Characteristics'!$C:$C,0)))</f>
        <v>industry-ag-main.html#eff-stds</v>
      </c>
      <c r="R1493" s="226" t="str">
        <f>IF(ISBLANK(INDEX('Policy Characteristics'!L:L,MATCH($C1493,'Policy Characteristics'!$C:$C,0))),"",INDEX('Policy Characteristics'!L:L,MATCH($C1493,'Policy Characteristics'!$C:$C,0)))</f>
        <v>industry-energy-efficiency-standards.html</v>
      </c>
    </row>
    <row r="1494" spans="1:18" s="4" customFormat="1">
      <c r="A1494" s="22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226" t="str">
        <f t="shared" si="51"/>
        <v>Percentage Improvement in Eqpt Efficiency Standards above BAU</v>
      </c>
      <c r="D1494" s="6" t="s">
        <v>876</v>
      </c>
      <c r="E1494" s="45" t="s">
        <v>929</v>
      </c>
      <c r="F1494" t="s">
        <v>877</v>
      </c>
      <c r="G1494" s="45" t="s">
        <v>930</v>
      </c>
      <c r="H1494" s="43">
        <v>1137</v>
      </c>
      <c r="I1494" s="261" t="s">
        <v>738</v>
      </c>
      <c r="J1494" s="227" t="str">
        <f>IF(ISBLANK(INDEX('Policy Characteristics'!D:D,MATCH($C1494,'Policy Characteristics'!$C:$C,0))),"",INDEX('Policy Characteristics'!D:D,MATCH($C1494,'Policy Characteristics'!$C:$C,0)))</f>
        <v>Industry Energy Efficiency Standards</v>
      </c>
      <c r="K1494" s="22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226" t="str">
        <f>IF(ISBLANK(INDEX('Policy Characteristics'!I:I,MATCH($C1494,'Policy Characteristics'!$C:$C,0))),"",INDEX('Policy Characteristics'!I:I,MATCH($C1494,'Policy Characteristics'!$C:$C,0)))</f>
        <v>% reduction in energy use</v>
      </c>
      <c r="P1494" s="22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226" t="str">
        <f>IF(ISBLANK(INDEX('Policy Characteristics'!K:K,MATCH($C1494,'Policy Characteristics'!$C:$C,0))),"",INDEX('Policy Characteristics'!K:K,MATCH($C1494,'Policy Characteristics'!$C:$C,0)))</f>
        <v>industry-ag-main.html#eff-stds</v>
      </c>
      <c r="R1494" s="226" t="str">
        <f>IF(ISBLANK(INDEX('Policy Characteristics'!L:L,MATCH($C1494,'Policy Characteristics'!$C:$C,0))),"",INDEX('Policy Characteristics'!L:L,MATCH($C1494,'Policy Characteristics'!$C:$C,0)))</f>
        <v>industry-energy-efficiency-standards.html</v>
      </c>
    </row>
    <row r="1495" spans="1:18" s="4" customFormat="1">
      <c r="A1495" s="22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226" t="str">
        <f t="shared" si="51"/>
        <v>Percentage Improvement in Eqpt Efficiency Standards above BAU</v>
      </c>
      <c r="D1495" s="6" t="s">
        <v>878</v>
      </c>
      <c r="E1495" s="45" t="s">
        <v>911</v>
      </c>
      <c r="F1495" t="s">
        <v>879</v>
      </c>
      <c r="G1495" s="45" t="s">
        <v>912</v>
      </c>
      <c r="H1495" s="43">
        <v>1138</v>
      </c>
      <c r="I1495" s="261" t="s">
        <v>728</v>
      </c>
      <c r="J1495" s="227" t="str">
        <f>IF(ISBLANK(INDEX('Policy Characteristics'!D:D,MATCH($C1495,'Policy Characteristics'!$C:$C,0))),"",INDEX('Policy Characteristics'!D:D,MATCH($C1495,'Policy Characteristics'!$C:$C,0)))</f>
        <v>Industry Energy Efficiency Standards</v>
      </c>
      <c r="K1495" s="22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226" t="str">
        <f>IF(ISBLANK(INDEX('Policy Characteristics'!I:I,MATCH($C1495,'Policy Characteristics'!$C:$C,0))),"",INDEX('Policy Characteristics'!I:I,MATCH($C1495,'Policy Characteristics'!$C:$C,0)))</f>
        <v>% reduction in energy use</v>
      </c>
      <c r="P1495" s="22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226" t="str">
        <f>IF(ISBLANK(INDEX('Policy Characteristics'!K:K,MATCH($C1495,'Policy Characteristics'!$C:$C,0))),"",INDEX('Policy Characteristics'!K:K,MATCH($C1495,'Policy Characteristics'!$C:$C,0)))</f>
        <v>industry-ag-main.html#eff-stds</v>
      </c>
      <c r="R1495" s="226" t="str">
        <f>IF(ISBLANK(INDEX('Policy Characteristics'!L:L,MATCH($C1495,'Policy Characteristics'!$C:$C,0))),"",INDEX('Policy Characteristics'!L:L,MATCH($C1495,'Policy Characteristics'!$C:$C,0)))</f>
        <v>industry-energy-efficiency-standards.html</v>
      </c>
    </row>
    <row r="1496" spans="1:18" s="4" customFormat="1">
      <c r="A1496" s="22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226" t="str">
        <f t="shared" si="51"/>
        <v>Percentage Improvement in Eqpt Efficiency Standards above BAU</v>
      </c>
      <c r="D1496" s="6" t="s">
        <v>878</v>
      </c>
      <c r="E1496" s="45" t="s">
        <v>913</v>
      </c>
      <c r="F1496" t="s">
        <v>879</v>
      </c>
      <c r="G1496" s="45" t="s">
        <v>914</v>
      </c>
      <c r="H1496" s="43">
        <v>1139</v>
      </c>
      <c r="I1496" s="261" t="s">
        <v>728</v>
      </c>
      <c r="J1496" s="227" t="str">
        <f>IF(ISBLANK(INDEX('Policy Characteristics'!D:D,MATCH($C1496,'Policy Characteristics'!$C:$C,0))),"",INDEX('Policy Characteristics'!D:D,MATCH($C1496,'Policy Characteristics'!$C:$C,0)))</f>
        <v>Industry Energy Efficiency Standards</v>
      </c>
      <c r="K1496" s="22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226" t="str">
        <f>IF(ISBLANK(INDEX('Policy Characteristics'!I:I,MATCH($C1496,'Policy Characteristics'!$C:$C,0))),"",INDEX('Policy Characteristics'!I:I,MATCH($C1496,'Policy Characteristics'!$C:$C,0)))</f>
        <v>% reduction in energy use</v>
      </c>
      <c r="P1496" s="22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226" t="str">
        <f>IF(ISBLANK(INDEX('Policy Characteristics'!K:K,MATCH($C1496,'Policy Characteristics'!$C:$C,0))),"",INDEX('Policy Characteristics'!K:K,MATCH($C1496,'Policy Characteristics'!$C:$C,0)))</f>
        <v>industry-ag-main.html#eff-stds</v>
      </c>
      <c r="R1496" s="226" t="str">
        <f>IF(ISBLANK(INDEX('Policy Characteristics'!L:L,MATCH($C1496,'Policy Characteristics'!$C:$C,0))),"",INDEX('Policy Characteristics'!L:L,MATCH($C1496,'Policy Characteristics'!$C:$C,0)))</f>
        <v>industry-energy-efficiency-standards.html</v>
      </c>
    </row>
    <row r="1497" spans="1:18" s="4" customFormat="1">
      <c r="A1497" s="22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226" t="str">
        <f t="shared" si="51"/>
        <v>Percentage Improvement in Eqpt Efficiency Standards above BAU</v>
      </c>
      <c r="D1497" s="6" t="s">
        <v>878</v>
      </c>
      <c r="E1497" s="45" t="s">
        <v>915</v>
      </c>
      <c r="F1497" t="s">
        <v>879</v>
      </c>
      <c r="G1497" s="45" t="s">
        <v>916</v>
      </c>
      <c r="H1497" s="43">
        <v>1140</v>
      </c>
      <c r="I1497" s="261" t="s">
        <v>728</v>
      </c>
      <c r="J1497" s="227" t="str">
        <f>IF(ISBLANK(INDEX('Policy Characteristics'!D:D,MATCH($C1497,'Policy Characteristics'!$C:$C,0))),"",INDEX('Policy Characteristics'!D:D,MATCH($C1497,'Policy Characteristics'!$C:$C,0)))</f>
        <v>Industry Energy Efficiency Standards</v>
      </c>
      <c r="K1497" s="22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226" t="str">
        <f>IF(ISBLANK(INDEX('Policy Characteristics'!I:I,MATCH($C1497,'Policy Characteristics'!$C:$C,0))),"",INDEX('Policy Characteristics'!I:I,MATCH($C1497,'Policy Characteristics'!$C:$C,0)))</f>
        <v>% reduction in energy use</v>
      </c>
      <c r="P1497" s="22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226" t="str">
        <f>IF(ISBLANK(INDEX('Policy Characteristics'!K:K,MATCH($C1497,'Policy Characteristics'!$C:$C,0))),"",INDEX('Policy Characteristics'!K:K,MATCH($C1497,'Policy Characteristics'!$C:$C,0)))</f>
        <v>industry-ag-main.html#eff-stds</v>
      </c>
      <c r="R1497" s="226" t="str">
        <f>IF(ISBLANK(INDEX('Policy Characteristics'!L:L,MATCH($C1497,'Policy Characteristics'!$C:$C,0))),"",INDEX('Policy Characteristics'!L:L,MATCH($C1497,'Policy Characteristics'!$C:$C,0)))</f>
        <v>industry-energy-efficiency-standards.html</v>
      </c>
    </row>
    <row r="1498" spans="1:18" s="4" customFormat="1">
      <c r="A1498" s="22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226" t="str">
        <f t="shared" si="51"/>
        <v>Percentage Improvement in Eqpt Efficiency Standards above BAU</v>
      </c>
      <c r="D1498" s="6" t="s">
        <v>878</v>
      </c>
      <c r="E1498" s="45" t="s">
        <v>917</v>
      </c>
      <c r="F1498" t="s">
        <v>879</v>
      </c>
      <c r="G1498" s="45" t="s">
        <v>918</v>
      </c>
      <c r="H1498" s="43">
        <v>1141</v>
      </c>
      <c r="I1498" s="261" t="s">
        <v>738</v>
      </c>
      <c r="J1498" s="227" t="str">
        <f>IF(ISBLANK(INDEX('Policy Characteristics'!D:D,MATCH($C1498,'Policy Characteristics'!$C:$C,0))),"",INDEX('Policy Characteristics'!D:D,MATCH($C1498,'Policy Characteristics'!$C:$C,0)))</f>
        <v>Industry Energy Efficiency Standards</v>
      </c>
      <c r="K1498" s="22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226" t="str">
        <f>IF(ISBLANK(INDEX('Policy Characteristics'!I:I,MATCH($C1498,'Policy Characteristics'!$C:$C,0))),"",INDEX('Policy Characteristics'!I:I,MATCH($C1498,'Policy Characteristics'!$C:$C,0)))</f>
        <v>% reduction in energy use</v>
      </c>
      <c r="P1498" s="22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226" t="str">
        <f>IF(ISBLANK(INDEX('Policy Characteristics'!K:K,MATCH($C1498,'Policy Characteristics'!$C:$C,0))),"",INDEX('Policy Characteristics'!K:K,MATCH($C1498,'Policy Characteristics'!$C:$C,0)))</f>
        <v>industry-ag-main.html#eff-stds</v>
      </c>
      <c r="R1498" s="226" t="str">
        <f>IF(ISBLANK(INDEX('Policy Characteristics'!L:L,MATCH($C1498,'Policy Characteristics'!$C:$C,0))),"",INDEX('Policy Characteristics'!L:L,MATCH($C1498,'Policy Characteristics'!$C:$C,0)))</f>
        <v>industry-energy-efficiency-standards.html</v>
      </c>
    </row>
    <row r="1499" spans="1:18" s="4" customFormat="1">
      <c r="A1499" s="22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226" t="str">
        <f t="shared" si="51"/>
        <v>Percentage Improvement in Eqpt Efficiency Standards above BAU</v>
      </c>
      <c r="D1499" s="6" t="s">
        <v>878</v>
      </c>
      <c r="E1499" s="45" t="s">
        <v>919</v>
      </c>
      <c r="F1499" t="s">
        <v>879</v>
      </c>
      <c r="G1499" s="45" t="s">
        <v>920</v>
      </c>
      <c r="H1499" s="43">
        <v>1142</v>
      </c>
      <c r="I1499" s="261" t="s">
        <v>728</v>
      </c>
      <c r="J1499" s="227" t="str">
        <f>IF(ISBLANK(INDEX('Policy Characteristics'!D:D,MATCH($C1499,'Policy Characteristics'!$C:$C,0))),"",INDEX('Policy Characteristics'!D:D,MATCH($C1499,'Policy Characteristics'!$C:$C,0)))</f>
        <v>Industry Energy Efficiency Standards</v>
      </c>
      <c r="K1499" s="22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226" t="str">
        <f>IF(ISBLANK(INDEX('Policy Characteristics'!I:I,MATCH($C1499,'Policy Characteristics'!$C:$C,0))),"",INDEX('Policy Characteristics'!I:I,MATCH($C1499,'Policy Characteristics'!$C:$C,0)))</f>
        <v>% reduction in energy use</v>
      </c>
      <c r="P1499" s="22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226" t="str">
        <f>IF(ISBLANK(INDEX('Policy Characteristics'!K:K,MATCH($C1499,'Policy Characteristics'!$C:$C,0))),"",INDEX('Policy Characteristics'!K:K,MATCH($C1499,'Policy Characteristics'!$C:$C,0)))</f>
        <v>industry-ag-main.html#eff-stds</v>
      </c>
      <c r="R1499" s="226" t="str">
        <f>IF(ISBLANK(INDEX('Policy Characteristics'!L:L,MATCH($C1499,'Policy Characteristics'!$C:$C,0))),"",INDEX('Policy Characteristics'!L:L,MATCH($C1499,'Policy Characteristics'!$C:$C,0)))</f>
        <v>industry-energy-efficiency-standards.html</v>
      </c>
    </row>
    <row r="1500" spans="1:18" s="4" customFormat="1">
      <c r="A1500" s="22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226" t="str">
        <f t="shared" si="51"/>
        <v>Percentage Improvement in Eqpt Efficiency Standards above BAU</v>
      </c>
      <c r="D1500" s="6" t="s">
        <v>878</v>
      </c>
      <c r="E1500" s="45" t="s">
        <v>921</v>
      </c>
      <c r="F1500" t="s">
        <v>879</v>
      </c>
      <c r="G1500" s="45" t="s">
        <v>922</v>
      </c>
      <c r="H1500" s="43">
        <v>1143</v>
      </c>
      <c r="I1500" s="261" t="s">
        <v>738</v>
      </c>
      <c r="J1500" s="227" t="str">
        <f>IF(ISBLANK(INDEX('Policy Characteristics'!D:D,MATCH($C1500,'Policy Characteristics'!$C:$C,0))),"",INDEX('Policy Characteristics'!D:D,MATCH($C1500,'Policy Characteristics'!$C:$C,0)))</f>
        <v>Industry Energy Efficiency Standards</v>
      </c>
      <c r="K1500" s="22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226" t="str">
        <f>IF(ISBLANK(INDEX('Policy Characteristics'!I:I,MATCH($C1500,'Policy Characteristics'!$C:$C,0))),"",INDEX('Policy Characteristics'!I:I,MATCH($C1500,'Policy Characteristics'!$C:$C,0)))</f>
        <v>% reduction in energy use</v>
      </c>
      <c r="P1500" s="22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226" t="str">
        <f>IF(ISBLANK(INDEX('Policy Characteristics'!K:K,MATCH($C1500,'Policy Characteristics'!$C:$C,0))),"",INDEX('Policy Characteristics'!K:K,MATCH($C1500,'Policy Characteristics'!$C:$C,0)))</f>
        <v>industry-ag-main.html#eff-stds</v>
      </c>
      <c r="R1500" s="226" t="str">
        <f>IF(ISBLANK(INDEX('Policy Characteristics'!L:L,MATCH($C1500,'Policy Characteristics'!$C:$C,0))),"",INDEX('Policy Characteristics'!L:L,MATCH($C1500,'Policy Characteristics'!$C:$C,0)))</f>
        <v>industry-energy-efficiency-standards.html</v>
      </c>
    </row>
    <row r="1501" spans="1:18" s="4" customFormat="1">
      <c r="A1501" s="22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226" t="str">
        <f t="shared" si="51"/>
        <v>Percentage Improvement in Eqpt Efficiency Standards above BAU</v>
      </c>
      <c r="D1501" s="6" t="s">
        <v>878</v>
      </c>
      <c r="E1501" s="45" t="s">
        <v>923</v>
      </c>
      <c r="F1501" t="s">
        <v>879</v>
      </c>
      <c r="G1501" s="45" t="s">
        <v>924</v>
      </c>
      <c r="H1501" s="43">
        <v>1144</v>
      </c>
      <c r="I1501" s="261" t="s">
        <v>738</v>
      </c>
      <c r="J1501" s="227" t="str">
        <f>IF(ISBLANK(INDEX('Policy Characteristics'!D:D,MATCH($C1501,'Policy Characteristics'!$C:$C,0))),"",INDEX('Policy Characteristics'!D:D,MATCH($C1501,'Policy Characteristics'!$C:$C,0)))</f>
        <v>Industry Energy Efficiency Standards</v>
      </c>
      <c r="K1501" s="22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226" t="str">
        <f>IF(ISBLANK(INDEX('Policy Characteristics'!I:I,MATCH($C1501,'Policy Characteristics'!$C:$C,0))),"",INDEX('Policy Characteristics'!I:I,MATCH($C1501,'Policy Characteristics'!$C:$C,0)))</f>
        <v>% reduction in energy use</v>
      </c>
      <c r="P1501" s="22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226" t="str">
        <f>IF(ISBLANK(INDEX('Policy Characteristics'!K:K,MATCH($C1501,'Policy Characteristics'!$C:$C,0))),"",INDEX('Policy Characteristics'!K:K,MATCH($C1501,'Policy Characteristics'!$C:$C,0)))</f>
        <v>industry-ag-main.html#eff-stds</v>
      </c>
      <c r="R1501" s="226" t="str">
        <f>IF(ISBLANK(INDEX('Policy Characteristics'!L:L,MATCH($C1501,'Policy Characteristics'!$C:$C,0))),"",INDEX('Policy Characteristics'!L:L,MATCH($C1501,'Policy Characteristics'!$C:$C,0)))</f>
        <v>industry-energy-efficiency-standards.html</v>
      </c>
    </row>
    <row r="1502" spans="1:18" s="4" customFormat="1">
      <c r="A1502" s="22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226" t="str">
        <f t="shared" si="51"/>
        <v>Percentage Improvement in Eqpt Efficiency Standards above BAU</v>
      </c>
      <c r="D1502" s="6" t="s">
        <v>878</v>
      </c>
      <c r="E1502" s="45" t="s">
        <v>925</v>
      </c>
      <c r="F1502" t="s">
        <v>879</v>
      </c>
      <c r="G1502" s="45" t="s">
        <v>926</v>
      </c>
      <c r="H1502" s="43">
        <v>1145</v>
      </c>
      <c r="I1502" s="261" t="s">
        <v>738</v>
      </c>
      <c r="J1502" s="227" t="str">
        <f>IF(ISBLANK(INDEX('Policy Characteristics'!D:D,MATCH($C1502,'Policy Characteristics'!$C:$C,0))),"",INDEX('Policy Characteristics'!D:D,MATCH($C1502,'Policy Characteristics'!$C:$C,0)))</f>
        <v>Industry Energy Efficiency Standards</v>
      </c>
      <c r="K1502" s="22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226" t="str">
        <f>IF(ISBLANK(INDEX('Policy Characteristics'!I:I,MATCH($C1502,'Policy Characteristics'!$C:$C,0))),"",INDEX('Policy Characteristics'!I:I,MATCH($C1502,'Policy Characteristics'!$C:$C,0)))</f>
        <v>% reduction in energy use</v>
      </c>
      <c r="P1502" s="22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226" t="str">
        <f>IF(ISBLANK(INDEX('Policy Characteristics'!K:K,MATCH($C1502,'Policy Characteristics'!$C:$C,0))),"",INDEX('Policy Characteristics'!K:K,MATCH($C1502,'Policy Characteristics'!$C:$C,0)))</f>
        <v>industry-ag-main.html#eff-stds</v>
      </c>
      <c r="R1502" s="226" t="str">
        <f>IF(ISBLANK(INDEX('Policy Characteristics'!L:L,MATCH($C1502,'Policy Characteristics'!$C:$C,0))),"",INDEX('Policy Characteristics'!L:L,MATCH($C1502,'Policy Characteristics'!$C:$C,0)))</f>
        <v>industry-energy-efficiency-standards.html</v>
      </c>
    </row>
    <row r="1503" spans="1:18" s="4" customFormat="1">
      <c r="A1503" s="22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226" t="str">
        <f t="shared" si="51"/>
        <v>Percentage Improvement in Eqpt Efficiency Standards above BAU</v>
      </c>
      <c r="D1503" s="6" t="s">
        <v>878</v>
      </c>
      <c r="E1503" s="45" t="s">
        <v>927</v>
      </c>
      <c r="F1503" t="s">
        <v>879</v>
      </c>
      <c r="G1503" s="45" t="s">
        <v>928</v>
      </c>
      <c r="H1503" s="43">
        <v>1146</v>
      </c>
      <c r="I1503" s="261" t="s">
        <v>728</v>
      </c>
      <c r="J1503" s="227" t="str">
        <f>IF(ISBLANK(INDEX('Policy Characteristics'!D:D,MATCH($C1503,'Policy Characteristics'!$C:$C,0))),"",INDEX('Policy Characteristics'!D:D,MATCH($C1503,'Policy Characteristics'!$C:$C,0)))</f>
        <v>Industry Energy Efficiency Standards</v>
      </c>
      <c r="K1503" s="22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226" t="str">
        <f>IF(ISBLANK(INDEX('Policy Characteristics'!I:I,MATCH($C1503,'Policy Characteristics'!$C:$C,0))),"",INDEX('Policy Characteristics'!I:I,MATCH($C1503,'Policy Characteristics'!$C:$C,0)))</f>
        <v>% reduction in energy use</v>
      </c>
      <c r="P1503" s="22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226" t="str">
        <f>IF(ISBLANK(INDEX('Policy Characteristics'!K:K,MATCH($C1503,'Policy Characteristics'!$C:$C,0))),"",INDEX('Policy Characteristics'!K:K,MATCH($C1503,'Policy Characteristics'!$C:$C,0)))</f>
        <v>industry-ag-main.html#eff-stds</v>
      </c>
      <c r="R1503" s="226" t="str">
        <f>IF(ISBLANK(INDEX('Policy Characteristics'!L:L,MATCH($C1503,'Policy Characteristics'!$C:$C,0))),"",INDEX('Policy Characteristics'!L:L,MATCH($C1503,'Policy Characteristics'!$C:$C,0)))</f>
        <v>industry-energy-efficiency-standards.html</v>
      </c>
    </row>
    <row r="1504" spans="1:18" s="4" customFormat="1">
      <c r="A1504" s="22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226" t="str">
        <f t="shared" si="51"/>
        <v>Percentage Improvement in Eqpt Efficiency Standards above BAU</v>
      </c>
      <c r="D1504" s="6" t="s">
        <v>878</v>
      </c>
      <c r="E1504" s="45" t="s">
        <v>929</v>
      </c>
      <c r="F1504" t="s">
        <v>879</v>
      </c>
      <c r="G1504" s="45" t="s">
        <v>930</v>
      </c>
      <c r="H1504" s="43">
        <v>1147</v>
      </c>
      <c r="I1504" s="261" t="s">
        <v>738</v>
      </c>
      <c r="J1504" s="227" t="str">
        <f>IF(ISBLANK(INDEX('Policy Characteristics'!D:D,MATCH($C1504,'Policy Characteristics'!$C:$C,0))),"",INDEX('Policy Characteristics'!D:D,MATCH($C1504,'Policy Characteristics'!$C:$C,0)))</f>
        <v>Industry Energy Efficiency Standards</v>
      </c>
      <c r="K1504" s="22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226" t="str">
        <f>IF(ISBLANK(INDEX('Policy Characteristics'!I:I,MATCH($C1504,'Policy Characteristics'!$C:$C,0))),"",INDEX('Policy Characteristics'!I:I,MATCH($C1504,'Policy Characteristics'!$C:$C,0)))</f>
        <v>% reduction in energy use</v>
      </c>
      <c r="P1504" s="22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226" t="str">
        <f>IF(ISBLANK(INDEX('Policy Characteristics'!K:K,MATCH($C1504,'Policy Characteristics'!$C:$C,0))),"",INDEX('Policy Characteristics'!K:K,MATCH($C1504,'Policy Characteristics'!$C:$C,0)))</f>
        <v>industry-ag-main.html#eff-stds</v>
      </c>
      <c r="R1504" s="226" t="str">
        <f>IF(ISBLANK(INDEX('Policy Characteristics'!L:L,MATCH($C1504,'Policy Characteristics'!$C:$C,0))),"",INDEX('Policy Characteristics'!L:L,MATCH($C1504,'Policy Characteristics'!$C:$C,0)))</f>
        <v>industry-energy-efficiency-standards.html</v>
      </c>
    </row>
    <row r="1505" spans="1:18" s="4" customFormat="1">
      <c r="A1505" s="22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226" t="str">
        <f t="shared" si="51"/>
        <v>Percentage Improvement in Eqpt Efficiency Standards above BAU</v>
      </c>
      <c r="D1505" s="6" t="s">
        <v>880</v>
      </c>
      <c r="E1505" s="45" t="s">
        <v>911</v>
      </c>
      <c r="F1505" t="s">
        <v>881</v>
      </c>
      <c r="G1505" s="45" t="s">
        <v>912</v>
      </c>
      <c r="H1505" s="43">
        <v>1148</v>
      </c>
      <c r="I1505" s="261" t="s">
        <v>728</v>
      </c>
      <c r="J1505" s="227" t="str">
        <f>IF(ISBLANK(INDEX('Policy Characteristics'!D:D,MATCH($C1505,'Policy Characteristics'!$C:$C,0))),"",INDEX('Policy Characteristics'!D:D,MATCH($C1505,'Policy Characteristics'!$C:$C,0)))</f>
        <v>Industry Energy Efficiency Standards</v>
      </c>
      <c r="K1505" s="22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226" t="str">
        <f>IF(ISBLANK(INDEX('Policy Characteristics'!I:I,MATCH($C1505,'Policy Characteristics'!$C:$C,0))),"",INDEX('Policy Characteristics'!I:I,MATCH($C1505,'Policy Characteristics'!$C:$C,0)))</f>
        <v>% reduction in energy use</v>
      </c>
      <c r="P1505" s="22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226" t="str">
        <f>IF(ISBLANK(INDEX('Policy Characteristics'!K:K,MATCH($C1505,'Policy Characteristics'!$C:$C,0))),"",INDEX('Policy Characteristics'!K:K,MATCH($C1505,'Policy Characteristics'!$C:$C,0)))</f>
        <v>industry-ag-main.html#eff-stds</v>
      </c>
      <c r="R1505" s="226" t="str">
        <f>IF(ISBLANK(INDEX('Policy Characteristics'!L:L,MATCH($C1505,'Policy Characteristics'!$C:$C,0))),"",INDEX('Policy Characteristics'!L:L,MATCH($C1505,'Policy Characteristics'!$C:$C,0)))</f>
        <v>industry-energy-efficiency-standards.html</v>
      </c>
    </row>
    <row r="1506" spans="1:18" s="4" customFormat="1">
      <c r="A1506" s="22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226" t="str">
        <f t="shared" si="51"/>
        <v>Percentage Improvement in Eqpt Efficiency Standards above BAU</v>
      </c>
      <c r="D1506" s="6" t="s">
        <v>880</v>
      </c>
      <c r="E1506" s="45" t="s">
        <v>913</v>
      </c>
      <c r="F1506" t="s">
        <v>881</v>
      </c>
      <c r="G1506" s="45" t="s">
        <v>914</v>
      </c>
      <c r="H1506" s="43">
        <v>1149</v>
      </c>
      <c r="I1506" s="261" t="s">
        <v>728</v>
      </c>
      <c r="J1506" s="227" t="str">
        <f>IF(ISBLANK(INDEX('Policy Characteristics'!D:D,MATCH($C1506,'Policy Characteristics'!$C:$C,0))),"",INDEX('Policy Characteristics'!D:D,MATCH($C1506,'Policy Characteristics'!$C:$C,0)))</f>
        <v>Industry Energy Efficiency Standards</v>
      </c>
      <c r="K1506" s="22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226" t="str">
        <f>IF(ISBLANK(INDEX('Policy Characteristics'!I:I,MATCH($C1506,'Policy Characteristics'!$C:$C,0))),"",INDEX('Policy Characteristics'!I:I,MATCH($C1506,'Policy Characteristics'!$C:$C,0)))</f>
        <v>% reduction in energy use</v>
      </c>
      <c r="P1506" s="22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226" t="str">
        <f>IF(ISBLANK(INDEX('Policy Characteristics'!K:K,MATCH($C1506,'Policy Characteristics'!$C:$C,0))),"",INDEX('Policy Characteristics'!K:K,MATCH($C1506,'Policy Characteristics'!$C:$C,0)))</f>
        <v>industry-ag-main.html#eff-stds</v>
      </c>
      <c r="R1506" s="226" t="str">
        <f>IF(ISBLANK(INDEX('Policy Characteristics'!L:L,MATCH($C1506,'Policy Characteristics'!$C:$C,0))),"",INDEX('Policy Characteristics'!L:L,MATCH($C1506,'Policy Characteristics'!$C:$C,0)))</f>
        <v>industry-energy-efficiency-standards.html</v>
      </c>
    </row>
    <row r="1507" spans="1:18" s="4" customFormat="1">
      <c r="A1507" s="22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226" t="str">
        <f t="shared" si="51"/>
        <v>Percentage Improvement in Eqpt Efficiency Standards above BAU</v>
      </c>
      <c r="D1507" s="6" t="s">
        <v>880</v>
      </c>
      <c r="E1507" s="45" t="s">
        <v>915</v>
      </c>
      <c r="F1507" t="s">
        <v>881</v>
      </c>
      <c r="G1507" s="45" t="s">
        <v>916</v>
      </c>
      <c r="H1507" s="43">
        <v>1150</v>
      </c>
      <c r="I1507" s="261" t="s">
        <v>728</v>
      </c>
      <c r="J1507" s="227" t="str">
        <f>IF(ISBLANK(INDEX('Policy Characteristics'!D:D,MATCH($C1507,'Policy Characteristics'!$C:$C,0))),"",INDEX('Policy Characteristics'!D:D,MATCH($C1507,'Policy Characteristics'!$C:$C,0)))</f>
        <v>Industry Energy Efficiency Standards</v>
      </c>
      <c r="K1507" s="22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226" t="str">
        <f>IF(ISBLANK(INDEX('Policy Characteristics'!I:I,MATCH($C1507,'Policy Characteristics'!$C:$C,0))),"",INDEX('Policy Characteristics'!I:I,MATCH($C1507,'Policy Characteristics'!$C:$C,0)))</f>
        <v>% reduction in energy use</v>
      </c>
      <c r="P1507" s="22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226" t="str">
        <f>IF(ISBLANK(INDEX('Policy Characteristics'!K:K,MATCH($C1507,'Policy Characteristics'!$C:$C,0))),"",INDEX('Policy Characteristics'!K:K,MATCH($C1507,'Policy Characteristics'!$C:$C,0)))</f>
        <v>industry-ag-main.html#eff-stds</v>
      </c>
      <c r="R1507" s="226" t="str">
        <f>IF(ISBLANK(INDEX('Policy Characteristics'!L:L,MATCH($C1507,'Policy Characteristics'!$C:$C,0))),"",INDEX('Policy Characteristics'!L:L,MATCH($C1507,'Policy Characteristics'!$C:$C,0)))</f>
        <v>industry-energy-efficiency-standards.html</v>
      </c>
    </row>
    <row r="1508" spans="1:18" s="4" customFormat="1">
      <c r="A1508" s="22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226" t="str">
        <f t="shared" ref="C1508:C1564" si="52">C$1315</f>
        <v>Percentage Improvement in Eqpt Efficiency Standards above BAU</v>
      </c>
      <c r="D1508" s="6" t="s">
        <v>880</v>
      </c>
      <c r="E1508" s="45" t="s">
        <v>917</v>
      </c>
      <c r="F1508" t="s">
        <v>881</v>
      </c>
      <c r="G1508" s="45" t="s">
        <v>918</v>
      </c>
      <c r="H1508" s="43">
        <v>1151</v>
      </c>
      <c r="I1508" s="261" t="s">
        <v>738</v>
      </c>
      <c r="J1508" s="227" t="str">
        <f>IF(ISBLANK(INDEX('Policy Characteristics'!D:D,MATCH($C1508,'Policy Characteristics'!$C:$C,0))),"",INDEX('Policy Characteristics'!D:D,MATCH($C1508,'Policy Characteristics'!$C:$C,0)))</f>
        <v>Industry Energy Efficiency Standards</v>
      </c>
      <c r="K1508" s="22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226" t="str">
        <f>IF(ISBLANK(INDEX('Policy Characteristics'!I:I,MATCH($C1508,'Policy Characteristics'!$C:$C,0))),"",INDEX('Policy Characteristics'!I:I,MATCH($C1508,'Policy Characteristics'!$C:$C,0)))</f>
        <v>% reduction in energy use</v>
      </c>
      <c r="P1508" s="22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226" t="str">
        <f>IF(ISBLANK(INDEX('Policy Characteristics'!K:K,MATCH($C1508,'Policy Characteristics'!$C:$C,0))),"",INDEX('Policy Characteristics'!K:K,MATCH($C1508,'Policy Characteristics'!$C:$C,0)))</f>
        <v>industry-ag-main.html#eff-stds</v>
      </c>
      <c r="R1508" s="226" t="str">
        <f>IF(ISBLANK(INDEX('Policy Characteristics'!L:L,MATCH($C1508,'Policy Characteristics'!$C:$C,0))),"",INDEX('Policy Characteristics'!L:L,MATCH($C1508,'Policy Characteristics'!$C:$C,0)))</f>
        <v>industry-energy-efficiency-standards.html</v>
      </c>
    </row>
    <row r="1509" spans="1:18" s="4" customFormat="1">
      <c r="A1509" s="22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226" t="str">
        <f t="shared" si="52"/>
        <v>Percentage Improvement in Eqpt Efficiency Standards above BAU</v>
      </c>
      <c r="D1509" s="6" t="s">
        <v>880</v>
      </c>
      <c r="E1509" s="45" t="s">
        <v>919</v>
      </c>
      <c r="F1509" t="s">
        <v>881</v>
      </c>
      <c r="G1509" s="45" t="s">
        <v>920</v>
      </c>
      <c r="H1509" s="43">
        <v>1152</v>
      </c>
      <c r="I1509" s="261" t="s">
        <v>728</v>
      </c>
      <c r="J1509" s="227" t="str">
        <f>IF(ISBLANK(INDEX('Policy Characteristics'!D:D,MATCH($C1509,'Policy Characteristics'!$C:$C,0))),"",INDEX('Policy Characteristics'!D:D,MATCH($C1509,'Policy Characteristics'!$C:$C,0)))</f>
        <v>Industry Energy Efficiency Standards</v>
      </c>
      <c r="K1509" s="22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226" t="str">
        <f>IF(ISBLANK(INDEX('Policy Characteristics'!I:I,MATCH($C1509,'Policy Characteristics'!$C:$C,0))),"",INDEX('Policy Characteristics'!I:I,MATCH($C1509,'Policy Characteristics'!$C:$C,0)))</f>
        <v>% reduction in energy use</v>
      </c>
      <c r="P1509" s="22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226" t="str">
        <f>IF(ISBLANK(INDEX('Policy Characteristics'!K:K,MATCH($C1509,'Policy Characteristics'!$C:$C,0))),"",INDEX('Policy Characteristics'!K:K,MATCH($C1509,'Policy Characteristics'!$C:$C,0)))</f>
        <v>industry-ag-main.html#eff-stds</v>
      </c>
      <c r="R1509" s="226" t="str">
        <f>IF(ISBLANK(INDEX('Policy Characteristics'!L:L,MATCH($C1509,'Policy Characteristics'!$C:$C,0))),"",INDEX('Policy Characteristics'!L:L,MATCH($C1509,'Policy Characteristics'!$C:$C,0)))</f>
        <v>industry-energy-efficiency-standards.html</v>
      </c>
    </row>
    <row r="1510" spans="1:18" s="4" customFormat="1">
      <c r="A1510" s="22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226" t="str">
        <f t="shared" si="52"/>
        <v>Percentage Improvement in Eqpt Efficiency Standards above BAU</v>
      </c>
      <c r="D1510" s="6" t="s">
        <v>880</v>
      </c>
      <c r="E1510" s="45" t="s">
        <v>921</v>
      </c>
      <c r="F1510" t="s">
        <v>881</v>
      </c>
      <c r="G1510" s="45" t="s">
        <v>922</v>
      </c>
      <c r="H1510" s="43">
        <v>1153</v>
      </c>
      <c r="I1510" s="261" t="s">
        <v>738</v>
      </c>
      <c r="J1510" s="227" t="str">
        <f>IF(ISBLANK(INDEX('Policy Characteristics'!D:D,MATCH($C1510,'Policy Characteristics'!$C:$C,0))),"",INDEX('Policy Characteristics'!D:D,MATCH($C1510,'Policy Characteristics'!$C:$C,0)))</f>
        <v>Industry Energy Efficiency Standards</v>
      </c>
      <c r="K1510" s="22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226" t="str">
        <f>IF(ISBLANK(INDEX('Policy Characteristics'!I:I,MATCH($C1510,'Policy Characteristics'!$C:$C,0))),"",INDEX('Policy Characteristics'!I:I,MATCH($C1510,'Policy Characteristics'!$C:$C,0)))</f>
        <v>% reduction in energy use</v>
      </c>
      <c r="P1510" s="22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226" t="str">
        <f>IF(ISBLANK(INDEX('Policy Characteristics'!K:K,MATCH($C1510,'Policy Characteristics'!$C:$C,0))),"",INDEX('Policy Characteristics'!K:K,MATCH($C1510,'Policy Characteristics'!$C:$C,0)))</f>
        <v>industry-ag-main.html#eff-stds</v>
      </c>
      <c r="R1510" s="226" t="str">
        <f>IF(ISBLANK(INDEX('Policy Characteristics'!L:L,MATCH($C1510,'Policy Characteristics'!$C:$C,0))),"",INDEX('Policy Characteristics'!L:L,MATCH($C1510,'Policy Characteristics'!$C:$C,0)))</f>
        <v>industry-energy-efficiency-standards.html</v>
      </c>
    </row>
    <row r="1511" spans="1:18" s="4" customFormat="1">
      <c r="A1511" s="22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226" t="str">
        <f t="shared" si="52"/>
        <v>Percentage Improvement in Eqpt Efficiency Standards above BAU</v>
      </c>
      <c r="D1511" s="6" t="s">
        <v>880</v>
      </c>
      <c r="E1511" s="45" t="s">
        <v>923</v>
      </c>
      <c r="F1511" t="s">
        <v>881</v>
      </c>
      <c r="G1511" s="45" t="s">
        <v>924</v>
      </c>
      <c r="H1511" s="43">
        <v>1154</v>
      </c>
      <c r="I1511" s="261" t="s">
        <v>738</v>
      </c>
      <c r="J1511" s="227" t="str">
        <f>IF(ISBLANK(INDEX('Policy Characteristics'!D:D,MATCH($C1511,'Policy Characteristics'!$C:$C,0))),"",INDEX('Policy Characteristics'!D:D,MATCH($C1511,'Policy Characteristics'!$C:$C,0)))</f>
        <v>Industry Energy Efficiency Standards</v>
      </c>
      <c r="K1511" s="22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226" t="str">
        <f>IF(ISBLANK(INDEX('Policy Characteristics'!I:I,MATCH($C1511,'Policy Characteristics'!$C:$C,0))),"",INDEX('Policy Characteristics'!I:I,MATCH($C1511,'Policy Characteristics'!$C:$C,0)))</f>
        <v>% reduction in energy use</v>
      </c>
      <c r="P1511" s="22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226" t="str">
        <f>IF(ISBLANK(INDEX('Policy Characteristics'!K:K,MATCH($C1511,'Policy Characteristics'!$C:$C,0))),"",INDEX('Policy Characteristics'!K:K,MATCH($C1511,'Policy Characteristics'!$C:$C,0)))</f>
        <v>industry-ag-main.html#eff-stds</v>
      </c>
      <c r="R1511" s="226" t="str">
        <f>IF(ISBLANK(INDEX('Policy Characteristics'!L:L,MATCH($C1511,'Policy Characteristics'!$C:$C,0))),"",INDEX('Policy Characteristics'!L:L,MATCH($C1511,'Policy Characteristics'!$C:$C,0)))</f>
        <v>industry-energy-efficiency-standards.html</v>
      </c>
    </row>
    <row r="1512" spans="1:18" s="4" customFormat="1">
      <c r="A1512" s="22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226" t="str">
        <f t="shared" si="52"/>
        <v>Percentage Improvement in Eqpt Efficiency Standards above BAU</v>
      </c>
      <c r="D1512" s="6" t="s">
        <v>880</v>
      </c>
      <c r="E1512" s="45" t="s">
        <v>925</v>
      </c>
      <c r="F1512" t="s">
        <v>881</v>
      </c>
      <c r="G1512" s="45" t="s">
        <v>926</v>
      </c>
      <c r="H1512" s="43">
        <v>1155</v>
      </c>
      <c r="I1512" s="261" t="s">
        <v>728</v>
      </c>
      <c r="J1512" s="227" t="str">
        <f>IF(ISBLANK(INDEX('Policy Characteristics'!D:D,MATCH($C1512,'Policy Characteristics'!$C:$C,0))),"",INDEX('Policy Characteristics'!D:D,MATCH($C1512,'Policy Characteristics'!$C:$C,0)))</f>
        <v>Industry Energy Efficiency Standards</v>
      </c>
      <c r="K1512" s="22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226" t="str">
        <f>IF(ISBLANK(INDEX('Policy Characteristics'!I:I,MATCH($C1512,'Policy Characteristics'!$C:$C,0))),"",INDEX('Policy Characteristics'!I:I,MATCH($C1512,'Policy Characteristics'!$C:$C,0)))</f>
        <v>% reduction in energy use</v>
      </c>
      <c r="P1512" s="22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226" t="str">
        <f>IF(ISBLANK(INDEX('Policy Characteristics'!K:K,MATCH($C1512,'Policy Characteristics'!$C:$C,0))),"",INDEX('Policy Characteristics'!K:K,MATCH($C1512,'Policy Characteristics'!$C:$C,0)))</f>
        <v>industry-ag-main.html#eff-stds</v>
      </c>
      <c r="R1512" s="226" t="str">
        <f>IF(ISBLANK(INDEX('Policy Characteristics'!L:L,MATCH($C1512,'Policy Characteristics'!$C:$C,0))),"",INDEX('Policy Characteristics'!L:L,MATCH($C1512,'Policy Characteristics'!$C:$C,0)))</f>
        <v>industry-energy-efficiency-standards.html</v>
      </c>
    </row>
    <row r="1513" spans="1:18" s="4" customFormat="1">
      <c r="A1513" s="22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226" t="str">
        <f t="shared" si="52"/>
        <v>Percentage Improvement in Eqpt Efficiency Standards above BAU</v>
      </c>
      <c r="D1513" s="6" t="s">
        <v>880</v>
      </c>
      <c r="E1513" s="45" t="s">
        <v>927</v>
      </c>
      <c r="F1513" t="s">
        <v>881</v>
      </c>
      <c r="G1513" s="45" t="s">
        <v>928</v>
      </c>
      <c r="H1513" s="43">
        <v>1156</v>
      </c>
      <c r="I1513" s="261" t="s">
        <v>728</v>
      </c>
      <c r="J1513" s="227" t="str">
        <f>IF(ISBLANK(INDEX('Policy Characteristics'!D:D,MATCH($C1513,'Policy Characteristics'!$C:$C,0))),"",INDEX('Policy Characteristics'!D:D,MATCH($C1513,'Policy Characteristics'!$C:$C,0)))</f>
        <v>Industry Energy Efficiency Standards</v>
      </c>
      <c r="K1513" s="22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226" t="str">
        <f>IF(ISBLANK(INDEX('Policy Characteristics'!I:I,MATCH($C1513,'Policy Characteristics'!$C:$C,0))),"",INDEX('Policy Characteristics'!I:I,MATCH($C1513,'Policy Characteristics'!$C:$C,0)))</f>
        <v>% reduction in energy use</v>
      </c>
      <c r="P1513" s="22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226" t="str">
        <f>IF(ISBLANK(INDEX('Policy Characteristics'!K:K,MATCH($C1513,'Policy Characteristics'!$C:$C,0))),"",INDEX('Policy Characteristics'!K:K,MATCH($C1513,'Policy Characteristics'!$C:$C,0)))</f>
        <v>industry-ag-main.html#eff-stds</v>
      </c>
      <c r="R1513" s="226" t="str">
        <f>IF(ISBLANK(INDEX('Policy Characteristics'!L:L,MATCH($C1513,'Policy Characteristics'!$C:$C,0))),"",INDEX('Policy Characteristics'!L:L,MATCH($C1513,'Policy Characteristics'!$C:$C,0)))</f>
        <v>industry-energy-efficiency-standards.html</v>
      </c>
    </row>
    <row r="1514" spans="1:18" s="4" customFormat="1">
      <c r="A1514" s="22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226" t="str">
        <f t="shared" si="52"/>
        <v>Percentage Improvement in Eqpt Efficiency Standards above BAU</v>
      </c>
      <c r="D1514" s="6" t="s">
        <v>880</v>
      </c>
      <c r="E1514" s="45" t="s">
        <v>929</v>
      </c>
      <c r="F1514" t="s">
        <v>881</v>
      </c>
      <c r="G1514" s="45" t="s">
        <v>930</v>
      </c>
      <c r="H1514" s="43">
        <v>1157</v>
      </c>
      <c r="I1514" s="261" t="s">
        <v>738</v>
      </c>
      <c r="J1514" s="227" t="str">
        <f>IF(ISBLANK(INDEX('Policy Characteristics'!D:D,MATCH($C1514,'Policy Characteristics'!$C:$C,0))),"",INDEX('Policy Characteristics'!D:D,MATCH($C1514,'Policy Characteristics'!$C:$C,0)))</f>
        <v>Industry Energy Efficiency Standards</v>
      </c>
      <c r="K1514" s="22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226" t="str">
        <f>IF(ISBLANK(INDEX('Policy Characteristics'!I:I,MATCH($C1514,'Policy Characteristics'!$C:$C,0))),"",INDEX('Policy Characteristics'!I:I,MATCH($C1514,'Policy Characteristics'!$C:$C,0)))</f>
        <v>% reduction in energy use</v>
      </c>
      <c r="P1514" s="22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226" t="str">
        <f>IF(ISBLANK(INDEX('Policy Characteristics'!K:K,MATCH($C1514,'Policy Characteristics'!$C:$C,0))),"",INDEX('Policy Characteristics'!K:K,MATCH($C1514,'Policy Characteristics'!$C:$C,0)))</f>
        <v>industry-ag-main.html#eff-stds</v>
      </c>
      <c r="R1514" s="226" t="str">
        <f>IF(ISBLANK(INDEX('Policy Characteristics'!L:L,MATCH($C1514,'Policy Characteristics'!$C:$C,0))),"",INDEX('Policy Characteristics'!L:L,MATCH($C1514,'Policy Characteristics'!$C:$C,0)))</f>
        <v>industry-energy-efficiency-standards.html</v>
      </c>
    </row>
    <row r="1515" spans="1:18" s="4" customFormat="1">
      <c r="A1515" s="22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226" t="str">
        <f t="shared" si="52"/>
        <v>Percentage Improvement in Eqpt Efficiency Standards above BAU</v>
      </c>
      <c r="D1515" s="6" t="s">
        <v>882</v>
      </c>
      <c r="E1515" s="45" t="s">
        <v>911</v>
      </c>
      <c r="F1515" t="s">
        <v>883</v>
      </c>
      <c r="G1515" s="45" t="s">
        <v>912</v>
      </c>
      <c r="H1515" s="43">
        <v>1158</v>
      </c>
      <c r="I1515" s="261" t="s">
        <v>728</v>
      </c>
      <c r="J1515" s="227" t="str">
        <f>IF(ISBLANK(INDEX('Policy Characteristics'!D:D,MATCH($C1515,'Policy Characteristics'!$C:$C,0))),"",INDEX('Policy Characteristics'!D:D,MATCH($C1515,'Policy Characteristics'!$C:$C,0)))</f>
        <v>Industry Energy Efficiency Standards</v>
      </c>
      <c r="K1515" s="22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226" t="str">
        <f>IF(ISBLANK(INDEX('Policy Characteristics'!I:I,MATCH($C1515,'Policy Characteristics'!$C:$C,0))),"",INDEX('Policy Characteristics'!I:I,MATCH($C1515,'Policy Characteristics'!$C:$C,0)))</f>
        <v>% reduction in energy use</v>
      </c>
      <c r="P1515" s="22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226" t="str">
        <f>IF(ISBLANK(INDEX('Policy Characteristics'!K:K,MATCH($C1515,'Policy Characteristics'!$C:$C,0))),"",INDEX('Policy Characteristics'!K:K,MATCH($C1515,'Policy Characteristics'!$C:$C,0)))</f>
        <v>industry-ag-main.html#eff-stds</v>
      </c>
      <c r="R1515" s="226" t="str">
        <f>IF(ISBLANK(INDEX('Policy Characteristics'!L:L,MATCH($C1515,'Policy Characteristics'!$C:$C,0))),"",INDEX('Policy Characteristics'!L:L,MATCH($C1515,'Policy Characteristics'!$C:$C,0)))</f>
        <v>industry-energy-efficiency-standards.html</v>
      </c>
    </row>
    <row r="1516" spans="1:18" s="4" customFormat="1">
      <c r="A1516" s="22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226" t="str">
        <f t="shared" si="52"/>
        <v>Percentage Improvement in Eqpt Efficiency Standards above BAU</v>
      </c>
      <c r="D1516" s="6" t="s">
        <v>882</v>
      </c>
      <c r="E1516" s="45" t="s">
        <v>913</v>
      </c>
      <c r="F1516" t="s">
        <v>883</v>
      </c>
      <c r="G1516" s="45" t="s">
        <v>914</v>
      </c>
      <c r="H1516" s="43">
        <v>1159</v>
      </c>
      <c r="I1516" s="261" t="s">
        <v>728</v>
      </c>
      <c r="J1516" s="227" t="str">
        <f>IF(ISBLANK(INDEX('Policy Characteristics'!D:D,MATCH($C1516,'Policy Characteristics'!$C:$C,0))),"",INDEX('Policy Characteristics'!D:D,MATCH($C1516,'Policy Characteristics'!$C:$C,0)))</f>
        <v>Industry Energy Efficiency Standards</v>
      </c>
      <c r="K1516" s="22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226" t="str">
        <f>IF(ISBLANK(INDEX('Policy Characteristics'!I:I,MATCH($C1516,'Policy Characteristics'!$C:$C,0))),"",INDEX('Policy Characteristics'!I:I,MATCH($C1516,'Policy Characteristics'!$C:$C,0)))</f>
        <v>% reduction in energy use</v>
      </c>
      <c r="P1516" s="22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226" t="str">
        <f>IF(ISBLANK(INDEX('Policy Characteristics'!K:K,MATCH($C1516,'Policy Characteristics'!$C:$C,0))),"",INDEX('Policy Characteristics'!K:K,MATCH($C1516,'Policy Characteristics'!$C:$C,0)))</f>
        <v>industry-ag-main.html#eff-stds</v>
      </c>
      <c r="R1516" s="226" t="str">
        <f>IF(ISBLANK(INDEX('Policy Characteristics'!L:L,MATCH($C1516,'Policy Characteristics'!$C:$C,0))),"",INDEX('Policy Characteristics'!L:L,MATCH($C1516,'Policy Characteristics'!$C:$C,0)))</f>
        <v>industry-energy-efficiency-standards.html</v>
      </c>
    </row>
    <row r="1517" spans="1:18" s="4" customFormat="1">
      <c r="A1517" s="22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226" t="str">
        <f t="shared" si="52"/>
        <v>Percentage Improvement in Eqpt Efficiency Standards above BAU</v>
      </c>
      <c r="D1517" s="6" t="s">
        <v>882</v>
      </c>
      <c r="E1517" s="45" t="s">
        <v>915</v>
      </c>
      <c r="F1517" t="s">
        <v>883</v>
      </c>
      <c r="G1517" s="45" t="s">
        <v>916</v>
      </c>
      <c r="H1517" s="43">
        <v>1160</v>
      </c>
      <c r="I1517" s="261" t="s">
        <v>728</v>
      </c>
      <c r="J1517" s="227" t="str">
        <f>IF(ISBLANK(INDEX('Policy Characteristics'!D:D,MATCH($C1517,'Policy Characteristics'!$C:$C,0))),"",INDEX('Policy Characteristics'!D:D,MATCH($C1517,'Policy Characteristics'!$C:$C,0)))</f>
        <v>Industry Energy Efficiency Standards</v>
      </c>
      <c r="K1517" s="22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226" t="str">
        <f>IF(ISBLANK(INDEX('Policy Characteristics'!I:I,MATCH($C1517,'Policy Characteristics'!$C:$C,0))),"",INDEX('Policy Characteristics'!I:I,MATCH($C1517,'Policy Characteristics'!$C:$C,0)))</f>
        <v>% reduction in energy use</v>
      </c>
      <c r="P1517" s="22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226" t="str">
        <f>IF(ISBLANK(INDEX('Policy Characteristics'!K:K,MATCH($C1517,'Policy Characteristics'!$C:$C,0))),"",INDEX('Policy Characteristics'!K:K,MATCH($C1517,'Policy Characteristics'!$C:$C,0)))</f>
        <v>industry-ag-main.html#eff-stds</v>
      </c>
      <c r="R1517" s="226" t="str">
        <f>IF(ISBLANK(INDEX('Policy Characteristics'!L:L,MATCH($C1517,'Policy Characteristics'!$C:$C,0))),"",INDEX('Policy Characteristics'!L:L,MATCH($C1517,'Policy Characteristics'!$C:$C,0)))</f>
        <v>industry-energy-efficiency-standards.html</v>
      </c>
    </row>
    <row r="1518" spans="1:18" s="4" customFormat="1">
      <c r="A1518" s="22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226" t="str">
        <f t="shared" si="52"/>
        <v>Percentage Improvement in Eqpt Efficiency Standards above BAU</v>
      </c>
      <c r="D1518" s="6" t="s">
        <v>882</v>
      </c>
      <c r="E1518" s="45" t="s">
        <v>917</v>
      </c>
      <c r="F1518" t="s">
        <v>883</v>
      </c>
      <c r="G1518" s="45" t="s">
        <v>918</v>
      </c>
      <c r="H1518" s="43">
        <v>1161</v>
      </c>
      <c r="I1518" s="261" t="s">
        <v>738</v>
      </c>
      <c r="J1518" s="227" t="str">
        <f>IF(ISBLANK(INDEX('Policy Characteristics'!D:D,MATCH($C1518,'Policy Characteristics'!$C:$C,0))),"",INDEX('Policy Characteristics'!D:D,MATCH($C1518,'Policy Characteristics'!$C:$C,0)))</f>
        <v>Industry Energy Efficiency Standards</v>
      </c>
      <c r="K1518" s="22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226" t="str">
        <f>IF(ISBLANK(INDEX('Policy Characteristics'!I:I,MATCH($C1518,'Policy Characteristics'!$C:$C,0))),"",INDEX('Policy Characteristics'!I:I,MATCH($C1518,'Policy Characteristics'!$C:$C,0)))</f>
        <v>% reduction in energy use</v>
      </c>
      <c r="P1518" s="22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226" t="str">
        <f>IF(ISBLANK(INDEX('Policy Characteristics'!K:K,MATCH($C1518,'Policy Characteristics'!$C:$C,0))),"",INDEX('Policy Characteristics'!K:K,MATCH($C1518,'Policy Characteristics'!$C:$C,0)))</f>
        <v>industry-ag-main.html#eff-stds</v>
      </c>
      <c r="R1518" s="226" t="str">
        <f>IF(ISBLANK(INDEX('Policy Characteristics'!L:L,MATCH($C1518,'Policy Characteristics'!$C:$C,0))),"",INDEX('Policy Characteristics'!L:L,MATCH($C1518,'Policy Characteristics'!$C:$C,0)))</f>
        <v>industry-energy-efficiency-standards.html</v>
      </c>
    </row>
    <row r="1519" spans="1:18" s="4" customFormat="1">
      <c r="A1519" s="22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226" t="str">
        <f t="shared" si="52"/>
        <v>Percentage Improvement in Eqpt Efficiency Standards above BAU</v>
      </c>
      <c r="D1519" s="6" t="s">
        <v>882</v>
      </c>
      <c r="E1519" s="45" t="s">
        <v>919</v>
      </c>
      <c r="F1519" t="s">
        <v>883</v>
      </c>
      <c r="G1519" s="45" t="s">
        <v>920</v>
      </c>
      <c r="H1519" s="43">
        <v>1162</v>
      </c>
      <c r="I1519" s="261" t="s">
        <v>728</v>
      </c>
      <c r="J1519" s="227" t="str">
        <f>IF(ISBLANK(INDEX('Policy Characteristics'!D:D,MATCH($C1519,'Policy Characteristics'!$C:$C,0))),"",INDEX('Policy Characteristics'!D:D,MATCH($C1519,'Policy Characteristics'!$C:$C,0)))</f>
        <v>Industry Energy Efficiency Standards</v>
      </c>
      <c r="K1519" s="22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226" t="str">
        <f>IF(ISBLANK(INDEX('Policy Characteristics'!I:I,MATCH($C1519,'Policy Characteristics'!$C:$C,0))),"",INDEX('Policy Characteristics'!I:I,MATCH($C1519,'Policy Characteristics'!$C:$C,0)))</f>
        <v>% reduction in energy use</v>
      </c>
      <c r="P1519" s="22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226" t="str">
        <f>IF(ISBLANK(INDEX('Policy Characteristics'!K:K,MATCH($C1519,'Policy Characteristics'!$C:$C,0))),"",INDEX('Policy Characteristics'!K:K,MATCH($C1519,'Policy Characteristics'!$C:$C,0)))</f>
        <v>industry-ag-main.html#eff-stds</v>
      </c>
      <c r="R1519" s="226" t="str">
        <f>IF(ISBLANK(INDEX('Policy Characteristics'!L:L,MATCH($C1519,'Policy Characteristics'!$C:$C,0))),"",INDEX('Policy Characteristics'!L:L,MATCH($C1519,'Policy Characteristics'!$C:$C,0)))</f>
        <v>industry-energy-efficiency-standards.html</v>
      </c>
    </row>
    <row r="1520" spans="1:18" s="4" customFormat="1">
      <c r="A1520" s="22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226" t="str">
        <f t="shared" si="52"/>
        <v>Percentage Improvement in Eqpt Efficiency Standards above BAU</v>
      </c>
      <c r="D1520" s="6" t="s">
        <v>882</v>
      </c>
      <c r="E1520" s="45" t="s">
        <v>921</v>
      </c>
      <c r="F1520" t="s">
        <v>883</v>
      </c>
      <c r="G1520" s="45" t="s">
        <v>922</v>
      </c>
      <c r="H1520" s="43">
        <v>1163</v>
      </c>
      <c r="I1520" s="261" t="s">
        <v>738</v>
      </c>
      <c r="J1520" s="227" t="str">
        <f>IF(ISBLANK(INDEX('Policy Characteristics'!D:D,MATCH($C1520,'Policy Characteristics'!$C:$C,0))),"",INDEX('Policy Characteristics'!D:D,MATCH($C1520,'Policy Characteristics'!$C:$C,0)))</f>
        <v>Industry Energy Efficiency Standards</v>
      </c>
      <c r="K1520" s="22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226" t="str">
        <f>IF(ISBLANK(INDEX('Policy Characteristics'!I:I,MATCH($C1520,'Policy Characteristics'!$C:$C,0))),"",INDEX('Policy Characteristics'!I:I,MATCH($C1520,'Policy Characteristics'!$C:$C,0)))</f>
        <v>% reduction in energy use</v>
      </c>
      <c r="P1520" s="22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226" t="str">
        <f>IF(ISBLANK(INDEX('Policy Characteristics'!K:K,MATCH($C1520,'Policy Characteristics'!$C:$C,0))),"",INDEX('Policy Characteristics'!K:K,MATCH($C1520,'Policy Characteristics'!$C:$C,0)))</f>
        <v>industry-ag-main.html#eff-stds</v>
      </c>
      <c r="R1520" s="226" t="str">
        <f>IF(ISBLANK(INDEX('Policy Characteristics'!L:L,MATCH($C1520,'Policy Characteristics'!$C:$C,0))),"",INDEX('Policy Characteristics'!L:L,MATCH($C1520,'Policy Characteristics'!$C:$C,0)))</f>
        <v>industry-energy-efficiency-standards.html</v>
      </c>
    </row>
    <row r="1521" spans="1:18" s="4" customFormat="1">
      <c r="A1521" s="22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226" t="str">
        <f t="shared" si="52"/>
        <v>Percentage Improvement in Eqpt Efficiency Standards above BAU</v>
      </c>
      <c r="D1521" s="6" t="s">
        <v>882</v>
      </c>
      <c r="E1521" s="45" t="s">
        <v>923</v>
      </c>
      <c r="F1521" t="s">
        <v>883</v>
      </c>
      <c r="G1521" s="45" t="s">
        <v>924</v>
      </c>
      <c r="H1521" s="43">
        <v>1164</v>
      </c>
      <c r="I1521" s="261" t="s">
        <v>738</v>
      </c>
      <c r="J1521" s="227" t="str">
        <f>IF(ISBLANK(INDEX('Policy Characteristics'!D:D,MATCH($C1521,'Policy Characteristics'!$C:$C,0))),"",INDEX('Policy Characteristics'!D:D,MATCH($C1521,'Policy Characteristics'!$C:$C,0)))</f>
        <v>Industry Energy Efficiency Standards</v>
      </c>
      <c r="K1521" s="22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226" t="str">
        <f>IF(ISBLANK(INDEX('Policy Characteristics'!I:I,MATCH($C1521,'Policy Characteristics'!$C:$C,0))),"",INDEX('Policy Characteristics'!I:I,MATCH($C1521,'Policy Characteristics'!$C:$C,0)))</f>
        <v>% reduction in energy use</v>
      </c>
      <c r="P1521" s="22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226" t="str">
        <f>IF(ISBLANK(INDEX('Policy Characteristics'!K:K,MATCH($C1521,'Policy Characteristics'!$C:$C,0))),"",INDEX('Policy Characteristics'!K:K,MATCH($C1521,'Policy Characteristics'!$C:$C,0)))</f>
        <v>industry-ag-main.html#eff-stds</v>
      </c>
      <c r="R1521" s="226" t="str">
        <f>IF(ISBLANK(INDEX('Policy Characteristics'!L:L,MATCH($C1521,'Policy Characteristics'!$C:$C,0))),"",INDEX('Policy Characteristics'!L:L,MATCH($C1521,'Policy Characteristics'!$C:$C,0)))</f>
        <v>industry-energy-efficiency-standards.html</v>
      </c>
    </row>
    <row r="1522" spans="1:18" s="4" customFormat="1">
      <c r="A1522" s="22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226" t="str">
        <f t="shared" si="52"/>
        <v>Percentage Improvement in Eqpt Efficiency Standards above BAU</v>
      </c>
      <c r="D1522" s="6" t="s">
        <v>882</v>
      </c>
      <c r="E1522" s="45" t="s">
        <v>925</v>
      </c>
      <c r="F1522" t="s">
        <v>883</v>
      </c>
      <c r="G1522" s="45" t="s">
        <v>926</v>
      </c>
      <c r="H1522" s="43">
        <v>1165</v>
      </c>
      <c r="I1522" s="261" t="s">
        <v>728</v>
      </c>
      <c r="J1522" s="227" t="str">
        <f>IF(ISBLANK(INDEX('Policy Characteristics'!D:D,MATCH($C1522,'Policy Characteristics'!$C:$C,0))),"",INDEX('Policy Characteristics'!D:D,MATCH($C1522,'Policy Characteristics'!$C:$C,0)))</f>
        <v>Industry Energy Efficiency Standards</v>
      </c>
      <c r="K1522" s="22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226" t="str">
        <f>IF(ISBLANK(INDEX('Policy Characteristics'!I:I,MATCH($C1522,'Policy Characteristics'!$C:$C,0))),"",INDEX('Policy Characteristics'!I:I,MATCH($C1522,'Policy Characteristics'!$C:$C,0)))</f>
        <v>% reduction in energy use</v>
      </c>
      <c r="P1522" s="22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226" t="str">
        <f>IF(ISBLANK(INDEX('Policy Characteristics'!K:K,MATCH($C1522,'Policy Characteristics'!$C:$C,0))),"",INDEX('Policy Characteristics'!K:K,MATCH($C1522,'Policy Characteristics'!$C:$C,0)))</f>
        <v>industry-ag-main.html#eff-stds</v>
      </c>
      <c r="R1522" s="226" t="str">
        <f>IF(ISBLANK(INDEX('Policy Characteristics'!L:L,MATCH($C1522,'Policy Characteristics'!$C:$C,0))),"",INDEX('Policy Characteristics'!L:L,MATCH($C1522,'Policy Characteristics'!$C:$C,0)))</f>
        <v>industry-energy-efficiency-standards.html</v>
      </c>
    </row>
    <row r="1523" spans="1:18" s="4" customFormat="1">
      <c r="A1523" s="22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226" t="str">
        <f t="shared" si="52"/>
        <v>Percentage Improvement in Eqpt Efficiency Standards above BAU</v>
      </c>
      <c r="D1523" s="6" t="s">
        <v>882</v>
      </c>
      <c r="E1523" s="45" t="s">
        <v>927</v>
      </c>
      <c r="F1523" t="s">
        <v>883</v>
      </c>
      <c r="G1523" s="45" t="s">
        <v>928</v>
      </c>
      <c r="H1523" s="43">
        <v>1166</v>
      </c>
      <c r="I1523" s="261" t="s">
        <v>728</v>
      </c>
      <c r="J1523" s="227" t="str">
        <f>IF(ISBLANK(INDEX('Policy Characteristics'!D:D,MATCH($C1523,'Policy Characteristics'!$C:$C,0))),"",INDEX('Policy Characteristics'!D:D,MATCH($C1523,'Policy Characteristics'!$C:$C,0)))</f>
        <v>Industry Energy Efficiency Standards</v>
      </c>
      <c r="K1523" s="22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226" t="str">
        <f>IF(ISBLANK(INDEX('Policy Characteristics'!I:I,MATCH($C1523,'Policy Characteristics'!$C:$C,0))),"",INDEX('Policy Characteristics'!I:I,MATCH($C1523,'Policy Characteristics'!$C:$C,0)))</f>
        <v>% reduction in energy use</v>
      </c>
      <c r="P1523" s="22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226" t="str">
        <f>IF(ISBLANK(INDEX('Policy Characteristics'!K:K,MATCH($C1523,'Policy Characteristics'!$C:$C,0))),"",INDEX('Policy Characteristics'!K:K,MATCH($C1523,'Policy Characteristics'!$C:$C,0)))</f>
        <v>industry-ag-main.html#eff-stds</v>
      </c>
      <c r="R1523" s="226" t="str">
        <f>IF(ISBLANK(INDEX('Policy Characteristics'!L:L,MATCH($C1523,'Policy Characteristics'!$C:$C,0))),"",INDEX('Policy Characteristics'!L:L,MATCH($C1523,'Policy Characteristics'!$C:$C,0)))</f>
        <v>industry-energy-efficiency-standards.html</v>
      </c>
    </row>
    <row r="1524" spans="1:18" s="4" customFormat="1">
      <c r="A1524" s="22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226" t="str">
        <f t="shared" si="52"/>
        <v>Percentage Improvement in Eqpt Efficiency Standards above BAU</v>
      </c>
      <c r="D1524" s="6" t="s">
        <v>882</v>
      </c>
      <c r="E1524" s="45" t="s">
        <v>929</v>
      </c>
      <c r="F1524" t="s">
        <v>883</v>
      </c>
      <c r="G1524" s="45" t="s">
        <v>930</v>
      </c>
      <c r="H1524" s="43">
        <v>1167</v>
      </c>
      <c r="I1524" s="261" t="s">
        <v>738</v>
      </c>
      <c r="J1524" s="227" t="str">
        <f>IF(ISBLANK(INDEX('Policy Characteristics'!D:D,MATCH($C1524,'Policy Characteristics'!$C:$C,0))),"",INDEX('Policy Characteristics'!D:D,MATCH($C1524,'Policy Characteristics'!$C:$C,0)))</f>
        <v>Industry Energy Efficiency Standards</v>
      </c>
      <c r="K1524" s="22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226" t="str">
        <f>IF(ISBLANK(INDEX('Policy Characteristics'!I:I,MATCH($C1524,'Policy Characteristics'!$C:$C,0))),"",INDEX('Policy Characteristics'!I:I,MATCH($C1524,'Policy Characteristics'!$C:$C,0)))</f>
        <v>% reduction in energy use</v>
      </c>
      <c r="P1524" s="22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226" t="str">
        <f>IF(ISBLANK(INDEX('Policy Characteristics'!K:K,MATCH($C1524,'Policy Characteristics'!$C:$C,0))),"",INDEX('Policy Characteristics'!K:K,MATCH($C1524,'Policy Characteristics'!$C:$C,0)))</f>
        <v>industry-ag-main.html#eff-stds</v>
      </c>
      <c r="R1524" s="226" t="str">
        <f>IF(ISBLANK(INDEX('Policy Characteristics'!L:L,MATCH($C1524,'Policy Characteristics'!$C:$C,0))),"",INDEX('Policy Characteristics'!L:L,MATCH($C1524,'Policy Characteristics'!$C:$C,0)))</f>
        <v>industry-energy-efficiency-standards.html</v>
      </c>
    </row>
    <row r="1525" spans="1:18" s="4" customFormat="1">
      <c r="A1525" s="22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226" t="str">
        <f t="shared" si="52"/>
        <v>Percentage Improvement in Eqpt Efficiency Standards above BAU</v>
      </c>
      <c r="D1525" s="6" t="s">
        <v>884</v>
      </c>
      <c r="E1525" s="45" t="s">
        <v>911</v>
      </c>
      <c r="F1525" t="s">
        <v>885</v>
      </c>
      <c r="G1525" s="45" t="s">
        <v>912</v>
      </c>
      <c r="H1525" s="43">
        <v>1168</v>
      </c>
      <c r="I1525" s="261" t="s">
        <v>728</v>
      </c>
      <c r="J1525" s="227" t="str">
        <f>IF(ISBLANK(INDEX('Policy Characteristics'!D:D,MATCH($C1525,'Policy Characteristics'!$C:$C,0))),"",INDEX('Policy Characteristics'!D:D,MATCH($C1525,'Policy Characteristics'!$C:$C,0)))</f>
        <v>Industry Energy Efficiency Standards</v>
      </c>
      <c r="K1525" s="22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226" t="str">
        <f>IF(ISBLANK(INDEX('Policy Characteristics'!I:I,MATCH($C1525,'Policy Characteristics'!$C:$C,0))),"",INDEX('Policy Characteristics'!I:I,MATCH($C1525,'Policy Characteristics'!$C:$C,0)))</f>
        <v>% reduction in energy use</v>
      </c>
      <c r="P1525" s="22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226" t="str">
        <f>IF(ISBLANK(INDEX('Policy Characteristics'!K:K,MATCH($C1525,'Policy Characteristics'!$C:$C,0))),"",INDEX('Policy Characteristics'!K:K,MATCH($C1525,'Policy Characteristics'!$C:$C,0)))</f>
        <v>industry-ag-main.html#eff-stds</v>
      </c>
      <c r="R1525" s="226" t="str">
        <f>IF(ISBLANK(INDEX('Policy Characteristics'!L:L,MATCH($C1525,'Policy Characteristics'!$C:$C,0))),"",INDEX('Policy Characteristics'!L:L,MATCH($C1525,'Policy Characteristics'!$C:$C,0)))</f>
        <v>industry-energy-efficiency-standards.html</v>
      </c>
    </row>
    <row r="1526" spans="1:18" s="4" customFormat="1">
      <c r="A1526" s="22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226" t="str">
        <f t="shared" si="52"/>
        <v>Percentage Improvement in Eqpt Efficiency Standards above BAU</v>
      </c>
      <c r="D1526" s="6" t="s">
        <v>884</v>
      </c>
      <c r="E1526" s="45" t="s">
        <v>913</v>
      </c>
      <c r="F1526" t="s">
        <v>885</v>
      </c>
      <c r="G1526" s="45" t="s">
        <v>914</v>
      </c>
      <c r="H1526" s="43">
        <v>1169</v>
      </c>
      <c r="I1526" s="261" t="s">
        <v>728</v>
      </c>
      <c r="J1526" s="227" t="str">
        <f>IF(ISBLANK(INDEX('Policy Characteristics'!D:D,MATCH($C1526,'Policy Characteristics'!$C:$C,0))),"",INDEX('Policy Characteristics'!D:D,MATCH($C1526,'Policy Characteristics'!$C:$C,0)))</f>
        <v>Industry Energy Efficiency Standards</v>
      </c>
      <c r="K1526" s="22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226" t="str">
        <f>IF(ISBLANK(INDEX('Policy Characteristics'!I:I,MATCH($C1526,'Policy Characteristics'!$C:$C,0))),"",INDEX('Policy Characteristics'!I:I,MATCH($C1526,'Policy Characteristics'!$C:$C,0)))</f>
        <v>% reduction in energy use</v>
      </c>
      <c r="P1526" s="22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226" t="str">
        <f>IF(ISBLANK(INDEX('Policy Characteristics'!K:K,MATCH($C1526,'Policy Characteristics'!$C:$C,0))),"",INDEX('Policy Characteristics'!K:K,MATCH($C1526,'Policy Characteristics'!$C:$C,0)))</f>
        <v>industry-ag-main.html#eff-stds</v>
      </c>
      <c r="R1526" s="226" t="str">
        <f>IF(ISBLANK(INDEX('Policy Characteristics'!L:L,MATCH($C1526,'Policy Characteristics'!$C:$C,0))),"",INDEX('Policy Characteristics'!L:L,MATCH($C1526,'Policy Characteristics'!$C:$C,0)))</f>
        <v>industry-energy-efficiency-standards.html</v>
      </c>
    </row>
    <row r="1527" spans="1:18" s="4" customFormat="1">
      <c r="A1527" s="22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226" t="str">
        <f t="shared" si="52"/>
        <v>Percentage Improvement in Eqpt Efficiency Standards above BAU</v>
      </c>
      <c r="D1527" s="6" t="s">
        <v>884</v>
      </c>
      <c r="E1527" s="45" t="s">
        <v>915</v>
      </c>
      <c r="F1527" t="s">
        <v>885</v>
      </c>
      <c r="G1527" s="45" t="s">
        <v>916</v>
      </c>
      <c r="H1527" s="43">
        <v>1170</v>
      </c>
      <c r="I1527" s="261" t="s">
        <v>728</v>
      </c>
      <c r="J1527" s="227" t="str">
        <f>IF(ISBLANK(INDEX('Policy Characteristics'!D:D,MATCH($C1527,'Policy Characteristics'!$C:$C,0))),"",INDEX('Policy Characteristics'!D:D,MATCH($C1527,'Policy Characteristics'!$C:$C,0)))</f>
        <v>Industry Energy Efficiency Standards</v>
      </c>
      <c r="K1527" s="22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226" t="str">
        <f>IF(ISBLANK(INDEX('Policy Characteristics'!I:I,MATCH($C1527,'Policy Characteristics'!$C:$C,0))),"",INDEX('Policy Characteristics'!I:I,MATCH($C1527,'Policy Characteristics'!$C:$C,0)))</f>
        <v>% reduction in energy use</v>
      </c>
      <c r="P1527" s="22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226" t="str">
        <f>IF(ISBLANK(INDEX('Policy Characteristics'!K:K,MATCH($C1527,'Policy Characteristics'!$C:$C,0))),"",INDEX('Policy Characteristics'!K:K,MATCH($C1527,'Policy Characteristics'!$C:$C,0)))</f>
        <v>industry-ag-main.html#eff-stds</v>
      </c>
      <c r="R1527" s="226" t="str">
        <f>IF(ISBLANK(INDEX('Policy Characteristics'!L:L,MATCH($C1527,'Policy Characteristics'!$C:$C,0))),"",INDEX('Policy Characteristics'!L:L,MATCH($C1527,'Policy Characteristics'!$C:$C,0)))</f>
        <v>industry-energy-efficiency-standards.html</v>
      </c>
    </row>
    <row r="1528" spans="1:18" s="4" customFormat="1">
      <c r="A1528" s="22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226" t="str">
        <f t="shared" si="52"/>
        <v>Percentage Improvement in Eqpt Efficiency Standards above BAU</v>
      </c>
      <c r="D1528" s="6" t="s">
        <v>884</v>
      </c>
      <c r="E1528" s="45" t="s">
        <v>917</v>
      </c>
      <c r="F1528" t="s">
        <v>885</v>
      </c>
      <c r="G1528" s="45" t="s">
        <v>918</v>
      </c>
      <c r="H1528" s="43">
        <v>1171</v>
      </c>
      <c r="I1528" s="261" t="s">
        <v>738</v>
      </c>
      <c r="J1528" s="227" t="str">
        <f>IF(ISBLANK(INDEX('Policy Characteristics'!D:D,MATCH($C1528,'Policy Characteristics'!$C:$C,0))),"",INDEX('Policy Characteristics'!D:D,MATCH($C1528,'Policy Characteristics'!$C:$C,0)))</f>
        <v>Industry Energy Efficiency Standards</v>
      </c>
      <c r="K1528" s="22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226" t="str">
        <f>IF(ISBLANK(INDEX('Policy Characteristics'!I:I,MATCH($C1528,'Policy Characteristics'!$C:$C,0))),"",INDEX('Policy Characteristics'!I:I,MATCH($C1528,'Policy Characteristics'!$C:$C,0)))</f>
        <v>% reduction in energy use</v>
      </c>
      <c r="P1528" s="22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226" t="str">
        <f>IF(ISBLANK(INDEX('Policy Characteristics'!K:K,MATCH($C1528,'Policy Characteristics'!$C:$C,0))),"",INDEX('Policy Characteristics'!K:K,MATCH($C1528,'Policy Characteristics'!$C:$C,0)))</f>
        <v>industry-ag-main.html#eff-stds</v>
      </c>
      <c r="R1528" s="226" t="str">
        <f>IF(ISBLANK(INDEX('Policy Characteristics'!L:L,MATCH($C1528,'Policy Characteristics'!$C:$C,0))),"",INDEX('Policy Characteristics'!L:L,MATCH($C1528,'Policy Characteristics'!$C:$C,0)))</f>
        <v>industry-energy-efficiency-standards.html</v>
      </c>
    </row>
    <row r="1529" spans="1:18" s="4" customFormat="1">
      <c r="A1529" s="22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226" t="str">
        <f t="shared" si="52"/>
        <v>Percentage Improvement in Eqpt Efficiency Standards above BAU</v>
      </c>
      <c r="D1529" s="6" t="s">
        <v>884</v>
      </c>
      <c r="E1529" s="45" t="s">
        <v>919</v>
      </c>
      <c r="F1529" t="s">
        <v>885</v>
      </c>
      <c r="G1529" s="45" t="s">
        <v>920</v>
      </c>
      <c r="H1529" s="43">
        <v>1172</v>
      </c>
      <c r="I1529" s="261" t="s">
        <v>728</v>
      </c>
      <c r="J1529" s="227" t="str">
        <f>IF(ISBLANK(INDEX('Policy Characteristics'!D:D,MATCH($C1529,'Policy Characteristics'!$C:$C,0))),"",INDEX('Policy Characteristics'!D:D,MATCH($C1529,'Policy Characteristics'!$C:$C,0)))</f>
        <v>Industry Energy Efficiency Standards</v>
      </c>
      <c r="K1529" s="22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226" t="str">
        <f>IF(ISBLANK(INDEX('Policy Characteristics'!I:I,MATCH($C1529,'Policy Characteristics'!$C:$C,0))),"",INDEX('Policy Characteristics'!I:I,MATCH($C1529,'Policy Characteristics'!$C:$C,0)))</f>
        <v>% reduction in energy use</v>
      </c>
      <c r="P1529" s="22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226" t="str">
        <f>IF(ISBLANK(INDEX('Policy Characteristics'!K:K,MATCH($C1529,'Policy Characteristics'!$C:$C,0))),"",INDEX('Policy Characteristics'!K:K,MATCH($C1529,'Policy Characteristics'!$C:$C,0)))</f>
        <v>industry-ag-main.html#eff-stds</v>
      </c>
      <c r="R1529" s="226" t="str">
        <f>IF(ISBLANK(INDEX('Policy Characteristics'!L:L,MATCH($C1529,'Policy Characteristics'!$C:$C,0))),"",INDEX('Policy Characteristics'!L:L,MATCH($C1529,'Policy Characteristics'!$C:$C,0)))</f>
        <v>industry-energy-efficiency-standards.html</v>
      </c>
    </row>
    <row r="1530" spans="1:18" s="4" customFormat="1">
      <c r="A1530" s="22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226" t="str">
        <f t="shared" si="52"/>
        <v>Percentage Improvement in Eqpt Efficiency Standards above BAU</v>
      </c>
      <c r="D1530" s="6" t="s">
        <v>884</v>
      </c>
      <c r="E1530" s="45" t="s">
        <v>921</v>
      </c>
      <c r="F1530" t="s">
        <v>885</v>
      </c>
      <c r="G1530" s="45" t="s">
        <v>922</v>
      </c>
      <c r="H1530" s="43">
        <v>1173</v>
      </c>
      <c r="I1530" s="261" t="s">
        <v>738</v>
      </c>
      <c r="J1530" s="227" t="str">
        <f>IF(ISBLANK(INDEX('Policy Characteristics'!D:D,MATCH($C1530,'Policy Characteristics'!$C:$C,0))),"",INDEX('Policy Characteristics'!D:D,MATCH($C1530,'Policy Characteristics'!$C:$C,0)))</f>
        <v>Industry Energy Efficiency Standards</v>
      </c>
      <c r="K1530" s="22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226" t="str">
        <f>IF(ISBLANK(INDEX('Policy Characteristics'!I:I,MATCH($C1530,'Policy Characteristics'!$C:$C,0))),"",INDEX('Policy Characteristics'!I:I,MATCH($C1530,'Policy Characteristics'!$C:$C,0)))</f>
        <v>% reduction in energy use</v>
      </c>
      <c r="P1530" s="22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226" t="str">
        <f>IF(ISBLANK(INDEX('Policy Characteristics'!K:K,MATCH($C1530,'Policy Characteristics'!$C:$C,0))),"",INDEX('Policy Characteristics'!K:K,MATCH($C1530,'Policy Characteristics'!$C:$C,0)))</f>
        <v>industry-ag-main.html#eff-stds</v>
      </c>
      <c r="R1530" s="226" t="str">
        <f>IF(ISBLANK(INDEX('Policy Characteristics'!L:L,MATCH($C1530,'Policy Characteristics'!$C:$C,0))),"",INDEX('Policy Characteristics'!L:L,MATCH($C1530,'Policy Characteristics'!$C:$C,0)))</f>
        <v>industry-energy-efficiency-standards.html</v>
      </c>
    </row>
    <row r="1531" spans="1:18" s="4" customFormat="1">
      <c r="A1531" s="22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226" t="str">
        <f t="shared" si="52"/>
        <v>Percentage Improvement in Eqpt Efficiency Standards above BAU</v>
      </c>
      <c r="D1531" s="6" t="s">
        <v>884</v>
      </c>
      <c r="E1531" s="45" t="s">
        <v>923</v>
      </c>
      <c r="F1531" t="s">
        <v>885</v>
      </c>
      <c r="G1531" s="45" t="s">
        <v>924</v>
      </c>
      <c r="H1531" s="43">
        <v>1174</v>
      </c>
      <c r="I1531" s="261" t="s">
        <v>738</v>
      </c>
      <c r="J1531" s="227" t="str">
        <f>IF(ISBLANK(INDEX('Policy Characteristics'!D:D,MATCH($C1531,'Policy Characteristics'!$C:$C,0))),"",INDEX('Policy Characteristics'!D:D,MATCH($C1531,'Policy Characteristics'!$C:$C,0)))</f>
        <v>Industry Energy Efficiency Standards</v>
      </c>
      <c r="K1531" s="22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226" t="str">
        <f>IF(ISBLANK(INDEX('Policy Characteristics'!I:I,MATCH($C1531,'Policy Characteristics'!$C:$C,0))),"",INDEX('Policy Characteristics'!I:I,MATCH($C1531,'Policy Characteristics'!$C:$C,0)))</f>
        <v>% reduction in energy use</v>
      </c>
      <c r="P1531" s="22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226" t="str">
        <f>IF(ISBLANK(INDEX('Policy Characteristics'!K:K,MATCH($C1531,'Policy Characteristics'!$C:$C,0))),"",INDEX('Policy Characteristics'!K:K,MATCH($C1531,'Policy Characteristics'!$C:$C,0)))</f>
        <v>industry-ag-main.html#eff-stds</v>
      </c>
      <c r="R1531" s="226" t="str">
        <f>IF(ISBLANK(INDEX('Policy Characteristics'!L:L,MATCH($C1531,'Policy Characteristics'!$C:$C,0))),"",INDEX('Policy Characteristics'!L:L,MATCH($C1531,'Policy Characteristics'!$C:$C,0)))</f>
        <v>industry-energy-efficiency-standards.html</v>
      </c>
    </row>
    <row r="1532" spans="1:18" s="4" customFormat="1">
      <c r="A1532" s="22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226" t="str">
        <f t="shared" si="52"/>
        <v>Percentage Improvement in Eqpt Efficiency Standards above BAU</v>
      </c>
      <c r="D1532" s="6" t="s">
        <v>884</v>
      </c>
      <c r="E1532" s="45" t="s">
        <v>925</v>
      </c>
      <c r="F1532" t="s">
        <v>885</v>
      </c>
      <c r="G1532" s="45" t="s">
        <v>926</v>
      </c>
      <c r="H1532" s="43">
        <v>1175</v>
      </c>
      <c r="I1532" s="261" t="s">
        <v>728</v>
      </c>
      <c r="J1532" s="227" t="str">
        <f>IF(ISBLANK(INDEX('Policy Characteristics'!D:D,MATCH($C1532,'Policy Characteristics'!$C:$C,0))),"",INDEX('Policy Characteristics'!D:D,MATCH($C1532,'Policy Characteristics'!$C:$C,0)))</f>
        <v>Industry Energy Efficiency Standards</v>
      </c>
      <c r="K1532" s="22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226" t="str">
        <f>IF(ISBLANK(INDEX('Policy Characteristics'!I:I,MATCH($C1532,'Policy Characteristics'!$C:$C,0))),"",INDEX('Policy Characteristics'!I:I,MATCH($C1532,'Policy Characteristics'!$C:$C,0)))</f>
        <v>% reduction in energy use</v>
      </c>
      <c r="P1532" s="22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226" t="str">
        <f>IF(ISBLANK(INDEX('Policy Characteristics'!K:K,MATCH($C1532,'Policy Characteristics'!$C:$C,0))),"",INDEX('Policy Characteristics'!K:K,MATCH($C1532,'Policy Characteristics'!$C:$C,0)))</f>
        <v>industry-ag-main.html#eff-stds</v>
      </c>
      <c r="R1532" s="226" t="str">
        <f>IF(ISBLANK(INDEX('Policy Characteristics'!L:L,MATCH($C1532,'Policy Characteristics'!$C:$C,0))),"",INDEX('Policy Characteristics'!L:L,MATCH($C1532,'Policy Characteristics'!$C:$C,0)))</f>
        <v>industry-energy-efficiency-standards.html</v>
      </c>
    </row>
    <row r="1533" spans="1:18" s="4" customFormat="1">
      <c r="A1533" s="22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226" t="str">
        <f t="shared" si="52"/>
        <v>Percentage Improvement in Eqpt Efficiency Standards above BAU</v>
      </c>
      <c r="D1533" s="6" t="s">
        <v>884</v>
      </c>
      <c r="E1533" s="45" t="s">
        <v>927</v>
      </c>
      <c r="F1533" t="s">
        <v>885</v>
      </c>
      <c r="G1533" s="45" t="s">
        <v>928</v>
      </c>
      <c r="H1533" s="43">
        <v>1176</v>
      </c>
      <c r="I1533" s="261" t="s">
        <v>728</v>
      </c>
      <c r="J1533" s="227" t="str">
        <f>IF(ISBLANK(INDEX('Policy Characteristics'!D:D,MATCH($C1533,'Policy Characteristics'!$C:$C,0))),"",INDEX('Policy Characteristics'!D:D,MATCH($C1533,'Policy Characteristics'!$C:$C,0)))</f>
        <v>Industry Energy Efficiency Standards</v>
      </c>
      <c r="K1533" s="22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226" t="str">
        <f>IF(ISBLANK(INDEX('Policy Characteristics'!I:I,MATCH($C1533,'Policy Characteristics'!$C:$C,0))),"",INDEX('Policy Characteristics'!I:I,MATCH($C1533,'Policy Characteristics'!$C:$C,0)))</f>
        <v>% reduction in energy use</v>
      </c>
      <c r="P1533" s="22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226" t="str">
        <f>IF(ISBLANK(INDEX('Policy Characteristics'!K:K,MATCH($C1533,'Policy Characteristics'!$C:$C,0))),"",INDEX('Policy Characteristics'!K:K,MATCH($C1533,'Policy Characteristics'!$C:$C,0)))</f>
        <v>industry-ag-main.html#eff-stds</v>
      </c>
      <c r="R1533" s="226" t="str">
        <f>IF(ISBLANK(INDEX('Policy Characteristics'!L:L,MATCH($C1533,'Policy Characteristics'!$C:$C,0))),"",INDEX('Policy Characteristics'!L:L,MATCH($C1533,'Policy Characteristics'!$C:$C,0)))</f>
        <v>industry-energy-efficiency-standards.html</v>
      </c>
    </row>
    <row r="1534" spans="1:18" s="4" customFormat="1">
      <c r="A1534" s="22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226" t="str">
        <f t="shared" si="52"/>
        <v>Percentage Improvement in Eqpt Efficiency Standards above BAU</v>
      </c>
      <c r="D1534" s="6" t="s">
        <v>884</v>
      </c>
      <c r="E1534" s="45" t="s">
        <v>929</v>
      </c>
      <c r="F1534" t="s">
        <v>885</v>
      </c>
      <c r="G1534" s="45" t="s">
        <v>930</v>
      </c>
      <c r="H1534" s="43">
        <v>1177</v>
      </c>
      <c r="I1534" s="261" t="s">
        <v>738</v>
      </c>
      <c r="J1534" s="227" t="str">
        <f>IF(ISBLANK(INDEX('Policy Characteristics'!D:D,MATCH($C1534,'Policy Characteristics'!$C:$C,0))),"",INDEX('Policy Characteristics'!D:D,MATCH($C1534,'Policy Characteristics'!$C:$C,0)))</f>
        <v>Industry Energy Efficiency Standards</v>
      </c>
      <c r="K1534" s="22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226" t="str">
        <f>IF(ISBLANK(INDEX('Policy Characteristics'!I:I,MATCH($C1534,'Policy Characteristics'!$C:$C,0))),"",INDEX('Policy Characteristics'!I:I,MATCH($C1534,'Policy Characteristics'!$C:$C,0)))</f>
        <v>% reduction in energy use</v>
      </c>
      <c r="P1534" s="22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226" t="str">
        <f>IF(ISBLANK(INDEX('Policy Characteristics'!K:K,MATCH($C1534,'Policy Characteristics'!$C:$C,0))),"",INDEX('Policy Characteristics'!K:K,MATCH($C1534,'Policy Characteristics'!$C:$C,0)))</f>
        <v>industry-ag-main.html#eff-stds</v>
      </c>
      <c r="R1534" s="226" t="str">
        <f>IF(ISBLANK(INDEX('Policy Characteristics'!L:L,MATCH($C1534,'Policy Characteristics'!$C:$C,0))),"",INDEX('Policy Characteristics'!L:L,MATCH($C1534,'Policy Characteristics'!$C:$C,0)))</f>
        <v>industry-energy-efficiency-standards.html</v>
      </c>
    </row>
    <row r="1535" spans="1:18" s="4" customFormat="1">
      <c r="A1535" s="22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226" t="str">
        <f t="shared" si="52"/>
        <v>Percentage Improvement in Eqpt Efficiency Standards above BAU</v>
      </c>
      <c r="D1535" s="6" t="s">
        <v>886</v>
      </c>
      <c r="E1535" s="45" t="s">
        <v>911</v>
      </c>
      <c r="F1535" t="s">
        <v>887</v>
      </c>
      <c r="G1535" s="45" t="s">
        <v>912</v>
      </c>
      <c r="H1535" s="43">
        <v>1178</v>
      </c>
      <c r="I1535" s="262" t="s">
        <v>738</v>
      </c>
      <c r="J1535" s="227" t="str">
        <f>IF(ISBLANK(INDEX('Policy Characteristics'!D:D,MATCH($C1535,'Policy Characteristics'!$C:$C,0))),"",INDEX('Policy Characteristics'!D:D,MATCH($C1535,'Policy Characteristics'!$C:$C,0)))</f>
        <v>Industry Energy Efficiency Standards</v>
      </c>
      <c r="K1535" s="22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226" t="str">
        <f>IF(ISBLANK(INDEX('Policy Characteristics'!I:I,MATCH($C1535,'Policy Characteristics'!$C:$C,0))),"",INDEX('Policy Characteristics'!I:I,MATCH($C1535,'Policy Characteristics'!$C:$C,0)))</f>
        <v>% reduction in energy use</v>
      </c>
      <c r="P1535" s="22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226" t="str">
        <f>IF(ISBLANK(INDEX('Policy Characteristics'!K:K,MATCH($C1535,'Policy Characteristics'!$C:$C,0))),"",INDEX('Policy Characteristics'!K:K,MATCH($C1535,'Policy Characteristics'!$C:$C,0)))</f>
        <v>industry-ag-main.html#eff-stds</v>
      </c>
      <c r="R1535" s="226" t="str">
        <f>IF(ISBLANK(INDEX('Policy Characteristics'!L:L,MATCH($C1535,'Policy Characteristics'!$C:$C,0))),"",INDEX('Policy Characteristics'!L:L,MATCH($C1535,'Policy Characteristics'!$C:$C,0)))</f>
        <v>industry-energy-efficiency-standards.html</v>
      </c>
    </row>
    <row r="1536" spans="1:18" s="4" customFormat="1">
      <c r="A1536" s="22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226" t="str">
        <f t="shared" si="52"/>
        <v>Percentage Improvement in Eqpt Efficiency Standards above BAU</v>
      </c>
      <c r="D1536" s="6" t="s">
        <v>886</v>
      </c>
      <c r="E1536" s="45" t="s">
        <v>913</v>
      </c>
      <c r="F1536" t="s">
        <v>887</v>
      </c>
      <c r="G1536" s="45" t="s">
        <v>914</v>
      </c>
      <c r="H1536" s="43">
        <v>1179</v>
      </c>
      <c r="I1536" s="261" t="s">
        <v>738</v>
      </c>
      <c r="J1536" s="227" t="str">
        <f>IF(ISBLANK(INDEX('Policy Characteristics'!D:D,MATCH($C1536,'Policy Characteristics'!$C:$C,0))),"",INDEX('Policy Characteristics'!D:D,MATCH($C1536,'Policy Characteristics'!$C:$C,0)))</f>
        <v>Industry Energy Efficiency Standards</v>
      </c>
      <c r="K1536" s="22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226" t="str">
        <f>IF(ISBLANK(INDEX('Policy Characteristics'!I:I,MATCH($C1536,'Policy Characteristics'!$C:$C,0))),"",INDEX('Policy Characteristics'!I:I,MATCH($C1536,'Policy Characteristics'!$C:$C,0)))</f>
        <v>% reduction in energy use</v>
      </c>
      <c r="P1536" s="22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226" t="str">
        <f>IF(ISBLANK(INDEX('Policy Characteristics'!K:K,MATCH($C1536,'Policy Characteristics'!$C:$C,0))),"",INDEX('Policy Characteristics'!K:K,MATCH($C1536,'Policy Characteristics'!$C:$C,0)))</f>
        <v>industry-ag-main.html#eff-stds</v>
      </c>
      <c r="R1536" s="226" t="str">
        <f>IF(ISBLANK(INDEX('Policy Characteristics'!L:L,MATCH($C1536,'Policy Characteristics'!$C:$C,0))),"",INDEX('Policy Characteristics'!L:L,MATCH($C1536,'Policy Characteristics'!$C:$C,0)))</f>
        <v>industry-energy-efficiency-standards.html</v>
      </c>
    </row>
    <row r="1537" spans="1:18" s="4" customFormat="1">
      <c r="A1537" s="22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226" t="str">
        <f t="shared" si="52"/>
        <v>Percentage Improvement in Eqpt Efficiency Standards above BAU</v>
      </c>
      <c r="D1537" s="6" t="s">
        <v>886</v>
      </c>
      <c r="E1537" s="45" t="s">
        <v>915</v>
      </c>
      <c r="F1537" t="s">
        <v>887</v>
      </c>
      <c r="G1537" s="45" t="s">
        <v>916</v>
      </c>
      <c r="H1537" s="43">
        <v>1180</v>
      </c>
      <c r="I1537" s="261" t="s">
        <v>728</v>
      </c>
      <c r="J1537" s="227" t="str">
        <f>IF(ISBLANK(INDEX('Policy Characteristics'!D:D,MATCH($C1537,'Policy Characteristics'!$C:$C,0))),"",INDEX('Policy Characteristics'!D:D,MATCH($C1537,'Policy Characteristics'!$C:$C,0)))</f>
        <v>Industry Energy Efficiency Standards</v>
      </c>
      <c r="K1537" s="22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226" t="str">
        <f>IF(ISBLANK(INDEX('Policy Characteristics'!I:I,MATCH($C1537,'Policy Characteristics'!$C:$C,0))),"",INDEX('Policy Characteristics'!I:I,MATCH($C1537,'Policy Characteristics'!$C:$C,0)))</f>
        <v>% reduction in energy use</v>
      </c>
      <c r="P1537" s="22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226" t="str">
        <f>IF(ISBLANK(INDEX('Policy Characteristics'!K:K,MATCH($C1537,'Policy Characteristics'!$C:$C,0))),"",INDEX('Policy Characteristics'!K:K,MATCH($C1537,'Policy Characteristics'!$C:$C,0)))</f>
        <v>industry-ag-main.html#eff-stds</v>
      </c>
      <c r="R1537" s="226" t="str">
        <f>IF(ISBLANK(INDEX('Policy Characteristics'!L:L,MATCH($C1537,'Policy Characteristics'!$C:$C,0))),"",INDEX('Policy Characteristics'!L:L,MATCH($C1537,'Policy Characteristics'!$C:$C,0)))</f>
        <v>industry-energy-efficiency-standards.html</v>
      </c>
    </row>
    <row r="1538" spans="1:18" s="4" customFormat="1">
      <c r="A1538" s="22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226" t="str">
        <f t="shared" si="52"/>
        <v>Percentage Improvement in Eqpt Efficiency Standards above BAU</v>
      </c>
      <c r="D1538" s="6" t="s">
        <v>886</v>
      </c>
      <c r="E1538" s="45" t="s">
        <v>917</v>
      </c>
      <c r="F1538" t="s">
        <v>887</v>
      </c>
      <c r="G1538" s="45" t="s">
        <v>918</v>
      </c>
      <c r="H1538" s="43">
        <v>1181</v>
      </c>
      <c r="I1538" s="261" t="s">
        <v>738</v>
      </c>
      <c r="J1538" s="227" t="str">
        <f>IF(ISBLANK(INDEX('Policy Characteristics'!D:D,MATCH($C1538,'Policy Characteristics'!$C:$C,0))),"",INDEX('Policy Characteristics'!D:D,MATCH($C1538,'Policy Characteristics'!$C:$C,0)))</f>
        <v>Industry Energy Efficiency Standards</v>
      </c>
      <c r="K1538" s="22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226" t="str">
        <f>IF(ISBLANK(INDEX('Policy Characteristics'!I:I,MATCH($C1538,'Policy Characteristics'!$C:$C,0))),"",INDEX('Policy Characteristics'!I:I,MATCH($C1538,'Policy Characteristics'!$C:$C,0)))</f>
        <v>% reduction in energy use</v>
      </c>
      <c r="P1538" s="22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226" t="str">
        <f>IF(ISBLANK(INDEX('Policy Characteristics'!K:K,MATCH($C1538,'Policy Characteristics'!$C:$C,0))),"",INDEX('Policy Characteristics'!K:K,MATCH($C1538,'Policy Characteristics'!$C:$C,0)))</f>
        <v>industry-ag-main.html#eff-stds</v>
      </c>
      <c r="R1538" s="226" t="str">
        <f>IF(ISBLANK(INDEX('Policy Characteristics'!L:L,MATCH($C1538,'Policy Characteristics'!$C:$C,0))),"",INDEX('Policy Characteristics'!L:L,MATCH($C1538,'Policy Characteristics'!$C:$C,0)))</f>
        <v>industry-energy-efficiency-standards.html</v>
      </c>
    </row>
    <row r="1539" spans="1:18" s="4" customFormat="1">
      <c r="A1539" s="22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226" t="str">
        <f t="shared" si="52"/>
        <v>Percentage Improvement in Eqpt Efficiency Standards above BAU</v>
      </c>
      <c r="D1539" s="6" t="s">
        <v>886</v>
      </c>
      <c r="E1539" s="45" t="s">
        <v>919</v>
      </c>
      <c r="F1539" t="s">
        <v>887</v>
      </c>
      <c r="G1539" s="45" t="s">
        <v>920</v>
      </c>
      <c r="H1539" s="43">
        <v>1182</v>
      </c>
      <c r="I1539" s="261" t="s">
        <v>738</v>
      </c>
      <c r="J1539" s="227" t="str">
        <f>IF(ISBLANK(INDEX('Policy Characteristics'!D:D,MATCH($C1539,'Policy Characteristics'!$C:$C,0))),"",INDEX('Policy Characteristics'!D:D,MATCH($C1539,'Policy Characteristics'!$C:$C,0)))</f>
        <v>Industry Energy Efficiency Standards</v>
      </c>
      <c r="K1539" s="22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226" t="str">
        <f>IF(ISBLANK(INDEX('Policy Characteristics'!I:I,MATCH($C1539,'Policy Characteristics'!$C:$C,0))),"",INDEX('Policy Characteristics'!I:I,MATCH($C1539,'Policy Characteristics'!$C:$C,0)))</f>
        <v>% reduction in energy use</v>
      </c>
      <c r="P1539" s="22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226" t="str">
        <f>IF(ISBLANK(INDEX('Policy Characteristics'!K:K,MATCH($C1539,'Policy Characteristics'!$C:$C,0))),"",INDEX('Policy Characteristics'!K:K,MATCH($C1539,'Policy Characteristics'!$C:$C,0)))</f>
        <v>industry-ag-main.html#eff-stds</v>
      </c>
      <c r="R1539" s="226" t="str">
        <f>IF(ISBLANK(INDEX('Policy Characteristics'!L:L,MATCH($C1539,'Policy Characteristics'!$C:$C,0))),"",INDEX('Policy Characteristics'!L:L,MATCH($C1539,'Policy Characteristics'!$C:$C,0)))</f>
        <v>industry-energy-efficiency-standards.html</v>
      </c>
    </row>
    <row r="1540" spans="1:18" s="4" customFormat="1">
      <c r="A1540" s="22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226" t="str">
        <f t="shared" si="52"/>
        <v>Percentage Improvement in Eqpt Efficiency Standards above BAU</v>
      </c>
      <c r="D1540" s="6" t="s">
        <v>886</v>
      </c>
      <c r="E1540" s="45" t="s">
        <v>921</v>
      </c>
      <c r="F1540" t="s">
        <v>887</v>
      </c>
      <c r="G1540" s="45" t="s">
        <v>922</v>
      </c>
      <c r="H1540" s="43">
        <v>1183</v>
      </c>
      <c r="I1540" s="261" t="s">
        <v>738</v>
      </c>
      <c r="J1540" s="227" t="str">
        <f>IF(ISBLANK(INDEX('Policy Characteristics'!D:D,MATCH($C1540,'Policy Characteristics'!$C:$C,0))),"",INDEX('Policy Characteristics'!D:D,MATCH($C1540,'Policy Characteristics'!$C:$C,0)))</f>
        <v>Industry Energy Efficiency Standards</v>
      </c>
      <c r="K1540" s="22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226" t="str">
        <f>IF(ISBLANK(INDEX('Policy Characteristics'!I:I,MATCH($C1540,'Policy Characteristics'!$C:$C,0))),"",INDEX('Policy Characteristics'!I:I,MATCH($C1540,'Policy Characteristics'!$C:$C,0)))</f>
        <v>% reduction in energy use</v>
      </c>
      <c r="P1540" s="22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226" t="str">
        <f>IF(ISBLANK(INDEX('Policy Characteristics'!K:K,MATCH($C1540,'Policy Characteristics'!$C:$C,0))),"",INDEX('Policy Characteristics'!K:K,MATCH($C1540,'Policy Characteristics'!$C:$C,0)))</f>
        <v>industry-ag-main.html#eff-stds</v>
      </c>
      <c r="R1540" s="226" t="str">
        <f>IF(ISBLANK(INDEX('Policy Characteristics'!L:L,MATCH($C1540,'Policy Characteristics'!$C:$C,0))),"",INDEX('Policy Characteristics'!L:L,MATCH($C1540,'Policy Characteristics'!$C:$C,0)))</f>
        <v>industry-energy-efficiency-standards.html</v>
      </c>
    </row>
    <row r="1541" spans="1:18" s="4" customFormat="1">
      <c r="A1541" s="22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226" t="str">
        <f t="shared" si="52"/>
        <v>Percentage Improvement in Eqpt Efficiency Standards above BAU</v>
      </c>
      <c r="D1541" s="6" t="s">
        <v>886</v>
      </c>
      <c r="E1541" s="45" t="s">
        <v>923</v>
      </c>
      <c r="F1541" t="s">
        <v>887</v>
      </c>
      <c r="G1541" s="45" t="s">
        <v>924</v>
      </c>
      <c r="H1541" s="43">
        <v>1184</v>
      </c>
      <c r="I1541" s="261" t="s">
        <v>738</v>
      </c>
      <c r="J1541" s="227" t="str">
        <f>IF(ISBLANK(INDEX('Policy Characteristics'!D:D,MATCH($C1541,'Policy Characteristics'!$C:$C,0))),"",INDEX('Policy Characteristics'!D:D,MATCH($C1541,'Policy Characteristics'!$C:$C,0)))</f>
        <v>Industry Energy Efficiency Standards</v>
      </c>
      <c r="K1541" s="22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226" t="str">
        <f>IF(ISBLANK(INDEX('Policy Characteristics'!I:I,MATCH($C1541,'Policy Characteristics'!$C:$C,0))),"",INDEX('Policy Characteristics'!I:I,MATCH($C1541,'Policy Characteristics'!$C:$C,0)))</f>
        <v>% reduction in energy use</v>
      </c>
      <c r="P1541" s="22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226" t="str">
        <f>IF(ISBLANK(INDEX('Policy Characteristics'!K:K,MATCH($C1541,'Policy Characteristics'!$C:$C,0))),"",INDEX('Policy Characteristics'!K:K,MATCH($C1541,'Policy Characteristics'!$C:$C,0)))</f>
        <v>industry-ag-main.html#eff-stds</v>
      </c>
      <c r="R1541" s="226" t="str">
        <f>IF(ISBLANK(INDEX('Policy Characteristics'!L:L,MATCH($C1541,'Policy Characteristics'!$C:$C,0))),"",INDEX('Policy Characteristics'!L:L,MATCH($C1541,'Policy Characteristics'!$C:$C,0)))</f>
        <v>industry-energy-efficiency-standards.html</v>
      </c>
    </row>
    <row r="1542" spans="1:18" s="4" customFormat="1">
      <c r="A1542" s="22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226" t="str">
        <f t="shared" si="52"/>
        <v>Percentage Improvement in Eqpt Efficiency Standards above BAU</v>
      </c>
      <c r="D1542" s="6" t="s">
        <v>886</v>
      </c>
      <c r="E1542" s="45" t="s">
        <v>925</v>
      </c>
      <c r="F1542" t="s">
        <v>887</v>
      </c>
      <c r="G1542" s="45" t="s">
        <v>926</v>
      </c>
      <c r="H1542" s="43">
        <v>1185</v>
      </c>
      <c r="I1542" s="261" t="s">
        <v>738</v>
      </c>
      <c r="J1542" s="227" t="str">
        <f>IF(ISBLANK(INDEX('Policy Characteristics'!D:D,MATCH($C1542,'Policy Characteristics'!$C:$C,0))),"",INDEX('Policy Characteristics'!D:D,MATCH($C1542,'Policy Characteristics'!$C:$C,0)))</f>
        <v>Industry Energy Efficiency Standards</v>
      </c>
      <c r="K1542" s="22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226" t="str">
        <f>IF(ISBLANK(INDEX('Policy Characteristics'!I:I,MATCH($C1542,'Policy Characteristics'!$C:$C,0))),"",INDEX('Policy Characteristics'!I:I,MATCH($C1542,'Policy Characteristics'!$C:$C,0)))</f>
        <v>% reduction in energy use</v>
      </c>
      <c r="P1542" s="22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226" t="str">
        <f>IF(ISBLANK(INDEX('Policy Characteristics'!K:K,MATCH($C1542,'Policy Characteristics'!$C:$C,0))),"",INDEX('Policy Characteristics'!K:K,MATCH($C1542,'Policy Characteristics'!$C:$C,0)))</f>
        <v>industry-ag-main.html#eff-stds</v>
      </c>
      <c r="R1542" s="226" t="str">
        <f>IF(ISBLANK(INDEX('Policy Characteristics'!L:L,MATCH($C1542,'Policy Characteristics'!$C:$C,0))),"",INDEX('Policy Characteristics'!L:L,MATCH($C1542,'Policy Characteristics'!$C:$C,0)))</f>
        <v>industry-energy-efficiency-standards.html</v>
      </c>
    </row>
    <row r="1543" spans="1:18" s="4" customFormat="1">
      <c r="A1543" s="22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226" t="str">
        <f t="shared" si="52"/>
        <v>Percentage Improvement in Eqpt Efficiency Standards above BAU</v>
      </c>
      <c r="D1543" s="6" t="s">
        <v>886</v>
      </c>
      <c r="E1543" s="45" t="s">
        <v>927</v>
      </c>
      <c r="F1543" t="s">
        <v>887</v>
      </c>
      <c r="G1543" s="45" t="s">
        <v>928</v>
      </c>
      <c r="H1543" s="43">
        <v>1186</v>
      </c>
      <c r="I1543" s="261" t="s">
        <v>738</v>
      </c>
      <c r="J1543" s="227" t="str">
        <f>IF(ISBLANK(INDEX('Policy Characteristics'!D:D,MATCH($C1543,'Policy Characteristics'!$C:$C,0))),"",INDEX('Policy Characteristics'!D:D,MATCH($C1543,'Policy Characteristics'!$C:$C,0)))</f>
        <v>Industry Energy Efficiency Standards</v>
      </c>
      <c r="K1543" s="22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226" t="str">
        <f>IF(ISBLANK(INDEX('Policy Characteristics'!I:I,MATCH($C1543,'Policy Characteristics'!$C:$C,0))),"",INDEX('Policy Characteristics'!I:I,MATCH($C1543,'Policy Characteristics'!$C:$C,0)))</f>
        <v>% reduction in energy use</v>
      </c>
      <c r="P1543" s="22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226" t="str">
        <f>IF(ISBLANK(INDEX('Policy Characteristics'!K:K,MATCH($C1543,'Policy Characteristics'!$C:$C,0))),"",INDEX('Policy Characteristics'!K:K,MATCH($C1543,'Policy Characteristics'!$C:$C,0)))</f>
        <v>industry-ag-main.html#eff-stds</v>
      </c>
      <c r="R1543" s="226" t="str">
        <f>IF(ISBLANK(INDEX('Policy Characteristics'!L:L,MATCH($C1543,'Policy Characteristics'!$C:$C,0))),"",INDEX('Policy Characteristics'!L:L,MATCH($C1543,'Policy Characteristics'!$C:$C,0)))</f>
        <v>industry-energy-efficiency-standards.html</v>
      </c>
    </row>
    <row r="1544" spans="1:18" s="4" customFormat="1">
      <c r="A1544" s="22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226" t="str">
        <f t="shared" si="52"/>
        <v>Percentage Improvement in Eqpt Efficiency Standards above BAU</v>
      </c>
      <c r="D1544" s="6" t="s">
        <v>886</v>
      </c>
      <c r="E1544" s="45" t="s">
        <v>929</v>
      </c>
      <c r="F1544" t="s">
        <v>887</v>
      </c>
      <c r="G1544" s="45" t="s">
        <v>930</v>
      </c>
      <c r="H1544" s="43">
        <v>1187</v>
      </c>
      <c r="I1544" s="261" t="s">
        <v>738</v>
      </c>
      <c r="J1544" s="227" t="str">
        <f>IF(ISBLANK(INDEX('Policy Characteristics'!D:D,MATCH($C1544,'Policy Characteristics'!$C:$C,0))),"",INDEX('Policy Characteristics'!D:D,MATCH($C1544,'Policy Characteristics'!$C:$C,0)))</f>
        <v>Industry Energy Efficiency Standards</v>
      </c>
      <c r="K1544" s="22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226" t="str">
        <f>IF(ISBLANK(INDEX('Policy Characteristics'!I:I,MATCH($C1544,'Policy Characteristics'!$C:$C,0))),"",INDEX('Policy Characteristics'!I:I,MATCH($C1544,'Policy Characteristics'!$C:$C,0)))</f>
        <v>% reduction in energy use</v>
      </c>
      <c r="P1544" s="22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226" t="str">
        <f>IF(ISBLANK(INDEX('Policy Characteristics'!K:K,MATCH($C1544,'Policy Characteristics'!$C:$C,0))),"",INDEX('Policy Characteristics'!K:K,MATCH($C1544,'Policy Characteristics'!$C:$C,0)))</f>
        <v>industry-ag-main.html#eff-stds</v>
      </c>
      <c r="R1544" s="226" t="str">
        <f>IF(ISBLANK(INDEX('Policy Characteristics'!L:L,MATCH($C1544,'Policy Characteristics'!$C:$C,0))),"",INDEX('Policy Characteristics'!L:L,MATCH($C1544,'Policy Characteristics'!$C:$C,0)))</f>
        <v>industry-energy-efficiency-standards.html</v>
      </c>
    </row>
    <row r="1545" spans="1:18" s="4" customFormat="1">
      <c r="A1545" s="22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226" t="str">
        <f t="shared" si="52"/>
        <v>Percentage Improvement in Eqpt Efficiency Standards above BAU</v>
      </c>
      <c r="D1545" s="6" t="s">
        <v>888</v>
      </c>
      <c r="E1545" s="45" t="s">
        <v>911</v>
      </c>
      <c r="F1545" t="s">
        <v>889</v>
      </c>
      <c r="G1545" s="45" t="s">
        <v>912</v>
      </c>
      <c r="H1545" s="43">
        <v>1188</v>
      </c>
      <c r="I1545" s="261" t="s">
        <v>728</v>
      </c>
      <c r="J1545" s="227" t="str">
        <f>IF(ISBLANK(INDEX('Policy Characteristics'!D:D,MATCH($C1545,'Policy Characteristics'!$C:$C,0))),"",INDEX('Policy Characteristics'!D:D,MATCH($C1545,'Policy Characteristics'!$C:$C,0)))</f>
        <v>Industry Energy Efficiency Standards</v>
      </c>
      <c r="K1545" s="22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226" t="str">
        <f>IF(ISBLANK(INDEX('Policy Characteristics'!I:I,MATCH($C1545,'Policy Characteristics'!$C:$C,0))),"",INDEX('Policy Characteristics'!I:I,MATCH($C1545,'Policy Characteristics'!$C:$C,0)))</f>
        <v>% reduction in energy use</v>
      </c>
      <c r="P1545" s="22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226" t="str">
        <f>IF(ISBLANK(INDEX('Policy Characteristics'!K:K,MATCH($C1545,'Policy Characteristics'!$C:$C,0))),"",INDEX('Policy Characteristics'!K:K,MATCH($C1545,'Policy Characteristics'!$C:$C,0)))</f>
        <v>industry-ag-main.html#eff-stds</v>
      </c>
      <c r="R1545" s="226" t="str">
        <f>IF(ISBLANK(INDEX('Policy Characteristics'!L:L,MATCH($C1545,'Policy Characteristics'!$C:$C,0))),"",INDEX('Policy Characteristics'!L:L,MATCH($C1545,'Policy Characteristics'!$C:$C,0)))</f>
        <v>industry-energy-efficiency-standards.html</v>
      </c>
    </row>
    <row r="1546" spans="1:18" s="4" customFormat="1">
      <c r="A1546" s="22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226" t="str">
        <f t="shared" si="52"/>
        <v>Percentage Improvement in Eqpt Efficiency Standards above BAU</v>
      </c>
      <c r="D1546" s="6" t="s">
        <v>888</v>
      </c>
      <c r="E1546" s="45" t="s">
        <v>913</v>
      </c>
      <c r="F1546" t="s">
        <v>889</v>
      </c>
      <c r="G1546" s="45" t="s">
        <v>914</v>
      </c>
      <c r="H1546" s="43">
        <v>1189</v>
      </c>
      <c r="I1546" s="261" t="s">
        <v>738</v>
      </c>
      <c r="J1546" s="227" t="str">
        <f>IF(ISBLANK(INDEX('Policy Characteristics'!D:D,MATCH($C1546,'Policy Characteristics'!$C:$C,0))),"",INDEX('Policy Characteristics'!D:D,MATCH($C1546,'Policy Characteristics'!$C:$C,0)))</f>
        <v>Industry Energy Efficiency Standards</v>
      </c>
      <c r="K1546" s="22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226" t="str">
        <f>IF(ISBLANK(INDEX('Policy Characteristics'!I:I,MATCH($C1546,'Policy Characteristics'!$C:$C,0))),"",INDEX('Policy Characteristics'!I:I,MATCH($C1546,'Policy Characteristics'!$C:$C,0)))</f>
        <v>% reduction in energy use</v>
      </c>
      <c r="P1546" s="22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226" t="str">
        <f>IF(ISBLANK(INDEX('Policy Characteristics'!K:K,MATCH($C1546,'Policy Characteristics'!$C:$C,0))),"",INDEX('Policy Characteristics'!K:K,MATCH($C1546,'Policy Characteristics'!$C:$C,0)))</f>
        <v>industry-ag-main.html#eff-stds</v>
      </c>
      <c r="R1546" s="226" t="str">
        <f>IF(ISBLANK(INDEX('Policy Characteristics'!L:L,MATCH($C1546,'Policy Characteristics'!$C:$C,0))),"",INDEX('Policy Characteristics'!L:L,MATCH($C1546,'Policy Characteristics'!$C:$C,0)))</f>
        <v>industry-energy-efficiency-standards.html</v>
      </c>
    </row>
    <row r="1547" spans="1:18" s="4" customFormat="1">
      <c r="A1547" s="22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226" t="str">
        <f t="shared" si="52"/>
        <v>Percentage Improvement in Eqpt Efficiency Standards above BAU</v>
      </c>
      <c r="D1547" s="6" t="s">
        <v>888</v>
      </c>
      <c r="E1547" s="45" t="s">
        <v>915</v>
      </c>
      <c r="F1547" t="s">
        <v>889</v>
      </c>
      <c r="G1547" s="45" t="s">
        <v>916</v>
      </c>
      <c r="H1547" s="43">
        <v>1190</v>
      </c>
      <c r="I1547" s="261" t="s">
        <v>738</v>
      </c>
      <c r="J1547" s="227" t="str">
        <f>IF(ISBLANK(INDEX('Policy Characteristics'!D:D,MATCH($C1547,'Policy Characteristics'!$C:$C,0))),"",INDEX('Policy Characteristics'!D:D,MATCH($C1547,'Policy Characteristics'!$C:$C,0)))</f>
        <v>Industry Energy Efficiency Standards</v>
      </c>
      <c r="K1547" s="22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226" t="str">
        <f>IF(ISBLANK(INDEX('Policy Characteristics'!I:I,MATCH($C1547,'Policy Characteristics'!$C:$C,0))),"",INDEX('Policy Characteristics'!I:I,MATCH($C1547,'Policy Characteristics'!$C:$C,0)))</f>
        <v>% reduction in energy use</v>
      </c>
      <c r="P1547" s="22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226" t="str">
        <f>IF(ISBLANK(INDEX('Policy Characteristics'!K:K,MATCH($C1547,'Policy Characteristics'!$C:$C,0))),"",INDEX('Policy Characteristics'!K:K,MATCH($C1547,'Policy Characteristics'!$C:$C,0)))</f>
        <v>industry-ag-main.html#eff-stds</v>
      </c>
      <c r="R1547" s="226" t="str">
        <f>IF(ISBLANK(INDEX('Policy Characteristics'!L:L,MATCH($C1547,'Policy Characteristics'!$C:$C,0))),"",INDEX('Policy Characteristics'!L:L,MATCH($C1547,'Policy Characteristics'!$C:$C,0)))</f>
        <v>industry-energy-efficiency-standards.html</v>
      </c>
    </row>
    <row r="1548" spans="1:18" s="4" customFormat="1">
      <c r="A1548" s="22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226" t="str">
        <f t="shared" si="52"/>
        <v>Percentage Improvement in Eqpt Efficiency Standards above BAU</v>
      </c>
      <c r="D1548" s="6" t="s">
        <v>888</v>
      </c>
      <c r="E1548" s="45" t="s">
        <v>917</v>
      </c>
      <c r="F1548" t="s">
        <v>889</v>
      </c>
      <c r="G1548" s="45" t="s">
        <v>918</v>
      </c>
      <c r="H1548" s="43">
        <v>1191</v>
      </c>
      <c r="I1548" s="261" t="s">
        <v>738</v>
      </c>
      <c r="J1548" s="227" t="str">
        <f>IF(ISBLANK(INDEX('Policy Characteristics'!D:D,MATCH($C1548,'Policy Characteristics'!$C:$C,0))),"",INDEX('Policy Characteristics'!D:D,MATCH($C1548,'Policy Characteristics'!$C:$C,0)))</f>
        <v>Industry Energy Efficiency Standards</v>
      </c>
      <c r="K1548" s="22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226" t="str">
        <f>IF(ISBLANK(INDEX('Policy Characteristics'!I:I,MATCH($C1548,'Policy Characteristics'!$C:$C,0))),"",INDEX('Policy Characteristics'!I:I,MATCH($C1548,'Policy Characteristics'!$C:$C,0)))</f>
        <v>% reduction in energy use</v>
      </c>
      <c r="P1548" s="22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226" t="str">
        <f>IF(ISBLANK(INDEX('Policy Characteristics'!K:K,MATCH($C1548,'Policy Characteristics'!$C:$C,0))),"",INDEX('Policy Characteristics'!K:K,MATCH($C1548,'Policy Characteristics'!$C:$C,0)))</f>
        <v>industry-ag-main.html#eff-stds</v>
      </c>
      <c r="R1548" s="226" t="str">
        <f>IF(ISBLANK(INDEX('Policy Characteristics'!L:L,MATCH($C1548,'Policy Characteristics'!$C:$C,0))),"",INDEX('Policy Characteristics'!L:L,MATCH($C1548,'Policy Characteristics'!$C:$C,0)))</f>
        <v>industry-energy-efficiency-standards.html</v>
      </c>
    </row>
    <row r="1549" spans="1:18" s="4" customFormat="1">
      <c r="A1549" s="22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226" t="str">
        <f t="shared" si="52"/>
        <v>Percentage Improvement in Eqpt Efficiency Standards above BAU</v>
      </c>
      <c r="D1549" s="6" t="s">
        <v>888</v>
      </c>
      <c r="E1549" s="45" t="s">
        <v>919</v>
      </c>
      <c r="F1549" t="s">
        <v>889</v>
      </c>
      <c r="G1549" s="45" t="s">
        <v>920</v>
      </c>
      <c r="H1549" s="43">
        <v>1192</v>
      </c>
      <c r="I1549" s="261" t="s">
        <v>738</v>
      </c>
      <c r="J1549" s="227" t="str">
        <f>IF(ISBLANK(INDEX('Policy Characteristics'!D:D,MATCH($C1549,'Policy Characteristics'!$C:$C,0))),"",INDEX('Policy Characteristics'!D:D,MATCH($C1549,'Policy Characteristics'!$C:$C,0)))</f>
        <v>Industry Energy Efficiency Standards</v>
      </c>
      <c r="K1549" s="22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226" t="str">
        <f>IF(ISBLANK(INDEX('Policy Characteristics'!I:I,MATCH($C1549,'Policy Characteristics'!$C:$C,0))),"",INDEX('Policy Characteristics'!I:I,MATCH($C1549,'Policy Characteristics'!$C:$C,0)))</f>
        <v>% reduction in energy use</v>
      </c>
      <c r="P1549" s="22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226" t="str">
        <f>IF(ISBLANK(INDEX('Policy Characteristics'!K:K,MATCH($C1549,'Policy Characteristics'!$C:$C,0))),"",INDEX('Policy Characteristics'!K:K,MATCH($C1549,'Policy Characteristics'!$C:$C,0)))</f>
        <v>industry-ag-main.html#eff-stds</v>
      </c>
      <c r="R1549" s="226" t="str">
        <f>IF(ISBLANK(INDEX('Policy Characteristics'!L:L,MATCH($C1549,'Policy Characteristics'!$C:$C,0))),"",INDEX('Policy Characteristics'!L:L,MATCH($C1549,'Policy Characteristics'!$C:$C,0)))</f>
        <v>industry-energy-efficiency-standards.html</v>
      </c>
    </row>
    <row r="1550" spans="1:18" s="4" customFormat="1">
      <c r="A1550" s="22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226" t="str">
        <f t="shared" si="52"/>
        <v>Percentage Improvement in Eqpt Efficiency Standards above BAU</v>
      </c>
      <c r="D1550" s="6" t="s">
        <v>888</v>
      </c>
      <c r="E1550" s="45" t="s">
        <v>921</v>
      </c>
      <c r="F1550" t="s">
        <v>889</v>
      </c>
      <c r="G1550" s="45" t="s">
        <v>922</v>
      </c>
      <c r="H1550" s="43">
        <v>1193</v>
      </c>
      <c r="I1550" s="261" t="s">
        <v>738</v>
      </c>
      <c r="J1550" s="227" t="str">
        <f>IF(ISBLANK(INDEX('Policy Characteristics'!D:D,MATCH($C1550,'Policy Characteristics'!$C:$C,0))),"",INDEX('Policy Characteristics'!D:D,MATCH($C1550,'Policy Characteristics'!$C:$C,0)))</f>
        <v>Industry Energy Efficiency Standards</v>
      </c>
      <c r="K1550" s="22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226" t="str">
        <f>IF(ISBLANK(INDEX('Policy Characteristics'!I:I,MATCH($C1550,'Policy Characteristics'!$C:$C,0))),"",INDEX('Policy Characteristics'!I:I,MATCH($C1550,'Policy Characteristics'!$C:$C,0)))</f>
        <v>% reduction in energy use</v>
      </c>
      <c r="P1550" s="22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226" t="str">
        <f>IF(ISBLANK(INDEX('Policy Characteristics'!K:K,MATCH($C1550,'Policy Characteristics'!$C:$C,0))),"",INDEX('Policy Characteristics'!K:K,MATCH($C1550,'Policy Characteristics'!$C:$C,0)))</f>
        <v>industry-ag-main.html#eff-stds</v>
      </c>
      <c r="R1550" s="226" t="str">
        <f>IF(ISBLANK(INDEX('Policy Characteristics'!L:L,MATCH($C1550,'Policy Characteristics'!$C:$C,0))),"",INDEX('Policy Characteristics'!L:L,MATCH($C1550,'Policy Characteristics'!$C:$C,0)))</f>
        <v>industry-energy-efficiency-standards.html</v>
      </c>
    </row>
    <row r="1551" spans="1:18" s="4" customFormat="1">
      <c r="A1551" s="22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226" t="str">
        <f t="shared" si="52"/>
        <v>Percentage Improvement in Eqpt Efficiency Standards above BAU</v>
      </c>
      <c r="D1551" s="6" t="s">
        <v>888</v>
      </c>
      <c r="E1551" s="45" t="s">
        <v>923</v>
      </c>
      <c r="F1551" t="s">
        <v>889</v>
      </c>
      <c r="G1551" s="45" t="s">
        <v>924</v>
      </c>
      <c r="H1551" s="43">
        <v>1194</v>
      </c>
      <c r="I1551" s="261" t="s">
        <v>738</v>
      </c>
      <c r="J1551" s="227" t="str">
        <f>IF(ISBLANK(INDEX('Policy Characteristics'!D:D,MATCH($C1551,'Policy Characteristics'!$C:$C,0))),"",INDEX('Policy Characteristics'!D:D,MATCH($C1551,'Policy Characteristics'!$C:$C,0)))</f>
        <v>Industry Energy Efficiency Standards</v>
      </c>
      <c r="K1551" s="22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226" t="str">
        <f>IF(ISBLANK(INDEX('Policy Characteristics'!I:I,MATCH($C1551,'Policy Characteristics'!$C:$C,0))),"",INDEX('Policy Characteristics'!I:I,MATCH($C1551,'Policy Characteristics'!$C:$C,0)))</f>
        <v>% reduction in energy use</v>
      </c>
      <c r="P1551" s="22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226" t="str">
        <f>IF(ISBLANK(INDEX('Policy Characteristics'!K:K,MATCH($C1551,'Policy Characteristics'!$C:$C,0))),"",INDEX('Policy Characteristics'!K:K,MATCH($C1551,'Policy Characteristics'!$C:$C,0)))</f>
        <v>industry-ag-main.html#eff-stds</v>
      </c>
      <c r="R1551" s="226" t="str">
        <f>IF(ISBLANK(INDEX('Policy Characteristics'!L:L,MATCH($C1551,'Policy Characteristics'!$C:$C,0))),"",INDEX('Policy Characteristics'!L:L,MATCH($C1551,'Policy Characteristics'!$C:$C,0)))</f>
        <v>industry-energy-efficiency-standards.html</v>
      </c>
    </row>
    <row r="1552" spans="1:18" s="4" customFormat="1">
      <c r="A1552" s="22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226" t="str">
        <f t="shared" si="52"/>
        <v>Percentage Improvement in Eqpt Efficiency Standards above BAU</v>
      </c>
      <c r="D1552" s="6" t="s">
        <v>888</v>
      </c>
      <c r="E1552" s="45" t="s">
        <v>925</v>
      </c>
      <c r="F1552" t="s">
        <v>889</v>
      </c>
      <c r="G1552" s="45" t="s">
        <v>926</v>
      </c>
      <c r="H1552" s="43">
        <v>1195</v>
      </c>
      <c r="I1552" s="261" t="s">
        <v>738</v>
      </c>
      <c r="J1552" s="227" t="str">
        <f>IF(ISBLANK(INDEX('Policy Characteristics'!D:D,MATCH($C1552,'Policy Characteristics'!$C:$C,0))),"",INDEX('Policy Characteristics'!D:D,MATCH($C1552,'Policy Characteristics'!$C:$C,0)))</f>
        <v>Industry Energy Efficiency Standards</v>
      </c>
      <c r="K1552" s="22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226" t="str">
        <f>IF(ISBLANK(INDEX('Policy Characteristics'!I:I,MATCH($C1552,'Policy Characteristics'!$C:$C,0))),"",INDEX('Policy Characteristics'!I:I,MATCH($C1552,'Policy Characteristics'!$C:$C,0)))</f>
        <v>% reduction in energy use</v>
      </c>
      <c r="P1552" s="22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226" t="str">
        <f>IF(ISBLANK(INDEX('Policy Characteristics'!K:K,MATCH($C1552,'Policy Characteristics'!$C:$C,0))),"",INDEX('Policy Characteristics'!K:K,MATCH($C1552,'Policy Characteristics'!$C:$C,0)))</f>
        <v>industry-ag-main.html#eff-stds</v>
      </c>
      <c r="R1552" s="226" t="str">
        <f>IF(ISBLANK(INDEX('Policy Characteristics'!L:L,MATCH($C1552,'Policy Characteristics'!$C:$C,0))),"",INDEX('Policy Characteristics'!L:L,MATCH($C1552,'Policy Characteristics'!$C:$C,0)))</f>
        <v>industry-energy-efficiency-standards.html</v>
      </c>
    </row>
    <row r="1553" spans="1:18" s="4" customFormat="1">
      <c r="A1553" s="22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226" t="str">
        <f t="shared" si="52"/>
        <v>Percentage Improvement in Eqpt Efficiency Standards above BAU</v>
      </c>
      <c r="D1553" s="6" t="s">
        <v>888</v>
      </c>
      <c r="E1553" s="45" t="s">
        <v>927</v>
      </c>
      <c r="F1553" t="s">
        <v>889</v>
      </c>
      <c r="G1553" s="45" t="s">
        <v>928</v>
      </c>
      <c r="H1553" s="43">
        <v>1196</v>
      </c>
      <c r="I1553" s="261" t="s">
        <v>738</v>
      </c>
      <c r="J1553" s="227" t="str">
        <f>IF(ISBLANK(INDEX('Policy Characteristics'!D:D,MATCH($C1553,'Policy Characteristics'!$C:$C,0))),"",INDEX('Policy Characteristics'!D:D,MATCH($C1553,'Policy Characteristics'!$C:$C,0)))</f>
        <v>Industry Energy Efficiency Standards</v>
      </c>
      <c r="K1553" s="22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226" t="str">
        <f>IF(ISBLANK(INDEX('Policy Characteristics'!I:I,MATCH($C1553,'Policy Characteristics'!$C:$C,0))),"",INDEX('Policy Characteristics'!I:I,MATCH($C1553,'Policy Characteristics'!$C:$C,0)))</f>
        <v>% reduction in energy use</v>
      </c>
      <c r="P1553" s="22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226" t="str">
        <f>IF(ISBLANK(INDEX('Policy Characteristics'!K:K,MATCH($C1553,'Policy Characteristics'!$C:$C,0))),"",INDEX('Policy Characteristics'!K:K,MATCH($C1553,'Policy Characteristics'!$C:$C,0)))</f>
        <v>industry-ag-main.html#eff-stds</v>
      </c>
      <c r="R1553" s="226" t="str">
        <f>IF(ISBLANK(INDEX('Policy Characteristics'!L:L,MATCH($C1553,'Policy Characteristics'!$C:$C,0))),"",INDEX('Policy Characteristics'!L:L,MATCH($C1553,'Policy Characteristics'!$C:$C,0)))</f>
        <v>industry-energy-efficiency-standards.html</v>
      </c>
    </row>
    <row r="1554" spans="1:18" s="4" customFormat="1">
      <c r="A1554" s="22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226" t="str">
        <f t="shared" si="52"/>
        <v>Percentage Improvement in Eqpt Efficiency Standards above BAU</v>
      </c>
      <c r="D1554" s="6" t="s">
        <v>888</v>
      </c>
      <c r="E1554" s="45" t="s">
        <v>929</v>
      </c>
      <c r="F1554" t="s">
        <v>889</v>
      </c>
      <c r="G1554" s="45" t="s">
        <v>930</v>
      </c>
      <c r="H1554" s="43">
        <v>1197</v>
      </c>
      <c r="I1554" s="261" t="s">
        <v>738</v>
      </c>
      <c r="J1554" s="227" t="str">
        <f>IF(ISBLANK(INDEX('Policy Characteristics'!D:D,MATCH($C1554,'Policy Characteristics'!$C:$C,0))),"",INDEX('Policy Characteristics'!D:D,MATCH($C1554,'Policy Characteristics'!$C:$C,0)))</f>
        <v>Industry Energy Efficiency Standards</v>
      </c>
      <c r="K1554" s="22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226" t="str">
        <f>IF(ISBLANK(INDEX('Policy Characteristics'!I:I,MATCH($C1554,'Policy Characteristics'!$C:$C,0))),"",INDEX('Policy Characteristics'!I:I,MATCH($C1554,'Policy Characteristics'!$C:$C,0)))</f>
        <v>% reduction in energy use</v>
      </c>
      <c r="P1554" s="22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226" t="str">
        <f>IF(ISBLANK(INDEX('Policy Characteristics'!K:K,MATCH($C1554,'Policy Characteristics'!$C:$C,0))),"",INDEX('Policy Characteristics'!K:K,MATCH($C1554,'Policy Characteristics'!$C:$C,0)))</f>
        <v>industry-ag-main.html#eff-stds</v>
      </c>
      <c r="R1554" s="226" t="str">
        <f>IF(ISBLANK(INDEX('Policy Characteristics'!L:L,MATCH($C1554,'Policy Characteristics'!$C:$C,0))),"",INDEX('Policy Characteristics'!L:L,MATCH($C1554,'Policy Characteristics'!$C:$C,0)))</f>
        <v>industry-energy-efficiency-standards.html</v>
      </c>
    </row>
    <row r="1555" spans="1:18" s="4" customFormat="1">
      <c r="A1555" s="22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226" t="str">
        <f t="shared" si="52"/>
        <v>Percentage Improvement in Eqpt Efficiency Standards above BAU</v>
      </c>
      <c r="D1555" s="6" t="s">
        <v>890</v>
      </c>
      <c r="E1555" s="45" t="s">
        <v>911</v>
      </c>
      <c r="F1555" t="s">
        <v>891</v>
      </c>
      <c r="G1555" s="45" t="s">
        <v>912</v>
      </c>
      <c r="H1555" s="43">
        <v>1198</v>
      </c>
      <c r="I1555" s="261" t="s">
        <v>728</v>
      </c>
      <c r="J1555" s="227" t="str">
        <f>IF(ISBLANK(INDEX('Policy Characteristics'!D:D,MATCH($C1555,'Policy Characteristics'!$C:$C,0))),"",INDEX('Policy Characteristics'!D:D,MATCH($C1555,'Policy Characteristics'!$C:$C,0)))</f>
        <v>Industry Energy Efficiency Standards</v>
      </c>
      <c r="K1555" s="22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226" t="str">
        <f>IF(ISBLANK(INDEX('Policy Characteristics'!I:I,MATCH($C1555,'Policy Characteristics'!$C:$C,0))),"",INDEX('Policy Characteristics'!I:I,MATCH($C1555,'Policy Characteristics'!$C:$C,0)))</f>
        <v>% reduction in energy use</v>
      </c>
      <c r="P1555" s="22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226" t="str">
        <f>IF(ISBLANK(INDEX('Policy Characteristics'!K:K,MATCH($C1555,'Policy Characteristics'!$C:$C,0))),"",INDEX('Policy Characteristics'!K:K,MATCH($C1555,'Policy Characteristics'!$C:$C,0)))</f>
        <v>industry-ag-main.html#eff-stds</v>
      </c>
      <c r="R1555" s="226" t="str">
        <f>IF(ISBLANK(INDEX('Policy Characteristics'!L:L,MATCH($C1555,'Policy Characteristics'!$C:$C,0))),"",INDEX('Policy Characteristics'!L:L,MATCH($C1555,'Policy Characteristics'!$C:$C,0)))</f>
        <v>industry-energy-efficiency-standards.html</v>
      </c>
    </row>
    <row r="1556" spans="1:18" s="4" customFormat="1">
      <c r="A1556" s="22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226" t="str">
        <f t="shared" si="52"/>
        <v>Percentage Improvement in Eqpt Efficiency Standards above BAU</v>
      </c>
      <c r="D1556" s="6" t="s">
        <v>890</v>
      </c>
      <c r="E1556" s="45" t="s">
        <v>913</v>
      </c>
      <c r="F1556" t="s">
        <v>891</v>
      </c>
      <c r="G1556" s="45" t="s">
        <v>914</v>
      </c>
      <c r="H1556" s="43">
        <v>1199</v>
      </c>
      <c r="I1556" s="261" t="s">
        <v>738</v>
      </c>
      <c r="J1556" s="227" t="str">
        <f>IF(ISBLANK(INDEX('Policy Characteristics'!D:D,MATCH($C1556,'Policy Characteristics'!$C:$C,0))),"",INDEX('Policy Characteristics'!D:D,MATCH($C1556,'Policy Characteristics'!$C:$C,0)))</f>
        <v>Industry Energy Efficiency Standards</v>
      </c>
      <c r="K1556" s="22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226" t="str">
        <f>IF(ISBLANK(INDEX('Policy Characteristics'!I:I,MATCH($C1556,'Policy Characteristics'!$C:$C,0))),"",INDEX('Policy Characteristics'!I:I,MATCH($C1556,'Policy Characteristics'!$C:$C,0)))</f>
        <v>% reduction in energy use</v>
      </c>
      <c r="P1556" s="22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226" t="str">
        <f>IF(ISBLANK(INDEX('Policy Characteristics'!K:K,MATCH($C1556,'Policy Characteristics'!$C:$C,0))),"",INDEX('Policy Characteristics'!K:K,MATCH($C1556,'Policy Characteristics'!$C:$C,0)))</f>
        <v>industry-ag-main.html#eff-stds</v>
      </c>
      <c r="R1556" s="226" t="str">
        <f>IF(ISBLANK(INDEX('Policy Characteristics'!L:L,MATCH($C1556,'Policy Characteristics'!$C:$C,0))),"",INDEX('Policy Characteristics'!L:L,MATCH($C1556,'Policy Characteristics'!$C:$C,0)))</f>
        <v>industry-energy-efficiency-standards.html</v>
      </c>
    </row>
    <row r="1557" spans="1:18" s="4" customFormat="1">
      <c r="A1557" s="22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226" t="str">
        <f t="shared" si="52"/>
        <v>Percentage Improvement in Eqpt Efficiency Standards above BAU</v>
      </c>
      <c r="D1557" s="6" t="s">
        <v>890</v>
      </c>
      <c r="E1557" s="45" t="s">
        <v>915</v>
      </c>
      <c r="F1557" t="s">
        <v>891</v>
      </c>
      <c r="G1557" s="45" t="s">
        <v>916</v>
      </c>
      <c r="H1557" s="43">
        <v>1200</v>
      </c>
      <c r="I1557" s="261" t="s">
        <v>728</v>
      </c>
      <c r="J1557" s="227" t="str">
        <f>IF(ISBLANK(INDEX('Policy Characteristics'!D:D,MATCH($C1557,'Policy Characteristics'!$C:$C,0))),"",INDEX('Policy Characteristics'!D:D,MATCH($C1557,'Policy Characteristics'!$C:$C,0)))</f>
        <v>Industry Energy Efficiency Standards</v>
      </c>
      <c r="K1557" s="22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226" t="str">
        <f>IF(ISBLANK(INDEX('Policy Characteristics'!I:I,MATCH($C1557,'Policy Characteristics'!$C:$C,0))),"",INDEX('Policy Characteristics'!I:I,MATCH($C1557,'Policy Characteristics'!$C:$C,0)))</f>
        <v>% reduction in energy use</v>
      </c>
      <c r="P1557" s="22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226" t="str">
        <f>IF(ISBLANK(INDEX('Policy Characteristics'!K:K,MATCH($C1557,'Policy Characteristics'!$C:$C,0))),"",INDEX('Policy Characteristics'!K:K,MATCH($C1557,'Policy Characteristics'!$C:$C,0)))</f>
        <v>industry-ag-main.html#eff-stds</v>
      </c>
      <c r="R1557" s="226" t="str">
        <f>IF(ISBLANK(INDEX('Policy Characteristics'!L:L,MATCH($C1557,'Policy Characteristics'!$C:$C,0))),"",INDEX('Policy Characteristics'!L:L,MATCH($C1557,'Policy Characteristics'!$C:$C,0)))</f>
        <v>industry-energy-efficiency-standards.html</v>
      </c>
    </row>
    <row r="1558" spans="1:18" s="4" customFormat="1">
      <c r="A1558" s="22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226" t="str">
        <f t="shared" si="52"/>
        <v>Percentage Improvement in Eqpt Efficiency Standards above BAU</v>
      </c>
      <c r="D1558" s="6" t="s">
        <v>890</v>
      </c>
      <c r="E1558" s="45" t="s">
        <v>917</v>
      </c>
      <c r="F1558" t="s">
        <v>891</v>
      </c>
      <c r="G1558" s="45" t="s">
        <v>918</v>
      </c>
      <c r="H1558" s="43">
        <v>1201</v>
      </c>
      <c r="I1558" s="261" t="s">
        <v>738</v>
      </c>
      <c r="J1558" s="227" t="str">
        <f>IF(ISBLANK(INDEX('Policy Characteristics'!D:D,MATCH($C1558,'Policy Characteristics'!$C:$C,0))),"",INDEX('Policy Characteristics'!D:D,MATCH($C1558,'Policy Characteristics'!$C:$C,0)))</f>
        <v>Industry Energy Efficiency Standards</v>
      </c>
      <c r="K1558" s="22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226" t="str">
        <f>IF(ISBLANK(INDEX('Policy Characteristics'!I:I,MATCH($C1558,'Policy Characteristics'!$C:$C,0))),"",INDEX('Policy Characteristics'!I:I,MATCH($C1558,'Policy Characteristics'!$C:$C,0)))</f>
        <v>% reduction in energy use</v>
      </c>
      <c r="P1558" s="22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226" t="str">
        <f>IF(ISBLANK(INDEX('Policy Characteristics'!K:K,MATCH($C1558,'Policy Characteristics'!$C:$C,0))),"",INDEX('Policy Characteristics'!K:K,MATCH($C1558,'Policy Characteristics'!$C:$C,0)))</f>
        <v>industry-ag-main.html#eff-stds</v>
      </c>
      <c r="R1558" s="226" t="str">
        <f>IF(ISBLANK(INDEX('Policy Characteristics'!L:L,MATCH($C1558,'Policy Characteristics'!$C:$C,0))),"",INDEX('Policy Characteristics'!L:L,MATCH($C1558,'Policy Characteristics'!$C:$C,0)))</f>
        <v>industry-energy-efficiency-standards.html</v>
      </c>
    </row>
    <row r="1559" spans="1:18" s="4" customFormat="1">
      <c r="A1559" s="22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226" t="str">
        <f t="shared" si="52"/>
        <v>Percentage Improvement in Eqpt Efficiency Standards above BAU</v>
      </c>
      <c r="D1559" s="6" t="s">
        <v>890</v>
      </c>
      <c r="E1559" s="45" t="s">
        <v>919</v>
      </c>
      <c r="F1559" t="s">
        <v>891</v>
      </c>
      <c r="G1559" s="45" t="s">
        <v>920</v>
      </c>
      <c r="H1559" s="43">
        <v>1202</v>
      </c>
      <c r="I1559" s="261" t="s">
        <v>728</v>
      </c>
      <c r="J1559" s="227" t="str">
        <f>IF(ISBLANK(INDEX('Policy Characteristics'!D:D,MATCH($C1559,'Policy Characteristics'!$C:$C,0))),"",INDEX('Policy Characteristics'!D:D,MATCH($C1559,'Policy Characteristics'!$C:$C,0)))</f>
        <v>Industry Energy Efficiency Standards</v>
      </c>
      <c r="K1559" s="22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226" t="str">
        <f>IF(ISBLANK(INDEX('Policy Characteristics'!I:I,MATCH($C1559,'Policy Characteristics'!$C:$C,0))),"",INDEX('Policy Characteristics'!I:I,MATCH($C1559,'Policy Characteristics'!$C:$C,0)))</f>
        <v>% reduction in energy use</v>
      </c>
      <c r="P1559" s="22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226" t="str">
        <f>IF(ISBLANK(INDEX('Policy Characteristics'!K:K,MATCH($C1559,'Policy Characteristics'!$C:$C,0))),"",INDEX('Policy Characteristics'!K:K,MATCH($C1559,'Policy Characteristics'!$C:$C,0)))</f>
        <v>industry-ag-main.html#eff-stds</v>
      </c>
      <c r="R1559" s="226" t="str">
        <f>IF(ISBLANK(INDEX('Policy Characteristics'!L:L,MATCH($C1559,'Policy Characteristics'!$C:$C,0))),"",INDEX('Policy Characteristics'!L:L,MATCH($C1559,'Policy Characteristics'!$C:$C,0)))</f>
        <v>industry-energy-efficiency-standards.html</v>
      </c>
    </row>
    <row r="1560" spans="1:18" s="4" customFormat="1">
      <c r="A1560" s="22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226" t="str">
        <f t="shared" si="52"/>
        <v>Percentage Improvement in Eqpt Efficiency Standards above BAU</v>
      </c>
      <c r="D1560" s="6" t="s">
        <v>890</v>
      </c>
      <c r="E1560" s="45" t="s">
        <v>921</v>
      </c>
      <c r="F1560" t="s">
        <v>891</v>
      </c>
      <c r="G1560" s="45" t="s">
        <v>922</v>
      </c>
      <c r="H1560" s="43">
        <v>1203</v>
      </c>
      <c r="I1560" s="261" t="s">
        <v>738</v>
      </c>
      <c r="J1560" s="227" t="str">
        <f>IF(ISBLANK(INDEX('Policy Characteristics'!D:D,MATCH($C1560,'Policy Characteristics'!$C:$C,0))),"",INDEX('Policy Characteristics'!D:D,MATCH($C1560,'Policy Characteristics'!$C:$C,0)))</f>
        <v>Industry Energy Efficiency Standards</v>
      </c>
      <c r="K1560" s="22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226" t="str">
        <f>IF(ISBLANK(INDEX('Policy Characteristics'!I:I,MATCH($C1560,'Policy Characteristics'!$C:$C,0))),"",INDEX('Policy Characteristics'!I:I,MATCH($C1560,'Policy Characteristics'!$C:$C,0)))</f>
        <v>% reduction in energy use</v>
      </c>
      <c r="P1560" s="22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226" t="str">
        <f>IF(ISBLANK(INDEX('Policy Characteristics'!K:K,MATCH($C1560,'Policy Characteristics'!$C:$C,0))),"",INDEX('Policy Characteristics'!K:K,MATCH($C1560,'Policy Characteristics'!$C:$C,0)))</f>
        <v>industry-ag-main.html#eff-stds</v>
      </c>
      <c r="R1560" s="226" t="str">
        <f>IF(ISBLANK(INDEX('Policy Characteristics'!L:L,MATCH($C1560,'Policy Characteristics'!$C:$C,0))),"",INDEX('Policy Characteristics'!L:L,MATCH($C1560,'Policy Characteristics'!$C:$C,0)))</f>
        <v>industry-energy-efficiency-standards.html</v>
      </c>
    </row>
    <row r="1561" spans="1:18" s="4" customFormat="1">
      <c r="A1561" s="22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226" t="str">
        <f t="shared" si="52"/>
        <v>Percentage Improvement in Eqpt Efficiency Standards above BAU</v>
      </c>
      <c r="D1561" s="6" t="s">
        <v>890</v>
      </c>
      <c r="E1561" s="45" t="s">
        <v>923</v>
      </c>
      <c r="F1561" t="s">
        <v>891</v>
      </c>
      <c r="G1561" s="45" t="s">
        <v>924</v>
      </c>
      <c r="H1561" s="43">
        <v>1204</v>
      </c>
      <c r="I1561" s="261" t="s">
        <v>738</v>
      </c>
      <c r="J1561" s="227" t="str">
        <f>IF(ISBLANK(INDEX('Policy Characteristics'!D:D,MATCH($C1561,'Policy Characteristics'!$C:$C,0))),"",INDEX('Policy Characteristics'!D:D,MATCH($C1561,'Policy Characteristics'!$C:$C,0)))</f>
        <v>Industry Energy Efficiency Standards</v>
      </c>
      <c r="K1561" s="22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226" t="str">
        <f>IF(ISBLANK(INDEX('Policy Characteristics'!I:I,MATCH($C1561,'Policy Characteristics'!$C:$C,0))),"",INDEX('Policy Characteristics'!I:I,MATCH($C1561,'Policy Characteristics'!$C:$C,0)))</f>
        <v>% reduction in energy use</v>
      </c>
      <c r="P1561" s="22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226" t="str">
        <f>IF(ISBLANK(INDEX('Policy Characteristics'!K:K,MATCH($C1561,'Policy Characteristics'!$C:$C,0))),"",INDEX('Policy Characteristics'!K:K,MATCH($C1561,'Policy Characteristics'!$C:$C,0)))</f>
        <v>industry-ag-main.html#eff-stds</v>
      </c>
      <c r="R1561" s="226" t="str">
        <f>IF(ISBLANK(INDEX('Policy Characteristics'!L:L,MATCH($C1561,'Policy Characteristics'!$C:$C,0))),"",INDEX('Policy Characteristics'!L:L,MATCH($C1561,'Policy Characteristics'!$C:$C,0)))</f>
        <v>industry-energy-efficiency-standards.html</v>
      </c>
    </row>
    <row r="1562" spans="1:18" s="4" customFormat="1">
      <c r="A1562" s="22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226" t="str">
        <f t="shared" si="52"/>
        <v>Percentage Improvement in Eqpt Efficiency Standards above BAU</v>
      </c>
      <c r="D1562" s="6" t="s">
        <v>890</v>
      </c>
      <c r="E1562" s="45" t="s">
        <v>925</v>
      </c>
      <c r="F1562" t="s">
        <v>891</v>
      </c>
      <c r="G1562" s="45" t="s">
        <v>926</v>
      </c>
      <c r="H1562" s="43">
        <v>1205</v>
      </c>
      <c r="I1562" s="261" t="s">
        <v>728</v>
      </c>
      <c r="J1562" s="227" t="str">
        <f>IF(ISBLANK(INDEX('Policy Characteristics'!D:D,MATCH($C1562,'Policy Characteristics'!$C:$C,0))),"",INDEX('Policy Characteristics'!D:D,MATCH($C1562,'Policy Characteristics'!$C:$C,0)))</f>
        <v>Industry Energy Efficiency Standards</v>
      </c>
      <c r="K1562" s="22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226" t="str">
        <f>IF(ISBLANK(INDEX('Policy Characteristics'!I:I,MATCH($C1562,'Policy Characteristics'!$C:$C,0))),"",INDEX('Policy Characteristics'!I:I,MATCH($C1562,'Policy Characteristics'!$C:$C,0)))</f>
        <v>% reduction in energy use</v>
      </c>
      <c r="P1562" s="22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226" t="str">
        <f>IF(ISBLANK(INDEX('Policy Characteristics'!K:K,MATCH($C1562,'Policy Characteristics'!$C:$C,0))),"",INDEX('Policy Characteristics'!K:K,MATCH($C1562,'Policy Characteristics'!$C:$C,0)))</f>
        <v>industry-ag-main.html#eff-stds</v>
      </c>
      <c r="R1562" s="226" t="str">
        <f>IF(ISBLANK(INDEX('Policy Characteristics'!L:L,MATCH($C1562,'Policy Characteristics'!$C:$C,0))),"",INDEX('Policy Characteristics'!L:L,MATCH($C1562,'Policy Characteristics'!$C:$C,0)))</f>
        <v>industry-energy-efficiency-standards.html</v>
      </c>
    </row>
    <row r="1563" spans="1:18" s="4" customFormat="1">
      <c r="A1563" s="22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226" t="str">
        <f t="shared" si="52"/>
        <v>Percentage Improvement in Eqpt Efficiency Standards above BAU</v>
      </c>
      <c r="D1563" s="6" t="s">
        <v>890</v>
      </c>
      <c r="E1563" s="45" t="s">
        <v>927</v>
      </c>
      <c r="F1563" t="s">
        <v>891</v>
      </c>
      <c r="G1563" s="45" t="s">
        <v>928</v>
      </c>
      <c r="H1563" s="43">
        <v>1206</v>
      </c>
      <c r="I1563" s="261" t="s">
        <v>728</v>
      </c>
      <c r="J1563" s="227" t="str">
        <f>IF(ISBLANK(INDEX('Policy Characteristics'!D:D,MATCH($C1563,'Policy Characteristics'!$C:$C,0))),"",INDEX('Policy Characteristics'!D:D,MATCH($C1563,'Policy Characteristics'!$C:$C,0)))</f>
        <v>Industry Energy Efficiency Standards</v>
      </c>
      <c r="K1563" s="22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226" t="str">
        <f>IF(ISBLANK(INDEX('Policy Characteristics'!I:I,MATCH($C1563,'Policy Characteristics'!$C:$C,0))),"",INDEX('Policy Characteristics'!I:I,MATCH($C1563,'Policy Characteristics'!$C:$C,0)))</f>
        <v>% reduction in energy use</v>
      </c>
      <c r="P1563" s="22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226" t="str">
        <f>IF(ISBLANK(INDEX('Policy Characteristics'!K:K,MATCH($C1563,'Policy Characteristics'!$C:$C,0))),"",INDEX('Policy Characteristics'!K:K,MATCH($C1563,'Policy Characteristics'!$C:$C,0)))</f>
        <v>industry-ag-main.html#eff-stds</v>
      </c>
      <c r="R1563" s="226" t="str">
        <f>IF(ISBLANK(INDEX('Policy Characteristics'!L:L,MATCH($C1563,'Policy Characteristics'!$C:$C,0))),"",INDEX('Policy Characteristics'!L:L,MATCH($C1563,'Policy Characteristics'!$C:$C,0)))</f>
        <v>industry-energy-efficiency-standards.html</v>
      </c>
    </row>
    <row r="1564" spans="1:18" s="4" customFormat="1">
      <c r="A1564" s="22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226" t="str">
        <f t="shared" si="52"/>
        <v>Percentage Improvement in Eqpt Efficiency Standards above BAU</v>
      </c>
      <c r="D1564" s="6" t="s">
        <v>890</v>
      </c>
      <c r="E1564" s="45" t="s">
        <v>929</v>
      </c>
      <c r="F1564" t="s">
        <v>891</v>
      </c>
      <c r="G1564" s="45" t="s">
        <v>930</v>
      </c>
      <c r="H1564" s="43">
        <v>1207</v>
      </c>
      <c r="I1564" s="261" t="s">
        <v>738</v>
      </c>
      <c r="J1564" s="227" t="str">
        <f>IF(ISBLANK(INDEX('Policy Characteristics'!D:D,MATCH($C1564,'Policy Characteristics'!$C:$C,0))),"",INDEX('Policy Characteristics'!D:D,MATCH($C1564,'Policy Characteristics'!$C:$C,0)))</f>
        <v>Industry Energy Efficiency Standards</v>
      </c>
      <c r="K1564" s="22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226" t="str">
        <f>IF(ISBLANK(INDEX('Policy Characteristics'!I:I,MATCH($C1564,'Policy Characteristics'!$C:$C,0))),"",INDEX('Policy Characteristics'!I:I,MATCH($C1564,'Policy Characteristics'!$C:$C,0)))</f>
        <v>% reduction in energy use</v>
      </c>
      <c r="P1564" s="22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226" t="str">
        <f>IF(ISBLANK(INDEX('Policy Characteristics'!K:K,MATCH($C1564,'Policy Characteristics'!$C:$C,0))),"",INDEX('Policy Characteristics'!K:K,MATCH($C1564,'Policy Characteristics'!$C:$C,0)))</f>
        <v>industry-ag-main.html#eff-stds</v>
      </c>
      <c r="R1564" s="226" t="str">
        <f>IF(ISBLANK(INDEX('Policy Characteristics'!L:L,MATCH($C1564,'Policy Characteristics'!$C:$C,0))),"",INDEX('Policy Characteristics'!L:L,MATCH($C1564,'Policy Characteristics'!$C:$C,0)))</f>
        <v>industry-energy-efficiency-standards.html</v>
      </c>
    </row>
    <row r="1565" spans="1:18" s="4" customFormat="1">
      <c r="A1565" s="22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Material Efficiency, Longevity, &amp; Re-Use</v>
      </c>
      <c r="C1565" t="s">
        <v>456</v>
      </c>
      <c r="D1565" s="45" t="s">
        <v>866</v>
      </c>
      <c r="E1565" s="45"/>
      <c r="F1565" s="6" t="s">
        <v>867</v>
      </c>
      <c r="G1565" s="45"/>
      <c r="H1565" s="43">
        <v>429</v>
      </c>
      <c r="I1565" s="261" t="s">
        <v>728</v>
      </c>
      <c r="J1565" s="227" t="str">
        <f>IF(ISBLANK(INDEX('Policy Characteristics'!D:D,MATCH($C1565,'Policy Characteristics'!$C:$C,0))),"",INDEX('Policy Characteristics'!D:D,MATCH($C1565,'Policy Characteristics'!$C:$C,0)))</f>
        <v>Material Efficiency, Longevity, &amp; Re-Use</v>
      </c>
      <c r="K1565" s="226" t="str">
        <f>IF(ISBLANK(INDEX('Policy Characteristics'!E:E,MATCH($C1565,'Policy Characteristics'!$C:$C,0))),"",INDEX('Policy Characteristics'!E:E,MATCH($C1565,'Policy Characteristics'!$C:$C,0)))</f>
        <v>indst reduce nonenergy product demand</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1</v>
      </c>
      <c r="N1565" s="233">
        <f>IF(ISBLANK(INDEX('Policy Characteristics'!H:H,MATCH($C1565,'Policy Characteristics'!$C:$C,0))),"",INDEX('Policy Characteristics'!H:H,MATCH($C1565,'Policy Characteristics'!$C:$C,0)))</f>
        <v>0.01</v>
      </c>
      <c r="O1565" s="226" t="str">
        <f>IF(ISBLANK(INDEX('Policy Characteristics'!I:I,MATCH($C1565,'Policy Characteristics'!$C:$C,0))),"",INDEX('Policy Characteristics'!I:I,MATCH($C1565,'Policy Characteristics'!$C:$C,0)))</f>
        <v>% demand reduction</v>
      </c>
      <c r="P1565" s="22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226" t="str">
        <f>IF(ISBLANK(INDEX('Policy Characteristics'!K:K,MATCH($C1565,'Policy Characteristics'!$C:$C,0))),"",INDEX('Policy Characteristics'!K:K,MATCH($C1565,'Policy Characteristics'!$C:$C,0)))</f>
        <v/>
      </c>
      <c r="R1565" s="226" t="str">
        <f>IF(ISBLANK(INDEX('Policy Characteristics'!L:L,MATCH($C1565,'Policy Characteristics'!$C:$C,0))),"",INDEX('Policy Characteristics'!L:L,MATCH($C1565,'Policy Characteristics'!$C:$C,0)))</f>
        <v>material-efficiency-longevity-reuse.html</v>
      </c>
    </row>
    <row r="1566" spans="1:18" s="4" customFormat="1">
      <c r="A1566" s="22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s="226" t="str">
        <f t="shared" ref="C1566" si="53">C$1565</f>
        <v>Percent Reduction in Nonenergy Nonagriculture Industry Product Demand</v>
      </c>
      <c r="D1566" s="6" t="s">
        <v>868</v>
      </c>
      <c r="E1566" s="45"/>
      <c r="F1566" s="6" t="s">
        <v>869</v>
      </c>
      <c r="G1566" s="45"/>
      <c r="H1566" s="43">
        <v>430</v>
      </c>
      <c r="I1566" s="261" t="s">
        <v>728</v>
      </c>
      <c r="J1566" s="227" t="str">
        <f>IF(ISBLANK(INDEX('Policy Characteristics'!D:D,MATCH($C1566,'Policy Characteristics'!$C:$C,0))),"",INDEX('Policy Characteristics'!D:D,MATCH($C1566,'Policy Characteristics'!$C:$C,0)))</f>
        <v>Material Efficiency, Longevity, &amp; Re-Use</v>
      </c>
      <c r="K1566" s="22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226" t="str">
        <f>IF(ISBLANK(INDEX('Policy Characteristics'!I:I,MATCH($C1566,'Policy Characteristics'!$C:$C,0))),"",INDEX('Policy Characteristics'!I:I,MATCH($C1566,'Policy Characteristics'!$C:$C,0)))</f>
        <v>% demand reduction</v>
      </c>
      <c r="P1566" s="22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226" t="str">
        <f>IF(ISBLANK(INDEX('Policy Characteristics'!K:K,MATCH($C1566,'Policy Characteristics'!$C:$C,0))),"",INDEX('Policy Characteristics'!K:K,MATCH($C1566,'Policy Characteristics'!$C:$C,0)))</f>
        <v/>
      </c>
      <c r="R1566" s="226" t="str">
        <f>IF(ISBLANK(INDEX('Policy Characteristics'!L:L,MATCH($C1566,'Policy Characteristics'!$C:$C,0))),"",INDEX('Policy Characteristics'!L:L,MATCH($C1566,'Policy Characteristics'!$C:$C,0)))</f>
        <v>material-efficiency-longevity-reuse.html</v>
      </c>
    </row>
    <row r="1567" spans="1:18" s="4" customFormat="1">
      <c r="A1567" s="22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226" t="str">
        <f t="shared" ref="C1567" si="54">C$1565</f>
        <v>Percent Reduction in Nonenergy Nonagriculture Industry Product Demand</v>
      </c>
      <c r="D1567" s="6" t="s">
        <v>888</v>
      </c>
      <c r="E1567" s="45"/>
      <c r="F1567" s="6" t="s">
        <v>889</v>
      </c>
      <c r="G1567" s="45"/>
      <c r="H1567" s="43">
        <v>432</v>
      </c>
      <c r="I1567" s="261" t="s">
        <v>728</v>
      </c>
      <c r="J1567" s="227" t="str">
        <f>IF(ISBLANK(INDEX('Policy Characteristics'!D:D,MATCH($C1567,'Policy Characteristics'!$C:$C,0))),"",INDEX('Policy Characteristics'!D:D,MATCH($C1567,'Policy Characteristics'!$C:$C,0)))</f>
        <v>Material Efficiency, Longevity, &amp; Re-Use</v>
      </c>
      <c r="K1567" s="22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226" t="str">
        <f>IF(ISBLANK(INDEX('Policy Characteristics'!I:I,MATCH($C1567,'Policy Characteristics'!$C:$C,0))),"",INDEX('Policy Characteristics'!I:I,MATCH($C1567,'Policy Characteristics'!$C:$C,0)))</f>
        <v>% demand reduction</v>
      </c>
      <c r="P1567" s="22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226" t="str">
        <f>IF(ISBLANK(INDEX('Policy Characteristics'!K:K,MATCH($C1567,'Policy Characteristics'!$C:$C,0))),"",INDEX('Policy Characteristics'!K:K,MATCH($C1567,'Policy Characteristics'!$C:$C,0)))</f>
        <v/>
      </c>
      <c r="R1567" s="226" t="str">
        <f>IF(ISBLANK(INDEX('Policy Characteristics'!L:L,MATCH($C1567,'Policy Characteristics'!$C:$C,0))),"",INDEX('Policy Characteristics'!L:L,MATCH($C1567,'Policy Characteristics'!$C:$C,0)))</f>
        <v>material-efficiency-longevity-reuse.html</v>
      </c>
    </row>
    <row r="1568" spans="1:18">
      <c r="A1568" s="22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Methane Capture</v>
      </c>
      <c r="C1568" t="s">
        <v>463</v>
      </c>
      <c r="D1568" s="45" t="s">
        <v>846</v>
      </c>
      <c r="E1568" s="45"/>
      <c r="F1568" t="s">
        <v>847</v>
      </c>
      <c r="G1568" s="45"/>
      <c r="H1568" s="43">
        <v>1458</v>
      </c>
      <c r="I1568" s="261" t="s">
        <v>728</v>
      </c>
      <c r="J1568" s="227" t="str">
        <f>IF(ISBLANK(INDEX('Policy Characteristics'!D:D,MATCH($C1568,'Policy Characteristics'!$C:$C,0))),"",INDEX('Policy Characteristics'!D:D,MATCH($C1568,'Policy Characteristics'!$C:$C,0)))</f>
        <v>Methane Capture and Destruction</v>
      </c>
      <c r="K1568" s="226" t="str">
        <f>IF(ISBLANK(INDEX('Policy Characteristics'!E:E,MATCH($C1568,'Policy Characteristics'!$C:$C,0))),"",INDEX('Policy Characteristics'!E:E,MATCH($C1568,'Policy Characteristics'!$C:$C,0)))</f>
        <v>indst methane capture</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226" t="str">
        <f>IF(ISBLANK(INDEX('Policy Characteristics'!I:I,MATCH($C1568,'Policy Characteristics'!$C:$C,0))),"",INDEX('Policy Characteristics'!I:I,MATCH($C1568,'Policy Characteristics'!$C:$C,0)))</f>
        <v>% of potential achieved</v>
      </c>
      <c r="P1568" s="22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8" s="226" t="str">
        <f>IF(ISBLANK(INDEX('Policy Characteristics'!K:K,MATCH($C1568,'Policy Characteristics'!$C:$C,0))),"",INDEX('Policy Characteristics'!K:K,MATCH($C1568,'Policy Characteristics'!$C:$C,0)))</f>
        <v>industry-ag-main.html#methane-capture</v>
      </c>
      <c r="R1568" s="226" t="str">
        <f>IF(ISBLANK(INDEX('Policy Characteristics'!L:L,MATCH($C1568,'Policy Characteristics'!$C:$C,0))),"",INDEX('Policy Characteristics'!L:L,MATCH($C1568,'Policy Characteristics'!$C:$C,0)))</f>
        <v>methane-capture.html</v>
      </c>
    </row>
    <row r="1569" spans="1:18">
      <c r="A1569" s="22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s="226" t="str">
        <f t="shared" ref="C1569:C1571" si="55">C$1568</f>
        <v>Fraction of Methane Capture Opportunities Achieved</v>
      </c>
      <c r="D1569" s="45" t="s">
        <v>886</v>
      </c>
      <c r="E1569" s="45"/>
      <c r="F1569" t="s">
        <v>887</v>
      </c>
      <c r="G1569" s="45"/>
      <c r="H1569" s="43">
        <v>1459</v>
      </c>
      <c r="I1569" s="261" t="s">
        <v>728</v>
      </c>
      <c r="J1569" s="227" t="str">
        <f>IF(ISBLANK(INDEX('Policy Characteristics'!D:D,MATCH($C1569,'Policy Characteristics'!$C:$C,0))),"",INDEX('Policy Characteristics'!D:D,MATCH($C1569,'Policy Characteristics'!$C:$C,0)))</f>
        <v>Methane Capture and Destruction</v>
      </c>
      <c r="K1569" s="22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226" t="str">
        <f>IF(ISBLANK(INDEX('Policy Characteristics'!I:I,MATCH($C1569,'Policy Characteristics'!$C:$C,0))),"",INDEX('Policy Characteristics'!I:I,MATCH($C1569,'Policy Characteristics'!$C:$C,0)))</f>
        <v>% of potential achieved</v>
      </c>
      <c r="P1569" s="22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9" s="226" t="str">
        <f>IF(ISBLANK(INDEX('Policy Characteristics'!K:K,MATCH($C1569,'Policy Characteristics'!$C:$C,0))),"",INDEX('Policy Characteristics'!K:K,MATCH($C1569,'Policy Characteristics'!$C:$C,0)))</f>
        <v>industry-ag-main.html#methane-capture</v>
      </c>
      <c r="R1569" s="226" t="str">
        <f>IF(ISBLANK(INDEX('Policy Characteristics'!L:L,MATCH($C1569,'Policy Characteristics'!$C:$C,0))),"",INDEX('Policy Characteristics'!L:L,MATCH($C1569,'Policy Characteristics'!$C:$C,0)))</f>
        <v>methane-capture.html</v>
      </c>
    </row>
    <row r="1570" spans="1:18">
      <c r="A1570" s="22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226" t="str">
        <f t="shared" si="55"/>
        <v>Fraction of Methane Capture Opportunities Achieved</v>
      </c>
      <c r="D1570" s="45" t="s">
        <v>844</v>
      </c>
      <c r="E1570" s="45"/>
      <c r="F1570" t="s">
        <v>845</v>
      </c>
      <c r="G1570" s="45"/>
      <c r="H1570" s="43">
        <v>513</v>
      </c>
      <c r="I1570" s="261" t="s">
        <v>728</v>
      </c>
      <c r="J1570" s="227" t="str">
        <f>IF(ISBLANK(INDEX('Policy Characteristics'!D:D,MATCH($C1570,'Policy Characteristics'!$C:$C,0))),"",INDEX('Policy Characteristics'!D:D,MATCH($C1570,'Policy Characteristics'!$C:$C,0)))</f>
        <v>Methane Capture and Destruction</v>
      </c>
      <c r="K1570" s="22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226" t="str">
        <f>IF(ISBLANK(INDEX('Policy Characteristics'!I:I,MATCH($C1570,'Policy Characteristics'!$C:$C,0))),"",INDEX('Policy Characteristics'!I:I,MATCH($C1570,'Policy Characteristics'!$C:$C,0)))</f>
        <v>% of potential achieved</v>
      </c>
      <c r="P1570" s="22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0" s="226" t="str">
        <f>IF(ISBLANK(INDEX('Policy Characteristics'!K:K,MATCH($C1570,'Policy Characteristics'!$C:$C,0))),"",INDEX('Policy Characteristics'!K:K,MATCH($C1570,'Policy Characteristics'!$C:$C,0)))</f>
        <v>industry-ag-main.html#methane-capture</v>
      </c>
      <c r="R1570" s="226" t="str">
        <f>IF(ISBLANK(INDEX('Policy Characteristics'!L:L,MATCH($C1570,'Policy Characteristics'!$C:$C,0))),"",INDEX('Policy Characteristics'!L:L,MATCH($C1570,'Policy Characteristics'!$C:$C,0)))</f>
        <v>methane-capture.html</v>
      </c>
    </row>
    <row r="1571" spans="1:18">
      <c r="A1571" s="22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226" t="str">
        <f t="shared" si="55"/>
        <v>Fraction of Methane Capture Opportunities Achieved</v>
      </c>
      <c r="D1571" s="45" t="s">
        <v>888</v>
      </c>
      <c r="E1571" s="45"/>
      <c r="F1571" t="s">
        <v>889</v>
      </c>
      <c r="G1571" s="45"/>
      <c r="H1571" s="43">
        <v>514</v>
      </c>
      <c r="I1571" s="261" t="s">
        <v>728</v>
      </c>
      <c r="J1571" s="227" t="str">
        <f>IF(ISBLANK(INDEX('Policy Characteristics'!D:D,MATCH($C1571,'Policy Characteristics'!$C:$C,0))),"",INDEX('Policy Characteristics'!D:D,MATCH($C1571,'Policy Characteristics'!$C:$C,0)))</f>
        <v>Methane Capture and Destruction</v>
      </c>
      <c r="K1571" s="22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226" t="str">
        <f>IF(ISBLANK(INDEX('Policy Characteristics'!I:I,MATCH($C1571,'Policy Characteristics'!$C:$C,0))),"",INDEX('Policy Characteristics'!I:I,MATCH($C1571,'Policy Characteristics'!$C:$C,0)))</f>
        <v>% of potential achieved</v>
      </c>
      <c r="P1571" s="22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1" s="226" t="str">
        <f>IF(ISBLANK(INDEX('Policy Characteristics'!K:K,MATCH($C1571,'Policy Characteristics'!$C:$C,0))),"",INDEX('Policy Characteristics'!K:K,MATCH($C1571,'Policy Characteristics'!$C:$C,0)))</f>
        <v>industry-ag-main.html#methane-capture</v>
      </c>
      <c r="R1571" s="226" t="str">
        <f>IF(ISBLANK(INDEX('Policy Characteristics'!L:L,MATCH($C1571,'Policy Characteristics'!$C:$C,0))),"",INDEX('Policy Characteristics'!L:L,MATCH($C1571,'Policy Characteristics'!$C:$C,0)))</f>
        <v>methane-capture.html</v>
      </c>
    </row>
    <row r="1572" spans="1:18">
      <c r="A1572" s="22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Destruction</v>
      </c>
      <c r="C1572" t="s">
        <v>470</v>
      </c>
      <c r="D1572" s="45" t="s">
        <v>846</v>
      </c>
      <c r="E1572" s="45"/>
      <c r="F1572" t="s">
        <v>847</v>
      </c>
      <c r="G1572" s="45"/>
      <c r="H1572" s="43">
        <v>1460</v>
      </c>
      <c r="I1572" s="261" t="s">
        <v>728</v>
      </c>
      <c r="J1572" s="227" t="str">
        <f>IF(ISBLANK(INDEX('Policy Characteristics'!D:D,MATCH($C1572,'Policy Characteristics'!$C:$C,0))),"",INDEX('Policy Characteristics'!D:D,MATCH($C1572,'Policy Characteristics'!$C:$C,0)))</f>
        <v>Methane Capture and Destruction</v>
      </c>
      <c r="K1572" s="226" t="str">
        <f>IF(ISBLANK(INDEX('Policy Characteristics'!E:E,MATCH($C1572,'Policy Characteristics'!$C:$C,0))),"",INDEX('Policy Characteristics'!E:E,MATCH($C1572,'Policy Characteristics'!$C:$C,0)))</f>
        <v>indst methane destruction</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226" t="str">
        <f>IF(ISBLANK(INDEX('Policy Characteristics'!I:I,MATCH($C1572,'Policy Characteristics'!$C:$C,0))),"",INDEX('Policy Characteristics'!I:I,MATCH($C1572,'Policy Characteristics'!$C:$C,0)))</f>
        <v>% of potential achieved</v>
      </c>
      <c r="P1572" s="22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26" t="str">
        <f>IF(ISBLANK(INDEX('Policy Characteristics'!K:K,MATCH($C1572,'Policy Characteristics'!$C:$C,0))),"",INDEX('Policy Characteristics'!K:K,MATCH($C1572,'Policy Characteristics'!$C:$C,0)))</f>
        <v>industry-ag-main.html#methane-destr</v>
      </c>
      <c r="R1572" s="226" t="str">
        <f>IF(ISBLANK(INDEX('Policy Characteristics'!L:L,MATCH($C1572,'Policy Characteristics'!$C:$C,0))),"",INDEX('Policy Characteristics'!L:L,MATCH($C1572,'Policy Characteristics'!$C:$C,0)))</f>
        <v>methane-destruction.html</v>
      </c>
    </row>
    <row r="1573" spans="1:18">
      <c r="A1573" s="22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s="226" t="str">
        <f t="shared" ref="C1573:C1575" si="56">C$1572</f>
        <v>Fraction of Methane Destruction Opportunities Achieved</v>
      </c>
      <c r="D1573" s="45" t="s">
        <v>886</v>
      </c>
      <c r="E1573" s="45"/>
      <c r="F1573" t="s">
        <v>887</v>
      </c>
      <c r="G1573" s="45"/>
      <c r="H1573" s="43">
        <v>1461</v>
      </c>
      <c r="I1573" s="261" t="s">
        <v>728</v>
      </c>
      <c r="J1573" s="227" t="str">
        <f>IF(ISBLANK(INDEX('Policy Characteristics'!D:D,MATCH($C1573,'Policy Characteristics'!$C:$C,0))),"",INDEX('Policy Characteristics'!D:D,MATCH($C1573,'Policy Characteristics'!$C:$C,0)))</f>
        <v>Methane Capture and Destruction</v>
      </c>
      <c r="K1573" s="22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226" t="str">
        <f>IF(ISBLANK(INDEX('Policy Characteristics'!I:I,MATCH($C1573,'Policy Characteristics'!$C:$C,0))),"",INDEX('Policy Characteristics'!I:I,MATCH($C1573,'Policy Characteristics'!$C:$C,0)))</f>
        <v>% of potential achieved</v>
      </c>
      <c r="P1573" s="22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26" t="str">
        <f>IF(ISBLANK(INDEX('Policy Characteristics'!K:K,MATCH($C1573,'Policy Characteristics'!$C:$C,0))),"",INDEX('Policy Characteristics'!K:K,MATCH($C1573,'Policy Characteristics'!$C:$C,0)))</f>
        <v>industry-ag-main.html#methane-destr</v>
      </c>
      <c r="R1573" s="226" t="str">
        <f>IF(ISBLANK(INDEX('Policy Characteristics'!L:L,MATCH($C1573,'Policy Characteristics'!$C:$C,0))),"",INDEX('Policy Characteristics'!L:L,MATCH($C1573,'Policy Characteristics'!$C:$C,0)))</f>
        <v>methane-destruction.html</v>
      </c>
    </row>
    <row r="1574" spans="1:18">
      <c r="A1574" s="22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226" t="str">
        <f t="shared" si="56"/>
        <v>Fraction of Methane Destruction Opportunities Achieved</v>
      </c>
      <c r="D1574" s="45" t="s">
        <v>844</v>
      </c>
      <c r="E1574" s="45"/>
      <c r="F1574" t="s">
        <v>845</v>
      </c>
      <c r="G1574" s="45"/>
      <c r="H1574" s="43">
        <v>515</v>
      </c>
      <c r="I1574" s="261" t="s">
        <v>728</v>
      </c>
      <c r="J1574" s="227" t="str">
        <f>IF(ISBLANK(INDEX('Policy Characteristics'!D:D,MATCH($C1574,'Policy Characteristics'!$C:$C,0))),"",INDEX('Policy Characteristics'!D:D,MATCH($C1574,'Policy Characteristics'!$C:$C,0)))</f>
        <v>Methane Capture and Destruction</v>
      </c>
      <c r="K1574" s="22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226" t="str">
        <f>IF(ISBLANK(INDEX('Policy Characteristics'!I:I,MATCH($C1574,'Policy Characteristics'!$C:$C,0))),"",INDEX('Policy Characteristics'!I:I,MATCH($C1574,'Policy Characteristics'!$C:$C,0)))</f>
        <v>% of potential achieved</v>
      </c>
      <c r="P1574" s="22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26" t="str">
        <f>IF(ISBLANK(INDEX('Policy Characteristics'!K:K,MATCH($C1574,'Policy Characteristics'!$C:$C,0))),"",INDEX('Policy Characteristics'!K:K,MATCH($C1574,'Policy Characteristics'!$C:$C,0)))</f>
        <v>industry-ag-main.html#methane-destr</v>
      </c>
      <c r="R1574" s="226" t="str">
        <f>IF(ISBLANK(INDEX('Policy Characteristics'!L:L,MATCH($C1574,'Policy Characteristics'!$C:$C,0))),"",INDEX('Policy Characteristics'!L:L,MATCH($C1574,'Policy Characteristics'!$C:$C,0)))</f>
        <v>methane-destruction.html</v>
      </c>
    </row>
    <row r="1575" spans="1:18">
      <c r="A1575" s="22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226" t="str">
        <f t="shared" si="56"/>
        <v>Fraction of Methane Destruction Opportunities Achieved</v>
      </c>
      <c r="D1575" s="45" t="s">
        <v>888</v>
      </c>
      <c r="E1575" s="45"/>
      <c r="F1575" t="s">
        <v>889</v>
      </c>
      <c r="G1575" s="45"/>
      <c r="H1575" s="43">
        <v>516</v>
      </c>
      <c r="I1575" s="261" t="s">
        <v>728</v>
      </c>
      <c r="J1575" s="227" t="str">
        <f>IF(ISBLANK(INDEX('Policy Characteristics'!D:D,MATCH($C1575,'Policy Characteristics'!$C:$C,0))),"",INDEX('Policy Characteristics'!D:D,MATCH($C1575,'Policy Characteristics'!$C:$C,0)))</f>
        <v>Methane Capture and Destruction</v>
      </c>
      <c r="K1575" s="22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226" t="str">
        <f>IF(ISBLANK(INDEX('Policy Characteristics'!I:I,MATCH($C1575,'Policy Characteristics'!$C:$C,0))),"",INDEX('Policy Characteristics'!I:I,MATCH($C1575,'Policy Characteristics'!$C:$C,0)))</f>
        <v>% of potential achieved</v>
      </c>
      <c r="P1575" s="22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26" t="str">
        <f>IF(ISBLANK(INDEX('Policy Characteristics'!K:K,MATCH($C1575,'Policy Characteristics'!$C:$C,0))),"",INDEX('Policy Characteristics'!K:K,MATCH($C1575,'Policy Characteristics'!$C:$C,0)))</f>
        <v>industry-ag-main.html#methane-destr</v>
      </c>
      <c r="R1575" s="226" t="str">
        <f>IF(ISBLANK(INDEX('Policy Characteristics'!L:L,MATCH($C1575,'Policy Characteristics'!$C:$C,0))),"",INDEX('Policy Characteristics'!L:L,MATCH($C1575,'Policy Characteristics'!$C:$C,0)))</f>
        <v>methane-destruction.html</v>
      </c>
    </row>
    <row r="1576" spans="1:18">
      <c r="A1576" s="22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N2O Abatement</v>
      </c>
      <c r="C1576" s="1" t="s">
        <v>476</v>
      </c>
      <c r="D1576" s="45"/>
      <c r="E1576" s="45"/>
      <c r="F1576"/>
      <c r="G1576" s="45"/>
      <c r="H1576" s="43">
        <v>1562</v>
      </c>
      <c r="I1576" s="261" t="s">
        <v>728</v>
      </c>
      <c r="J1576" s="227" t="str">
        <f>IF(ISBLANK(INDEX('Policy Characteristics'!D:D,MATCH($C1576,'Policy Characteristics'!$C:$C,0))),"",INDEX('Policy Characteristics'!D:D,MATCH($C1576,'Policy Characteristics'!$C:$C,0)))</f>
        <v>N2O Abatement</v>
      </c>
      <c r="K1576" s="226" t="str">
        <f>IF(ISBLANK(INDEX('Policy Characteristics'!E:E,MATCH($C1576,'Policy Characteristics'!$C:$C,0))),"",INDEX('Policy Characteristics'!E:E,MATCH($C1576,'Policy Characteristics'!$C:$C,0)))</f>
        <v>indst N2O abatement</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226" t="str">
        <f>IF(ISBLANK(INDEX('Policy Characteristics'!I:I,MATCH($C1576,'Policy Characteristics'!$C:$C,0))),"",INDEX('Policy Characteristics'!I:I,MATCH($C1576,'Policy Characteristics'!$C:$C,0)))</f>
        <v>% of potential achieved</v>
      </c>
      <c r="P1576" s="22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26" t="str">
        <f>IF(ISBLANK(INDEX('Policy Characteristics'!K:K,MATCH($C1576,'Policy Characteristics'!$C:$C,0))),"",INDEX('Policy Characteristics'!K:K,MATCH($C1576,'Policy Characteristics'!$C:$C,0)))</f>
        <v/>
      </c>
      <c r="R1576" s="226" t="str">
        <f>IF(ISBLANK(INDEX('Policy Characteristics'!L:L,MATCH($C1576,'Policy Characteristics'!$C:$C,0))),"",INDEX('Policy Characteristics'!L:L,MATCH($C1576,'Policy Characteristics'!$C:$C,0)))</f>
        <v/>
      </c>
    </row>
    <row r="1577" spans="1:18">
      <c r="A1577" s="22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Non BAU Increase in Process Emissions</v>
      </c>
      <c r="C1577" t="s">
        <v>480</v>
      </c>
      <c r="D1577" s="45" t="s">
        <v>931</v>
      </c>
      <c r="E1577" s="45"/>
      <c r="F1577" s="45" t="s">
        <v>932</v>
      </c>
      <c r="G1577" s="45"/>
      <c r="H1577" s="43">
        <v>2751</v>
      </c>
      <c r="I1577" s="261" t="s">
        <v>738</v>
      </c>
      <c r="J1577" s="227" t="str">
        <f>IF(ISBLANK(INDEX('Policy Characteristics'!D:D,MATCH($C1577,'Policy Characteristics'!$C:$C,0))),"",INDEX('Policy Characteristics'!D:D,MATCH($C1577,'Policy Characteristics'!$C:$C,0)))</f>
        <v>Process Emissions Increases</v>
      </c>
      <c r="K1577" s="226" t="str">
        <f>IF(ISBLANK(INDEX('Policy Characteristics'!E:E,MATCH($C1577,'Policy Characteristics'!$C:$C,0))),"",INDEX('Policy Characteristics'!E:E,MATCH($C1577,'Policy Characteristics'!$C:$C,0)))</f>
        <v>non BAU indst process emissions</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1</v>
      </c>
      <c r="O1577" s="226" t="str">
        <f>IF(ISBLANK(INDEX('Policy Characteristics'!I:I,MATCH($C1577,'Policy Characteristics'!$C:$C,0))),"",INDEX('Policy Characteristics'!I:I,MATCH($C1577,'Policy Characteristics'!$C:$C,0)))</f>
        <v>on/off</v>
      </c>
      <c r="P1577" s="22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7" s="226" t="str">
        <f>IF(ISBLANK(INDEX('Policy Characteristics'!K:K,MATCH($C1577,'Policy Characteristics'!$C:$C,0))),"",INDEX('Policy Characteristics'!K:K,MATCH($C1577,'Policy Characteristics'!$C:$C,0)))</f>
        <v/>
      </c>
      <c r="R1577" s="226" t="str">
        <f>IF(ISBLANK(INDEX('Policy Characteristics'!L:L,MATCH($C1577,'Policy Characteristics'!$C:$C,0))),"",INDEX('Policy Characteristics'!L:L,MATCH($C1577,'Policy Characteristics'!$C:$C,0)))</f>
        <v/>
      </c>
    </row>
    <row r="1578" spans="1:18">
      <c r="A1578" s="22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s="226" t="str">
        <f>$C$1577</f>
        <v>Boolean Use Non BAU Process Emissions Additions</v>
      </c>
      <c r="D1578" s="45" t="s">
        <v>933</v>
      </c>
      <c r="E1578" s="45"/>
      <c r="F1578" s="45" t="s">
        <v>934</v>
      </c>
      <c r="G1578" s="45"/>
      <c r="H1578" s="43">
        <v>2752</v>
      </c>
      <c r="I1578" s="261" t="s">
        <v>728</v>
      </c>
      <c r="J1578" s="227" t="str">
        <f>IF(ISBLANK(INDEX('Policy Characteristics'!D:D,MATCH($C1578,'Policy Characteristics'!$C:$C,0))),"",INDEX('Policy Characteristics'!D:D,MATCH($C1578,'Policy Characteristics'!$C:$C,0)))</f>
        <v>Process Emissions Increases</v>
      </c>
      <c r="K1578" s="22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226" t="str">
        <f>IF(ISBLANK(INDEX('Policy Characteristics'!I:I,MATCH($C1578,'Policy Characteristics'!$C:$C,0))),"",INDEX('Policy Characteristics'!I:I,MATCH($C1578,'Policy Characteristics'!$C:$C,0)))</f>
        <v>on/off</v>
      </c>
      <c r="P1578" s="22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8" s="226" t="str">
        <f>IF(ISBLANK(INDEX('Policy Characteristics'!K:K,MATCH($C1578,'Policy Characteristics'!$C:$C,0))),"",INDEX('Policy Characteristics'!K:K,MATCH($C1578,'Policy Characteristics'!$C:$C,0)))</f>
        <v/>
      </c>
      <c r="R1578" s="226" t="str">
        <f>IF(ISBLANK(INDEX('Policy Characteristics'!L:L,MATCH($C1578,'Policy Characteristics'!$C:$C,0))),"",INDEX('Policy Characteristics'!L:L,MATCH($C1578,'Policy Characteristics'!$C:$C,0)))</f>
        <v/>
      </c>
    </row>
    <row r="1579" spans="1:18">
      <c r="A1579" s="22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226" t="str">
        <f t="shared" ref="C1579:C1594" si="57">$C$1577</f>
        <v>Boolean Use Non BAU Process Emissions Additions</v>
      </c>
      <c r="D1579" s="45" t="s">
        <v>935</v>
      </c>
      <c r="E1579" s="45"/>
      <c r="F1579" s="45" t="s">
        <v>936</v>
      </c>
      <c r="G1579" s="45"/>
      <c r="H1579" s="43">
        <v>2753</v>
      </c>
      <c r="I1579" s="261" t="s">
        <v>728</v>
      </c>
      <c r="J1579" s="227" t="str">
        <f>IF(ISBLANK(INDEX('Policy Characteristics'!D:D,MATCH($C1579,'Policy Characteristics'!$C:$C,0))),"",INDEX('Policy Characteristics'!D:D,MATCH($C1579,'Policy Characteristics'!$C:$C,0)))</f>
        <v>Process Emissions Increases</v>
      </c>
      <c r="K1579" s="22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226" t="str">
        <f>IF(ISBLANK(INDEX('Policy Characteristics'!I:I,MATCH($C1579,'Policy Characteristics'!$C:$C,0))),"",INDEX('Policy Characteristics'!I:I,MATCH($C1579,'Policy Characteristics'!$C:$C,0)))</f>
        <v>on/off</v>
      </c>
      <c r="P1579" s="22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9" s="226" t="str">
        <f>IF(ISBLANK(INDEX('Policy Characteristics'!K:K,MATCH($C1579,'Policy Characteristics'!$C:$C,0))),"",INDEX('Policy Characteristics'!K:K,MATCH($C1579,'Policy Characteristics'!$C:$C,0)))</f>
        <v/>
      </c>
      <c r="R1579" s="226" t="str">
        <f>IF(ISBLANK(INDEX('Policy Characteristics'!L:L,MATCH($C1579,'Policy Characteristics'!$C:$C,0))),"",INDEX('Policy Characteristics'!L:L,MATCH($C1579,'Policy Characteristics'!$C:$C,0)))</f>
        <v/>
      </c>
    </row>
    <row r="1580" spans="1:18">
      <c r="A1580" s="22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226" t="str">
        <f t="shared" si="57"/>
        <v>Boolean Use Non BAU Process Emissions Additions</v>
      </c>
      <c r="D1580" s="45" t="s">
        <v>937</v>
      </c>
      <c r="E1580" s="45"/>
      <c r="F1580" s="45" t="s">
        <v>938</v>
      </c>
      <c r="G1580" s="45"/>
      <c r="H1580" s="43">
        <v>2754</v>
      </c>
      <c r="I1580" s="261" t="s">
        <v>728</v>
      </c>
      <c r="J1580" s="227" t="str">
        <f>IF(ISBLANK(INDEX('Policy Characteristics'!D:D,MATCH($C1580,'Policy Characteristics'!$C:$C,0))),"",INDEX('Policy Characteristics'!D:D,MATCH($C1580,'Policy Characteristics'!$C:$C,0)))</f>
        <v>Process Emissions Increases</v>
      </c>
      <c r="K1580" s="22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226" t="str">
        <f>IF(ISBLANK(INDEX('Policy Characteristics'!I:I,MATCH($C1580,'Policy Characteristics'!$C:$C,0))),"",INDEX('Policy Characteristics'!I:I,MATCH($C1580,'Policy Characteristics'!$C:$C,0)))</f>
        <v>on/off</v>
      </c>
      <c r="P1580" s="22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0" s="226" t="str">
        <f>IF(ISBLANK(INDEX('Policy Characteristics'!K:K,MATCH($C1580,'Policy Characteristics'!$C:$C,0))),"",INDEX('Policy Characteristics'!K:K,MATCH($C1580,'Policy Characteristics'!$C:$C,0)))</f>
        <v/>
      </c>
      <c r="R1580" s="226" t="str">
        <f>IF(ISBLANK(INDEX('Policy Characteristics'!L:L,MATCH($C1580,'Policy Characteristics'!$C:$C,0))),"",INDEX('Policy Characteristics'!L:L,MATCH($C1580,'Policy Characteristics'!$C:$C,0)))</f>
        <v/>
      </c>
    </row>
    <row r="1581" spans="1:18">
      <c r="A1581" s="22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226" t="str">
        <f t="shared" si="57"/>
        <v>Boolean Use Non BAU Process Emissions Additions</v>
      </c>
      <c r="D1581" s="45" t="s">
        <v>939</v>
      </c>
      <c r="E1581" s="45"/>
      <c r="F1581" s="45" t="s">
        <v>940</v>
      </c>
      <c r="G1581" s="45"/>
      <c r="H1581" s="43">
        <v>2755</v>
      </c>
      <c r="I1581" s="261" t="s">
        <v>728</v>
      </c>
      <c r="J1581" s="227" t="str">
        <f>IF(ISBLANK(INDEX('Policy Characteristics'!D:D,MATCH($C1581,'Policy Characteristics'!$C:$C,0))),"",INDEX('Policy Characteristics'!D:D,MATCH($C1581,'Policy Characteristics'!$C:$C,0)))</f>
        <v>Process Emissions Increases</v>
      </c>
      <c r="K1581" s="22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226" t="str">
        <f>IF(ISBLANK(INDEX('Policy Characteristics'!I:I,MATCH($C1581,'Policy Characteristics'!$C:$C,0))),"",INDEX('Policy Characteristics'!I:I,MATCH($C1581,'Policy Characteristics'!$C:$C,0)))</f>
        <v>on/off</v>
      </c>
      <c r="P1581" s="22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1" s="226" t="str">
        <f>IF(ISBLANK(INDEX('Policy Characteristics'!K:K,MATCH($C1581,'Policy Characteristics'!$C:$C,0))),"",INDEX('Policy Characteristics'!K:K,MATCH($C1581,'Policy Characteristics'!$C:$C,0)))</f>
        <v/>
      </c>
      <c r="R1581" s="226" t="str">
        <f>IF(ISBLANK(INDEX('Policy Characteristics'!L:L,MATCH($C1581,'Policy Characteristics'!$C:$C,0))),"",INDEX('Policy Characteristics'!L:L,MATCH($C1581,'Policy Characteristics'!$C:$C,0)))</f>
        <v/>
      </c>
    </row>
    <row r="1582" spans="1:18">
      <c r="A1582" s="22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226" t="str">
        <f t="shared" si="57"/>
        <v>Boolean Use Non BAU Process Emissions Additions</v>
      </c>
      <c r="D1582" s="45" t="s">
        <v>941</v>
      </c>
      <c r="E1582" s="45"/>
      <c r="F1582" s="45" t="s">
        <v>942</v>
      </c>
      <c r="G1582" s="45"/>
      <c r="H1582" s="43">
        <v>2756</v>
      </c>
      <c r="I1582" s="261" t="s">
        <v>738</v>
      </c>
      <c r="J1582" s="227" t="str">
        <f>IF(ISBLANK(INDEX('Policy Characteristics'!D:D,MATCH($C1582,'Policy Characteristics'!$C:$C,0))),"",INDEX('Policy Characteristics'!D:D,MATCH($C1582,'Policy Characteristics'!$C:$C,0)))</f>
        <v>Process Emissions Increases</v>
      </c>
      <c r="K1582" s="22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226" t="str">
        <f>IF(ISBLANK(INDEX('Policy Characteristics'!I:I,MATCH($C1582,'Policy Characteristics'!$C:$C,0))),"",INDEX('Policy Characteristics'!I:I,MATCH($C1582,'Policy Characteristics'!$C:$C,0)))</f>
        <v>on/off</v>
      </c>
      <c r="P1582" s="22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2" s="226" t="str">
        <f>IF(ISBLANK(INDEX('Policy Characteristics'!K:K,MATCH($C1582,'Policy Characteristics'!$C:$C,0))),"",INDEX('Policy Characteristics'!K:K,MATCH($C1582,'Policy Characteristics'!$C:$C,0)))</f>
        <v/>
      </c>
      <c r="R1582" s="226" t="str">
        <f>IF(ISBLANK(INDEX('Policy Characteristics'!L:L,MATCH($C1582,'Policy Characteristics'!$C:$C,0))),"",INDEX('Policy Characteristics'!L:L,MATCH($C1582,'Policy Characteristics'!$C:$C,0)))</f>
        <v/>
      </c>
    </row>
    <row r="1583" spans="1:18">
      <c r="A1583" s="22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226" t="str">
        <f t="shared" si="57"/>
        <v>Boolean Use Non BAU Process Emissions Additions</v>
      </c>
      <c r="D1583" s="45" t="s">
        <v>943</v>
      </c>
      <c r="E1583" s="45"/>
      <c r="F1583" s="45" t="s">
        <v>944</v>
      </c>
      <c r="G1583" s="45"/>
      <c r="H1583" s="43">
        <v>2757</v>
      </c>
      <c r="I1583" s="261" t="s">
        <v>738</v>
      </c>
      <c r="J1583" s="227" t="str">
        <f>IF(ISBLANK(INDEX('Policy Characteristics'!D:D,MATCH($C1583,'Policy Characteristics'!$C:$C,0))),"",INDEX('Policy Characteristics'!D:D,MATCH($C1583,'Policy Characteristics'!$C:$C,0)))</f>
        <v>Process Emissions Increases</v>
      </c>
      <c r="K1583" s="22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226" t="str">
        <f>IF(ISBLANK(INDEX('Policy Characteristics'!I:I,MATCH($C1583,'Policy Characteristics'!$C:$C,0))),"",INDEX('Policy Characteristics'!I:I,MATCH($C1583,'Policy Characteristics'!$C:$C,0)))</f>
        <v>on/off</v>
      </c>
      <c r="P1583" s="22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3" s="226" t="str">
        <f>IF(ISBLANK(INDEX('Policy Characteristics'!K:K,MATCH($C1583,'Policy Characteristics'!$C:$C,0))),"",INDEX('Policy Characteristics'!K:K,MATCH($C1583,'Policy Characteristics'!$C:$C,0)))</f>
        <v/>
      </c>
      <c r="R1583" s="226" t="str">
        <f>IF(ISBLANK(INDEX('Policy Characteristics'!L:L,MATCH($C1583,'Policy Characteristics'!$C:$C,0))),"",INDEX('Policy Characteristics'!L:L,MATCH($C1583,'Policy Characteristics'!$C:$C,0)))</f>
        <v/>
      </c>
    </row>
    <row r="1584" spans="1:18">
      <c r="A1584" s="22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226" t="str">
        <f t="shared" si="57"/>
        <v>Boolean Use Non BAU Process Emissions Additions</v>
      </c>
      <c r="D1584" s="45" t="s">
        <v>945</v>
      </c>
      <c r="E1584" s="45"/>
      <c r="F1584" s="45" t="s">
        <v>946</v>
      </c>
      <c r="G1584" s="45"/>
      <c r="H1584" s="43">
        <v>2758</v>
      </c>
      <c r="I1584" s="261" t="s">
        <v>738</v>
      </c>
      <c r="J1584" s="227" t="str">
        <f>IF(ISBLANK(INDEX('Policy Characteristics'!D:D,MATCH($C1584,'Policy Characteristics'!$C:$C,0))),"",INDEX('Policy Characteristics'!D:D,MATCH($C1584,'Policy Characteristics'!$C:$C,0)))</f>
        <v>Process Emissions Increases</v>
      </c>
      <c r="K1584" s="22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226" t="str">
        <f>IF(ISBLANK(INDEX('Policy Characteristics'!I:I,MATCH($C1584,'Policy Characteristics'!$C:$C,0))),"",INDEX('Policy Characteristics'!I:I,MATCH($C1584,'Policy Characteristics'!$C:$C,0)))</f>
        <v>on/off</v>
      </c>
      <c r="P1584" s="22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4" s="226" t="str">
        <f>IF(ISBLANK(INDEX('Policy Characteristics'!K:K,MATCH($C1584,'Policy Characteristics'!$C:$C,0))),"",INDEX('Policy Characteristics'!K:K,MATCH($C1584,'Policy Characteristics'!$C:$C,0)))</f>
        <v/>
      </c>
      <c r="R1584" s="226" t="str">
        <f>IF(ISBLANK(INDEX('Policy Characteristics'!L:L,MATCH($C1584,'Policy Characteristics'!$C:$C,0))),"",INDEX('Policy Characteristics'!L:L,MATCH($C1584,'Policy Characteristics'!$C:$C,0)))</f>
        <v/>
      </c>
    </row>
    <row r="1585" spans="1:18">
      <c r="A1585" s="22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226" t="str">
        <f t="shared" si="57"/>
        <v>Boolean Use Non BAU Process Emissions Additions</v>
      </c>
      <c r="D1585" s="45" t="s">
        <v>947</v>
      </c>
      <c r="E1585" s="45"/>
      <c r="F1585" s="45" t="s">
        <v>948</v>
      </c>
      <c r="G1585" s="45"/>
      <c r="H1585" s="43">
        <v>2759</v>
      </c>
      <c r="I1585" s="261" t="s">
        <v>738</v>
      </c>
      <c r="J1585" s="227" t="str">
        <f>IF(ISBLANK(INDEX('Policy Characteristics'!D:D,MATCH($C1585,'Policy Characteristics'!$C:$C,0))),"",INDEX('Policy Characteristics'!D:D,MATCH($C1585,'Policy Characteristics'!$C:$C,0)))</f>
        <v>Process Emissions Increases</v>
      </c>
      <c r="K1585" s="22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226" t="str">
        <f>IF(ISBLANK(INDEX('Policy Characteristics'!I:I,MATCH($C1585,'Policy Characteristics'!$C:$C,0))),"",INDEX('Policy Characteristics'!I:I,MATCH($C1585,'Policy Characteristics'!$C:$C,0)))</f>
        <v>on/off</v>
      </c>
      <c r="P1585" s="22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5" s="226" t="str">
        <f>IF(ISBLANK(INDEX('Policy Characteristics'!K:K,MATCH($C1585,'Policy Characteristics'!$C:$C,0))),"",INDEX('Policy Characteristics'!K:K,MATCH($C1585,'Policy Characteristics'!$C:$C,0)))</f>
        <v/>
      </c>
      <c r="R1585" s="226" t="str">
        <f>IF(ISBLANK(INDEX('Policy Characteristics'!L:L,MATCH($C1585,'Policy Characteristics'!$C:$C,0))),"",INDEX('Policy Characteristics'!L:L,MATCH($C1585,'Policy Characteristics'!$C:$C,0)))</f>
        <v/>
      </c>
    </row>
    <row r="1586" spans="1:18">
      <c r="A1586" s="22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226" t="str">
        <f t="shared" si="57"/>
        <v>Boolean Use Non BAU Process Emissions Additions</v>
      </c>
      <c r="D1586" s="45" t="s">
        <v>949</v>
      </c>
      <c r="E1586" s="45"/>
      <c r="F1586" s="45" t="s">
        <v>950</v>
      </c>
      <c r="G1586" s="45"/>
      <c r="H1586" s="43">
        <v>2760</v>
      </c>
      <c r="I1586" s="261" t="s">
        <v>738</v>
      </c>
      <c r="J1586" s="227" t="str">
        <f>IF(ISBLANK(INDEX('Policy Characteristics'!D:D,MATCH($C1586,'Policy Characteristics'!$C:$C,0))),"",INDEX('Policy Characteristics'!D:D,MATCH($C1586,'Policy Characteristics'!$C:$C,0)))</f>
        <v>Process Emissions Increases</v>
      </c>
      <c r="K1586" s="22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226" t="str">
        <f>IF(ISBLANK(INDEX('Policy Characteristics'!I:I,MATCH($C1586,'Policy Characteristics'!$C:$C,0))),"",INDEX('Policy Characteristics'!I:I,MATCH($C1586,'Policy Characteristics'!$C:$C,0)))</f>
        <v>on/off</v>
      </c>
      <c r="P1586" s="22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6" s="226" t="str">
        <f>IF(ISBLANK(INDEX('Policy Characteristics'!K:K,MATCH($C1586,'Policy Characteristics'!$C:$C,0))),"",INDEX('Policy Characteristics'!K:K,MATCH($C1586,'Policy Characteristics'!$C:$C,0)))</f>
        <v/>
      </c>
      <c r="R1586" s="226" t="str">
        <f>IF(ISBLANK(INDEX('Policy Characteristics'!L:L,MATCH($C1586,'Policy Characteristics'!$C:$C,0))),"",INDEX('Policy Characteristics'!L:L,MATCH($C1586,'Policy Characteristics'!$C:$C,0)))</f>
        <v/>
      </c>
    </row>
    <row r="1587" spans="1:18">
      <c r="A1587" s="22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226" t="str">
        <f t="shared" si="57"/>
        <v>Boolean Use Non BAU Process Emissions Additions</v>
      </c>
      <c r="D1587" s="45" t="s">
        <v>951</v>
      </c>
      <c r="E1587" s="45"/>
      <c r="F1587" s="45" t="s">
        <v>952</v>
      </c>
      <c r="G1587" s="45"/>
      <c r="H1587" s="43">
        <v>2761</v>
      </c>
      <c r="I1587" s="261" t="s">
        <v>738</v>
      </c>
      <c r="J1587" s="227" t="str">
        <f>IF(ISBLANK(INDEX('Policy Characteristics'!D:D,MATCH($C1587,'Policy Characteristics'!$C:$C,0))),"",INDEX('Policy Characteristics'!D:D,MATCH($C1587,'Policy Characteristics'!$C:$C,0)))</f>
        <v>Process Emissions Increases</v>
      </c>
      <c r="K1587" s="22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226" t="str">
        <f>IF(ISBLANK(INDEX('Policy Characteristics'!I:I,MATCH($C1587,'Policy Characteristics'!$C:$C,0))),"",INDEX('Policy Characteristics'!I:I,MATCH($C1587,'Policy Characteristics'!$C:$C,0)))</f>
        <v>on/off</v>
      </c>
      <c r="P1587" s="22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7" s="226" t="str">
        <f>IF(ISBLANK(INDEX('Policy Characteristics'!K:K,MATCH($C1587,'Policy Characteristics'!$C:$C,0))),"",INDEX('Policy Characteristics'!K:K,MATCH($C1587,'Policy Characteristics'!$C:$C,0)))</f>
        <v/>
      </c>
      <c r="R1587" s="226" t="str">
        <f>IF(ISBLANK(INDEX('Policy Characteristics'!L:L,MATCH($C1587,'Policy Characteristics'!$C:$C,0))),"",INDEX('Policy Characteristics'!L:L,MATCH($C1587,'Policy Characteristics'!$C:$C,0)))</f>
        <v/>
      </c>
    </row>
    <row r="1588" spans="1:18">
      <c r="A1588" s="22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226" t="str">
        <f t="shared" si="57"/>
        <v>Boolean Use Non BAU Process Emissions Additions</v>
      </c>
      <c r="D1588" s="45" t="s">
        <v>953</v>
      </c>
      <c r="E1588" s="45"/>
      <c r="F1588" s="45" t="s">
        <v>954</v>
      </c>
      <c r="G1588" s="45"/>
      <c r="H1588" s="43">
        <v>2762</v>
      </c>
      <c r="I1588" s="261" t="s">
        <v>738</v>
      </c>
      <c r="J1588" s="227" t="str">
        <f>IF(ISBLANK(INDEX('Policy Characteristics'!D:D,MATCH($C1588,'Policy Characteristics'!$C:$C,0))),"",INDEX('Policy Characteristics'!D:D,MATCH($C1588,'Policy Characteristics'!$C:$C,0)))</f>
        <v>Process Emissions Increases</v>
      </c>
      <c r="K1588" s="22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226" t="str">
        <f>IF(ISBLANK(INDEX('Policy Characteristics'!I:I,MATCH($C1588,'Policy Characteristics'!$C:$C,0))),"",INDEX('Policy Characteristics'!I:I,MATCH($C1588,'Policy Characteristics'!$C:$C,0)))</f>
        <v>on/off</v>
      </c>
      <c r="P1588" s="22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8" s="226" t="str">
        <f>IF(ISBLANK(INDEX('Policy Characteristics'!K:K,MATCH($C1588,'Policy Characteristics'!$C:$C,0))),"",INDEX('Policy Characteristics'!K:K,MATCH($C1588,'Policy Characteristics'!$C:$C,0)))</f>
        <v/>
      </c>
      <c r="R1588" s="226" t="str">
        <f>IF(ISBLANK(INDEX('Policy Characteristics'!L:L,MATCH($C1588,'Policy Characteristics'!$C:$C,0))),"",INDEX('Policy Characteristics'!L:L,MATCH($C1588,'Policy Characteristics'!$C:$C,0)))</f>
        <v/>
      </c>
    </row>
    <row r="1589" spans="1:18">
      <c r="A1589" s="22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226" t="str">
        <f t="shared" si="57"/>
        <v>Boolean Use Non BAU Process Emissions Additions</v>
      </c>
      <c r="D1589" s="45" t="s">
        <v>955</v>
      </c>
      <c r="E1589" s="45"/>
      <c r="F1589" s="45" t="s">
        <v>956</v>
      </c>
      <c r="G1589" s="45"/>
      <c r="H1589" s="43">
        <v>2763</v>
      </c>
      <c r="I1589" s="261" t="s">
        <v>738</v>
      </c>
      <c r="J1589" s="227" t="str">
        <f>IF(ISBLANK(INDEX('Policy Characteristics'!D:D,MATCH($C1589,'Policy Characteristics'!$C:$C,0))),"",INDEX('Policy Characteristics'!D:D,MATCH($C1589,'Policy Characteristics'!$C:$C,0)))</f>
        <v>Process Emissions Increases</v>
      </c>
      <c r="K1589" s="22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226" t="str">
        <f>IF(ISBLANK(INDEX('Policy Characteristics'!I:I,MATCH($C1589,'Policy Characteristics'!$C:$C,0))),"",INDEX('Policy Characteristics'!I:I,MATCH($C1589,'Policy Characteristics'!$C:$C,0)))</f>
        <v>on/off</v>
      </c>
      <c r="P1589" s="22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9" s="226" t="str">
        <f>IF(ISBLANK(INDEX('Policy Characteristics'!K:K,MATCH($C1589,'Policy Characteristics'!$C:$C,0))),"",INDEX('Policy Characteristics'!K:K,MATCH($C1589,'Policy Characteristics'!$C:$C,0)))</f>
        <v/>
      </c>
      <c r="R1589" s="226" t="str">
        <f>IF(ISBLANK(INDEX('Policy Characteristics'!L:L,MATCH($C1589,'Policy Characteristics'!$C:$C,0))),"",INDEX('Policy Characteristics'!L:L,MATCH($C1589,'Policy Characteristics'!$C:$C,0)))</f>
        <v/>
      </c>
    </row>
    <row r="1590" spans="1:18">
      <c r="A1590" s="22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226" t="str">
        <f t="shared" si="57"/>
        <v>Boolean Use Non BAU Process Emissions Additions</v>
      </c>
      <c r="D1590" s="45" t="s">
        <v>957</v>
      </c>
      <c r="E1590" s="45"/>
      <c r="F1590" s="45" t="s">
        <v>516</v>
      </c>
      <c r="G1590" s="45"/>
      <c r="H1590" s="43">
        <v>2764</v>
      </c>
      <c r="I1590" s="261" t="s">
        <v>728</v>
      </c>
      <c r="J1590" s="227" t="str">
        <f>IF(ISBLANK(INDEX('Policy Characteristics'!D:D,MATCH($C1590,'Policy Characteristics'!$C:$C,0))),"",INDEX('Policy Characteristics'!D:D,MATCH($C1590,'Policy Characteristics'!$C:$C,0)))</f>
        <v>Process Emissions Increases</v>
      </c>
      <c r="K1590" s="22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226" t="str">
        <f>IF(ISBLANK(INDEX('Policy Characteristics'!I:I,MATCH($C1590,'Policy Characteristics'!$C:$C,0))),"",INDEX('Policy Characteristics'!I:I,MATCH($C1590,'Policy Characteristics'!$C:$C,0)))</f>
        <v>on/off</v>
      </c>
      <c r="P1590" s="22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0" s="226" t="str">
        <f>IF(ISBLANK(INDEX('Policy Characteristics'!K:K,MATCH($C1590,'Policy Characteristics'!$C:$C,0))),"",INDEX('Policy Characteristics'!K:K,MATCH($C1590,'Policy Characteristics'!$C:$C,0)))</f>
        <v/>
      </c>
      <c r="R1590" s="226" t="str">
        <f>IF(ISBLANK(INDEX('Policy Characteristics'!L:L,MATCH($C1590,'Policy Characteristics'!$C:$C,0))),"",INDEX('Policy Characteristics'!L:L,MATCH($C1590,'Policy Characteristics'!$C:$C,0)))</f>
        <v/>
      </c>
    </row>
    <row r="1591" spans="1:18">
      <c r="A1591" s="22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226" t="str">
        <f t="shared" si="57"/>
        <v>Boolean Use Non BAU Process Emissions Additions</v>
      </c>
      <c r="D1591" s="45" t="s">
        <v>958</v>
      </c>
      <c r="E1591" s="45"/>
      <c r="F1591" s="45" t="s">
        <v>532</v>
      </c>
      <c r="G1591" s="45"/>
      <c r="H1591" s="43">
        <v>2765</v>
      </c>
      <c r="I1591" s="261" t="s">
        <v>728</v>
      </c>
      <c r="J1591" s="227" t="str">
        <f>IF(ISBLANK(INDEX('Policy Characteristics'!D:D,MATCH($C1591,'Policy Characteristics'!$C:$C,0))),"",INDEX('Policy Characteristics'!D:D,MATCH($C1591,'Policy Characteristics'!$C:$C,0)))</f>
        <v>Process Emissions Increases</v>
      </c>
      <c r="K1591" s="22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226" t="str">
        <f>IF(ISBLANK(INDEX('Policy Characteristics'!I:I,MATCH($C1591,'Policy Characteristics'!$C:$C,0))),"",INDEX('Policy Characteristics'!I:I,MATCH($C1591,'Policy Characteristics'!$C:$C,0)))</f>
        <v>on/off</v>
      </c>
      <c r="P1591" s="22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1" s="226" t="str">
        <f>IF(ISBLANK(INDEX('Policy Characteristics'!K:K,MATCH($C1591,'Policy Characteristics'!$C:$C,0))),"",INDEX('Policy Characteristics'!K:K,MATCH($C1591,'Policy Characteristics'!$C:$C,0)))</f>
        <v/>
      </c>
      <c r="R1591" s="226" t="str">
        <f>IF(ISBLANK(INDEX('Policy Characteristics'!L:L,MATCH($C1591,'Policy Characteristics'!$C:$C,0))),"",INDEX('Policy Characteristics'!L:L,MATCH($C1591,'Policy Characteristics'!$C:$C,0)))</f>
        <v/>
      </c>
    </row>
    <row r="1592" spans="1:18">
      <c r="A1592" s="22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226" t="str">
        <f t="shared" si="57"/>
        <v>Boolean Use Non BAU Process Emissions Additions</v>
      </c>
      <c r="D1592" s="45" t="s">
        <v>959</v>
      </c>
      <c r="E1592" s="45"/>
      <c r="F1592" s="45" t="s">
        <v>960</v>
      </c>
      <c r="G1592" s="45"/>
      <c r="H1592" s="43">
        <v>2766</v>
      </c>
      <c r="I1592" s="261" t="s">
        <v>738</v>
      </c>
      <c r="J1592" s="227" t="str">
        <f>IF(ISBLANK(INDEX('Policy Characteristics'!D:D,MATCH($C1592,'Policy Characteristics'!$C:$C,0))),"",INDEX('Policy Characteristics'!D:D,MATCH($C1592,'Policy Characteristics'!$C:$C,0)))</f>
        <v>Process Emissions Increases</v>
      </c>
      <c r="K1592" s="22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226" t="str">
        <f>IF(ISBLANK(INDEX('Policy Characteristics'!I:I,MATCH($C1592,'Policy Characteristics'!$C:$C,0))),"",INDEX('Policy Characteristics'!I:I,MATCH($C1592,'Policy Characteristics'!$C:$C,0)))</f>
        <v>on/off</v>
      </c>
      <c r="P1592" s="22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2" s="226" t="str">
        <f>IF(ISBLANK(INDEX('Policy Characteristics'!K:K,MATCH($C1592,'Policy Characteristics'!$C:$C,0))),"",INDEX('Policy Characteristics'!K:K,MATCH($C1592,'Policy Characteristics'!$C:$C,0)))</f>
        <v/>
      </c>
      <c r="R1592" s="226" t="str">
        <f>IF(ISBLANK(INDEX('Policy Characteristics'!L:L,MATCH($C1592,'Policy Characteristics'!$C:$C,0))),"",INDEX('Policy Characteristics'!L:L,MATCH($C1592,'Policy Characteristics'!$C:$C,0)))</f>
        <v/>
      </c>
    </row>
    <row r="1593" spans="1:18">
      <c r="A1593" s="22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226" t="str">
        <f t="shared" si="57"/>
        <v>Boolean Use Non BAU Process Emissions Additions</v>
      </c>
      <c r="D1593" s="45" t="s">
        <v>961</v>
      </c>
      <c r="E1593" s="45"/>
      <c r="F1593" s="45" t="s">
        <v>962</v>
      </c>
      <c r="G1593" s="45"/>
      <c r="H1593" s="43">
        <v>2767</v>
      </c>
      <c r="I1593" s="261" t="s">
        <v>738</v>
      </c>
      <c r="J1593" s="227" t="str">
        <f>IF(ISBLANK(INDEX('Policy Characteristics'!D:D,MATCH($C1593,'Policy Characteristics'!$C:$C,0))),"",INDEX('Policy Characteristics'!D:D,MATCH($C1593,'Policy Characteristics'!$C:$C,0)))</f>
        <v>Process Emissions Increases</v>
      </c>
      <c r="K1593" s="22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226" t="str">
        <f>IF(ISBLANK(INDEX('Policy Characteristics'!I:I,MATCH($C1593,'Policy Characteristics'!$C:$C,0))),"",INDEX('Policy Characteristics'!I:I,MATCH($C1593,'Policy Characteristics'!$C:$C,0)))</f>
        <v>on/off</v>
      </c>
      <c r="P1593" s="22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3" s="226" t="str">
        <f>IF(ISBLANK(INDEX('Policy Characteristics'!K:K,MATCH($C1593,'Policy Characteristics'!$C:$C,0))),"",INDEX('Policy Characteristics'!K:K,MATCH($C1593,'Policy Characteristics'!$C:$C,0)))</f>
        <v/>
      </c>
      <c r="R1593" s="226" t="str">
        <f>IF(ISBLANK(INDEX('Policy Characteristics'!L:L,MATCH($C1593,'Policy Characteristics'!$C:$C,0))),"",INDEX('Policy Characteristics'!L:L,MATCH($C1593,'Policy Characteristics'!$C:$C,0)))</f>
        <v/>
      </c>
    </row>
    <row r="1594" spans="1:18" ht="28.8">
      <c r="A1594" s="22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226" t="str">
        <f t="shared" si="57"/>
        <v>Boolean Use Non BAU Process Emissions Additions</v>
      </c>
      <c r="D1594" s="45" t="s">
        <v>963</v>
      </c>
      <c r="E1594" s="45"/>
      <c r="F1594" s="45" t="s">
        <v>964</v>
      </c>
      <c r="G1594" s="45"/>
      <c r="H1594" s="43">
        <v>2768</v>
      </c>
      <c r="I1594" s="261" t="s">
        <v>738</v>
      </c>
      <c r="J1594" s="227" t="str">
        <f>IF(ISBLANK(INDEX('Policy Characteristics'!D:D,MATCH($C1594,'Policy Characteristics'!$C:$C,0))),"",INDEX('Policy Characteristics'!D:D,MATCH($C1594,'Policy Characteristics'!$C:$C,0)))</f>
        <v>Process Emissions Increases</v>
      </c>
      <c r="K1594" s="22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226" t="str">
        <f>IF(ISBLANK(INDEX('Policy Characteristics'!I:I,MATCH($C1594,'Policy Characteristics'!$C:$C,0))),"",INDEX('Policy Characteristics'!I:I,MATCH($C1594,'Policy Characteristics'!$C:$C,0)))</f>
        <v>on/off</v>
      </c>
      <c r="P1594" s="22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4" s="226" t="str">
        <f>IF(ISBLANK(INDEX('Policy Characteristics'!K:K,MATCH($C1594,'Policy Characteristics'!$C:$C,0))),"",INDEX('Policy Characteristics'!K:K,MATCH($C1594,'Policy Characteristics'!$C:$C,0)))</f>
        <v/>
      </c>
      <c r="R1594" s="226" t="str">
        <f>IF(ISBLANK(INDEX('Policy Characteristics'!L:L,MATCH($C1594,'Policy Characteristics'!$C:$C,0))),"",INDEX('Policy Characteristics'!L:L,MATCH($C1594,'Policy Characteristics'!$C:$C,0)))</f>
        <v/>
      </c>
    </row>
    <row r="1595" spans="1:18">
      <c r="A1595" s="22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Reduce Fossil Fuel Exports</v>
      </c>
      <c r="C1595" t="s">
        <v>485</v>
      </c>
      <c r="D1595" s="6" t="s">
        <v>965</v>
      </c>
      <c r="E1595" s="45"/>
      <c r="F1595" s="6" t="s">
        <v>795</v>
      </c>
      <c r="G1595" s="45"/>
      <c r="H1595" s="43">
        <v>451</v>
      </c>
      <c r="I1595" s="261" t="s">
        <v>728</v>
      </c>
      <c r="J1595" s="227" t="str">
        <f>IF(ISBLANK(INDEX('Policy Characteristics'!D:D,MATCH($C1595,'Policy Characteristics'!$C:$C,0))),"",INDEX('Policy Characteristics'!D:D,MATCH($C1595,'Policy Characteristics'!$C:$C,0)))</f>
        <v>Percent Reduction in Fossil Fuel Exports</v>
      </c>
      <c r="K1595" s="226" t="str">
        <f>IF(ISBLANK(INDEX('Policy Characteristics'!E:E,MATCH($C1595,'Policy Characteristics'!$C:$C,0))),"",INDEX('Policy Characteristics'!E:E,MATCH($C1595,'Policy Characteristics'!$C:$C,0)))</f>
        <v>indst reduce fossil fuel exports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0.01</v>
      </c>
      <c r="O1595" s="226" t="str">
        <f>IF(ISBLANK(INDEX('Policy Characteristics'!I:I,MATCH($C1595,'Policy Characteristics'!$C:$C,0))),"",INDEX('Policy Characteristics'!I:I,MATCH($C1595,'Policy Characteristics'!$C:$C,0)))</f>
        <v>% reduction in exports</v>
      </c>
      <c r="P1595" s="226"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5" s="226" t="str">
        <f>IF(ISBLANK(INDEX('Policy Characteristics'!K:K,MATCH($C1595,'Policy Characteristics'!$C:$C,0))),"",INDEX('Policy Characteristics'!K:K,MATCH($C1595,'Policy Characteristics'!$C:$C,0)))</f>
        <v/>
      </c>
      <c r="R1595" s="226" t="str">
        <f>IF(ISBLANK(INDEX('Policy Characteristics'!L:L,MATCH($C1595,'Policy Characteristics'!$C:$C,0))),"",INDEX('Policy Characteristics'!L:L,MATCH($C1595,'Policy Characteristics'!$C:$C,0)))</f>
        <v>reduce-fuel-exports.html</v>
      </c>
    </row>
    <row r="1596" spans="1:18">
      <c r="A1596" s="22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s="226" t="str">
        <f t="shared" ref="C1596:C1603" si="58">C$1595</f>
        <v>Percent Reduction in Fossil Fuel Exports</v>
      </c>
      <c r="D1596" s="6" t="s">
        <v>966</v>
      </c>
      <c r="E1596" s="45"/>
      <c r="F1596" s="6" t="s">
        <v>967</v>
      </c>
      <c r="G1596" s="45"/>
      <c r="H1596" s="43">
        <v>452</v>
      </c>
      <c r="I1596" s="261" t="s">
        <v>728</v>
      </c>
      <c r="J1596" s="227" t="str">
        <f>IF(ISBLANK(INDEX('Policy Characteristics'!D:D,MATCH($C1596,'Policy Characteristics'!$C:$C,0))),"",INDEX('Policy Characteristics'!D:D,MATCH($C1596,'Policy Characteristics'!$C:$C,0)))</f>
        <v>Percent Reduction in Fossil Fuel Exports</v>
      </c>
      <c r="K1596" s="22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226" t="str">
        <f>IF(ISBLANK(INDEX('Policy Characteristics'!I:I,MATCH($C1596,'Policy Characteristics'!$C:$C,0))),"",INDEX('Policy Characteristics'!I:I,MATCH($C1596,'Policy Characteristics'!$C:$C,0)))</f>
        <v>% reduction in exports</v>
      </c>
      <c r="P1596" s="22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6" s="226" t="str">
        <f>IF(ISBLANK(INDEX('Policy Characteristics'!K:K,MATCH($C1596,'Policy Characteristics'!$C:$C,0))),"",INDEX('Policy Characteristics'!K:K,MATCH($C1596,'Policy Characteristics'!$C:$C,0)))</f>
        <v/>
      </c>
      <c r="R1596" s="226" t="str">
        <f>IF(ISBLANK(INDEX('Policy Characteristics'!L:L,MATCH($C1596,'Policy Characteristics'!$C:$C,0))),"",INDEX('Policy Characteristics'!L:L,MATCH($C1596,'Policy Characteristics'!$C:$C,0)))</f>
        <v>reduce-fuel-exports.html</v>
      </c>
    </row>
    <row r="1597" spans="1:18">
      <c r="A1597" s="22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226" t="str">
        <f t="shared" si="58"/>
        <v>Percent Reduction in Fossil Fuel Exports</v>
      </c>
      <c r="D1597" s="6" t="s">
        <v>968</v>
      </c>
      <c r="E1597" s="45"/>
      <c r="F1597" s="6" t="s">
        <v>969</v>
      </c>
      <c r="G1597" s="45"/>
      <c r="H1597" s="43">
        <v>453</v>
      </c>
      <c r="I1597" s="261" t="s">
        <v>728</v>
      </c>
      <c r="J1597" s="227" t="str">
        <f>IF(ISBLANK(INDEX('Policy Characteristics'!D:D,MATCH($C1597,'Policy Characteristics'!$C:$C,0))),"",INDEX('Policy Characteristics'!D:D,MATCH($C1597,'Policy Characteristics'!$C:$C,0)))</f>
        <v>Percent Reduction in Fossil Fuel Exports</v>
      </c>
      <c r="K1597" s="22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226" t="str">
        <f>IF(ISBLANK(INDEX('Policy Characteristics'!I:I,MATCH($C1597,'Policy Characteristics'!$C:$C,0))),"",INDEX('Policy Characteristics'!I:I,MATCH($C1597,'Policy Characteristics'!$C:$C,0)))</f>
        <v>% reduction in exports</v>
      </c>
      <c r="P1597" s="22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7" s="226" t="str">
        <f>IF(ISBLANK(INDEX('Policy Characteristics'!K:K,MATCH($C1597,'Policy Characteristics'!$C:$C,0))),"",INDEX('Policy Characteristics'!K:K,MATCH($C1597,'Policy Characteristics'!$C:$C,0)))</f>
        <v/>
      </c>
      <c r="R1597" s="226" t="str">
        <f>IF(ISBLANK(INDEX('Policy Characteristics'!L:L,MATCH($C1597,'Policy Characteristics'!$C:$C,0))),"",INDEX('Policy Characteristics'!L:L,MATCH($C1597,'Policy Characteristics'!$C:$C,0)))</f>
        <v>reduce-fuel-exports.html</v>
      </c>
    </row>
    <row r="1598" spans="1:18">
      <c r="A1598" s="22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226" t="str">
        <f t="shared" si="58"/>
        <v>Percent Reduction in Fossil Fuel Exports</v>
      </c>
      <c r="D1598" s="6" t="s">
        <v>970</v>
      </c>
      <c r="E1598" s="45"/>
      <c r="F1598" s="6" t="s">
        <v>971</v>
      </c>
      <c r="G1598" s="45"/>
      <c r="H1598" s="43">
        <v>454</v>
      </c>
      <c r="I1598" s="261" t="s">
        <v>728</v>
      </c>
      <c r="J1598" s="227" t="str">
        <f>IF(ISBLANK(INDEX('Policy Characteristics'!D:D,MATCH($C1598,'Policy Characteristics'!$C:$C,0))),"",INDEX('Policy Characteristics'!D:D,MATCH($C1598,'Policy Characteristics'!$C:$C,0)))</f>
        <v>Percent Reduction in Fossil Fuel Exports</v>
      </c>
      <c r="K1598" s="22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226" t="str">
        <f>IF(ISBLANK(INDEX('Policy Characteristics'!I:I,MATCH($C1598,'Policy Characteristics'!$C:$C,0))),"",INDEX('Policy Characteristics'!I:I,MATCH($C1598,'Policy Characteristics'!$C:$C,0)))</f>
        <v>% reduction in exports</v>
      </c>
      <c r="P1598" s="22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8" s="226" t="str">
        <f>IF(ISBLANK(INDEX('Policy Characteristics'!K:K,MATCH($C1598,'Policy Characteristics'!$C:$C,0))),"",INDEX('Policy Characteristics'!K:K,MATCH($C1598,'Policy Characteristics'!$C:$C,0)))</f>
        <v/>
      </c>
      <c r="R1598" s="226" t="str">
        <f>IF(ISBLANK(INDEX('Policy Characteristics'!L:L,MATCH($C1598,'Policy Characteristics'!$C:$C,0))),"",INDEX('Policy Characteristics'!L:L,MATCH($C1598,'Policy Characteristics'!$C:$C,0)))</f>
        <v>reduce-fuel-exports.html</v>
      </c>
    </row>
    <row r="1599" spans="1:18">
      <c r="A1599" s="22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226" t="str">
        <f t="shared" si="58"/>
        <v>Percent Reduction in Fossil Fuel Exports</v>
      </c>
      <c r="D1599" s="6" t="s">
        <v>972</v>
      </c>
      <c r="E1599" s="45"/>
      <c r="F1599" s="6" t="s">
        <v>973</v>
      </c>
      <c r="G1599" s="45"/>
      <c r="H1599" s="43">
        <v>455</v>
      </c>
      <c r="I1599" s="261" t="s">
        <v>728</v>
      </c>
      <c r="J1599" s="227" t="str">
        <f>IF(ISBLANK(INDEX('Policy Characteristics'!D:D,MATCH($C1599,'Policy Characteristics'!$C:$C,0))),"",INDEX('Policy Characteristics'!D:D,MATCH($C1599,'Policy Characteristics'!$C:$C,0)))</f>
        <v>Percent Reduction in Fossil Fuel Exports</v>
      </c>
      <c r="K1599" s="22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226" t="str">
        <f>IF(ISBLANK(INDEX('Policy Characteristics'!I:I,MATCH($C1599,'Policy Characteristics'!$C:$C,0))),"",INDEX('Policy Characteristics'!I:I,MATCH($C1599,'Policy Characteristics'!$C:$C,0)))</f>
        <v>% reduction in exports</v>
      </c>
      <c r="P1599" s="22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9" s="226" t="str">
        <f>IF(ISBLANK(INDEX('Policy Characteristics'!K:K,MATCH($C1599,'Policy Characteristics'!$C:$C,0))),"",INDEX('Policy Characteristics'!K:K,MATCH($C1599,'Policy Characteristics'!$C:$C,0)))</f>
        <v/>
      </c>
      <c r="R1599" s="226" t="str">
        <f>IF(ISBLANK(INDEX('Policy Characteristics'!L:L,MATCH($C1599,'Policy Characteristics'!$C:$C,0))),"",INDEX('Policy Characteristics'!L:L,MATCH($C1599,'Policy Characteristics'!$C:$C,0)))</f>
        <v>reduce-fuel-exports.html</v>
      </c>
    </row>
    <row r="1600" spans="1:18">
      <c r="A1600" s="22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226" t="str">
        <f t="shared" si="58"/>
        <v>Percent Reduction in Fossil Fuel Exports</v>
      </c>
      <c r="D1600" s="6" t="s">
        <v>974</v>
      </c>
      <c r="E1600" s="45"/>
      <c r="F1600" s="6" t="s">
        <v>819</v>
      </c>
      <c r="G1600" s="45"/>
      <c r="H1600" s="43">
        <v>456</v>
      </c>
      <c r="I1600" s="262" t="s">
        <v>738</v>
      </c>
      <c r="J1600" s="227" t="str">
        <f>IF(ISBLANK(INDEX('Policy Characteristics'!D:D,MATCH($C1600,'Policy Characteristics'!$C:$C,0))),"",INDEX('Policy Characteristics'!D:D,MATCH($C1600,'Policy Characteristics'!$C:$C,0)))</f>
        <v>Percent Reduction in Fossil Fuel Exports</v>
      </c>
      <c r="K1600" s="22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226" t="str">
        <f>IF(ISBLANK(INDEX('Policy Characteristics'!I:I,MATCH($C1600,'Policy Characteristics'!$C:$C,0))),"",INDEX('Policy Characteristics'!I:I,MATCH($C1600,'Policy Characteristics'!$C:$C,0)))</f>
        <v>% reduction in exports</v>
      </c>
      <c r="P1600" s="22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0" s="226" t="str">
        <f>IF(ISBLANK(INDEX('Policy Characteristics'!K:K,MATCH($C1600,'Policy Characteristics'!$C:$C,0))),"",INDEX('Policy Characteristics'!K:K,MATCH($C1600,'Policy Characteristics'!$C:$C,0)))</f>
        <v/>
      </c>
      <c r="R1600" s="226" t="str">
        <f>IF(ISBLANK(INDEX('Policy Characteristics'!L:L,MATCH($C1600,'Policy Characteristics'!$C:$C,0))),"",INDEX('Policy Characteristics'!L:L,MATCH($C1600,'Policy Characteristics'!$C:$C,0)))</f>
        <v>reduce-fuel-exports.html</v>
      </c>
    </row>
    <row r="1601" spans="1:18">
      <c r="A1601" s="22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226" t="str">
        <f t="shared" si="58"/>
        <v>Percent Reduction in Fossil Fuel Exports</v>
      </c>
      <c r="D1601" s="6" t="s">
        <v>975</v>
      </c>
      <c r="E1601" s="45"/>
      <c r="F1601" s="6" t="s">
        <v>823</v>
      </c>
      <c r="G1601" s="45"/>
      <c r="H1601" s="43">
        <v>457</v>
      </c>
      <c r="I1601" s="261" t="s">
        <v>728</v>
      </c>
      <c r="J1601" s="227" t="str">
        <f>IF(ISBLANK(INDEX('Policy Characteristics'!D:D,MATCH($C1601,'Policy Characteristics'!$C:$C,0))),"",INDEX('Policy Characteristics'!D:D,MATCH($C1601,'Policy Characteristics'!$C:$C,0)))</f>
        <v>Percent Reduction in Fossil Fuel Exports</v>
      </c>
      <c r="K1601" s="22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226" t="str">
        <f>IF(ISBLANK(INDEX('Policy Characteristics'!I:I,MATCH($C1601,'Policy Characteristics'!$C:$C,0))),"",INDEX('Policy Characteristics'!I:I,MATCH($C1601,'Policy Characteristics'!$C:$C,0)))</f>
        <v>% reduction in exports</v>
      </c>
      <c r="P1601" s="22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1" s="226" t="str">
        <f>IF(ISBLANK(INDEX('Policy Characteristics'!K:K,MATCH($C1601,'Policy Characteristics'!$C:$C,0))),"",INDEX('Policy Characteristics'!K:K,MATCH($C1601,'Policy Characteristics'!$C:$C,0)))</f>
        <v/>
      </c>
      <c r="R1601" s="226" t="str">
        <f>IF(ISBLANK(INDEX('Policy Characteristics'!L:L,MATCH($C1601,'Policy Characteristics'!$C:$C,0))),"",INDEX('Policy Characteristics'!L:L,MATCH($C1601,'Policy Characteristics'!$C:$C,0)))</f>
        <v>reduce-fuel-exports.html</v>
      </c>
    </row>
    <row r="1602" spans="1:18">
      <c r="A1602" s="22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226" t="str">
        <f t="shared" si="58"/>
        <v>Percent Reduction in Fossil Fuel Exports</v>
      </c>
      <c r="D1602" s="6" t="s">
        <v>976</v>
      </c>
      <c r="E1602" s="45"/>
      <c r="F1602" s="6" t="s">
        <v>977</v>
      </c>
      <c r="G1602" s="45"/>
      <c r="H1602" s="43">
        <v>458</v>
      </c>
      <c r="I1602" s="261" t="s">
        <v>728</v>
      </c>
      <c r="J1602" s="227" t="str">
        <f>IF(ISBLANK(INDEX('Policy Characteristics'!D:D,MATCH($C1602,'Policy Characteristics'!$C:$C,0))),"",INDEX('Policy Characteristics'!D:D,MATCH($C1602,'Policy Characteristics'!$C:$C,0)))</f>
        <v>Percent Reduction in Fossil Fuel Exports</v>
      </c>
      <c r="K1602" s="22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226" t="str">
        <f>IF(ISBLANK(INDEX('Policy Characteristics'!I:I,MATCH($C1602,'Policy Characteristics'!$C:$C,0))),"",INDEX('Policy Characteristics'!I:I,MATCH($C1602,'Policy Characteristics'!$C:$C,0)))</f>
        <v>% reduction in exports</v>
      </c>
      <c r="P1602" s="22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2" s="226" t="str">
        <f>IF(ISBLANK(INDEX('Policy Characteristics'!K:K,MATCH($C1602,'Policy Characteristics'!$C:$C,0))),"",INDEX('Policy Characteristics'!K:K,MATCH($C1602,'Policy Characteristics'!$C:$C,0)))</f>
        <v/>
      </c>
      <c r="R1602" s="226" t="str">
        <f>IF(ISBLANK(INDEX('Policy Characteristics'!L:L,MATCH($C1602,'Policy Characteristics'!$C:$C,0))),"",INDEX('Policy Characteristics'!L:L,MATCH($C1602,'Policy Characteristics'!$C:$C,0)))</f>
        <v>reduce-fuel-exports.html</v>
      </c>
    </row>
    <row r="1603" spans="1:18">
      <c r="A1603" s="22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226" t="str">
        <f t="shared" si="58"/>
        <v>Percent Reduction in Fossil Fuel Exports</v>
      </c>
      <c r="D1603" s="6" t="s">
        <v>978</v>
      </c>
      <c r="E1603" s="45"/>
      <c r="F1603" s="6" t="s">
        <v>979</v>
      </c>
      <c r="G1603" s="45"/>
      <c r="H1603" s="43">
        <v>459</v>
      </c>
      <c r="I1603" s="261" t="s">
        <v>728</v>
      </c>
      <c r="J1603" s="227" t="str">
        <f>IF(ISBLANK(INDEX('Policy Characteristics'!D:D,MATCH($C1603,'Policy Characteristics'!$C:$C,0))),"",INDEX('Policy Characteristics'!D:D,MATCH($C1603,'Policy Characteristics'!$C:$C,0)))</f>
        <v>Percent Reduction in Fossil Fuel Exports</v>
      </c>
      <c r="K1603" s="22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226" t="str">
        <f>IF(ISBLANK(INDEX('Policy Characteristics'!I:I,MATCH($C1603,'Policy Characteristics'!$C:$C,0))),"",INDEX('Policy Characteristics'!I:I,MATCH($C1603,'Policy Characteristics'!$C:$C,0)))</f>
        <v>% reduction in exports</v>
      </c>
      <c r="P1603" s="22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3" s="226" t="str">
        <f>IF(ISBLANK(INDEX('Policy Characteristics'!K:K,MATCH($C1603,'Policy Characteristics'!$C:$C,0))),"",INDEX('Policy Characteristics'!K:K,MATCH($C1603,'Policy Characteristics'!$C:$C,0)))</f>
        <v/>
      </c>
      <c r="R1603" s="226" t="str">
        <f>IF(ISBLANK(INDEX('Policy Characteristics'!L:L,MATCH($C1603,'Policy Characteristics'!$C:$C,0))),"",INDEX('Policy Characteristics'!L:L,MATCH($C1603,'Policy Characteristics'!$C:$C,0)))</f>
        <v>reduce-fuel-exports.html</v>
      </c>
    </row>
    <row r="1604" spans="1:18">
      <c r="A1604" s="226" t="str">
        <f>IF(ISBLANK(INDEX('Policy Characteristics'!A:A,MATCH($C1604,'Policy Characteristics'!$C:$C,0))),"",INDEX('Policy Characteristics'!A:A,MATCH($C1604,'Policy Characteristics'!$C:$C,0)))</f>
        <v>Agriculture, Land Use, and Forestry</v>
      </c>
      <c r="B1604" s="234" t="str">
        <f>IF(ISBLANK(INDEX('Policy Characteristics'!B:B,MATCH($C1604,'Policy Characteristics'!$C:$C,0))),"",INDEX('Policy Characteristics'!B:B,MATCH($C1604,'Policy Characteristics'!$C:$C,0)))</f>
        <v>Afforestation and Reforestation</v>
      </c>
      <c r="C1604" t="s">
        <v>492</v>
      </c>
      <c r="D1604" s="45"/>
      <c r="E1604" s="45"/>
      <c r="F1604" s="45"/>
      <c r="G1604" s="45"/>
      <c r="H1604" s="43">
        <v>60</v>
      </c>
      <c r="I1604" s="261" t="s">
        <v>728</v>
      </c>
      <c r="J1604" s="227" t="str">
        <f>IF(ISBLANK(INDEX('Policy Characteristics'!D:D,MATCH($C1604,'Policy Characteristics'!$C:$C,0))),"",INDEX('Policy Characteristics'!D:D,MATCH($C1604,'Policy Characteristics'!$C:$C,0)))</f>
        <v>Afforestation and Reforestation</v>
      </c>
      <c r="K1604" s="226" t="str">
        <f>IF(ISBLANK(INDEX('Policy Characteristics'!E:E,MATCH($C1604,'Policy Characteristics'!$C:$C,0))),"",INDEX('Policy Characteristics'!E:E,MATCH($C1604,'Policy Characteristics'!$C:$C,0)))</f>
        <v>land afforestation and reforestation</v>
      </c>
      <c r="L1604" s="233">
        <f>IF(ISBLANK(INDEX('Policy Characteristics'!F:F,MATCH($C1604,'Policy Characteristics'!$C:$C,0))),"",INDEX('Policy Characteristics'!F:F,MATCH($C1604,'Policy Characteristics'!$C:$C,0)))</f>
        <v>-3</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226" t="str">
        <f>IF(ISBLANK(INDEX('Policy Characteristics'!I:I,MATCH($C1604,'Policy Characteristics'!$C:$C,0))),"",INDEX('Policy Characteristics'!I:I,MATCH($C1604,'Policy Characteristics'!$C:$C,0)))</f>
        <v>% of potential achieved</v>
      </c>
      <c r="P1604" s="22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04" s="226" t="str">
        <f>IF(ISBLANK(INDEX('Policy Characteristics'!K:K,MATCH($C1604,'Policy Characteristics'!$C:$C,0))),"",INDEX('Policy Characteristics'!K:K,MATCH($C1604,'Policy Characteristics'!$C:$C,0)))</f>
        <v>lulucf.html#aff-ref</v>
      </c>
      <c r="R1604" s="226" t="str">
        <f>IF(ISBLANK(INDEX('Policy Characteristics'!L:L,MATCH($C1604,'Policy Characteristics'!$C:$C,0))),"",INDEX('Policy Characteristics'!L:L,MATCH($C1604,'Policy Characteristics'!$C:$C,0)))</f>
        <v>afforestation-and-reforestation.html</v>
      </c>
    </row>
    <row r="1605" spans="1:18">
      <c r="A1605" s="22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Avoid Deforestation</v>
      </c>
      <c r="C1605" t="s">
        <v>499</v>
      </c>
      <c r="D1605" s="45"/>
      <c r="E1605" s="45"/>
      <c r="F1605" s="45"/>
      <c r="G1605" s="45"/>
      <c r="H1605" s="43">
        <v>705</v>
      </c>
      <c r="I1605" s="262" t="s">
        <v>738</v>
      </c>
      <c r="J1605" s="227" t="str">
        <f>IF(ISBLANK(INDEX('Policy Characteristics'!D:D,MATCH($C1605,'Policy Characteristics'!$C:$C,0))),"",INDEX('Policy Characteristics'!D:D,MATCH($C1605,'Policy Characteristics'!$C:$C,0)))</f>
        <v>Avoid Deforestation</v>
      </c>
      <c r="K1605" s="226" t="str">
        <f>IF(ISBLANK(INDEX('Policy Characteristics'!E:E,MATCH($C1605,'Policy Characteristics'!$C:$C,0))),"",INDEX('Policy Characteristics'!E:E,MATCH($C1605,'Policy Characteristics'!$C:$C,0)))</f>
        <v>land avoid deforestation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226" t="str">
        <f>IF(ISBLANK(INDEX('Policy Characteristics'!I:I,MATCH($C1605,'Policy Characteristics'!$C:$C,0))),"",INDEX('Policy Characteristics'!I:I,MATCH($C1605,'Policy Characteristics'!$C:$C,0)))</f>
        <v>% of potential achieved</v>
      </c>
      <c r="P1605" s="22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05" s="226" t="str">
        <f>IF(ISBLANK(INDEX('Policy Characteristics'!K:K,MATCH($C1605,'Policy Characteristics'!$C:$C,0))),"",INDEX('Policy Characteristics'!K:K,MATCH($C1605,'Policy Characteristics'!$C:$C,0)))</f>
        <v>lulucf.html#avoid-def</v>
      </c>
      <c r="R1605" s="226" t="str">
        <f>IF(ISBLANK(INDEX('Policy Characteristics'!L:L,MATCH($C1605,'Policy Characteristics'!$C:$C,0))),"",INDEX('Policy Characteristics'!L:L,MATCH($C1605,'Policy Characteristics'!$C:$C,0)))</f>
        <v>avoid-deforestation.html</v>
      </c>
    </row>
    <row r="1606" spans="1:18">
      <c r="A1606" s="22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Grassland Restoration and Avoided Conversion</v>
      </c>
      <c r="C1606" t="s">
        <v>505</v>
      </c>
      <c r="D1606" s="45"/>
      <c r="E1606" s="45"/>
      <c r="F1606" s="45"/>
      <c r="G1606" s="45"/>
      <c r="H1606" s="43">
        <v>177</v>
      </c>
      <c r="I1606" s="262" t="s">
        <v>728</v>
      </c>
      <c r="J1606" s="227" t="str">
        <f>IF(ISBLANK(INDEX('Policy Characteristics'!D:D,MATCH($C1606,'Policy Characteristics'!$C:$C,0))),"",INDEX('Policy Characteristics'!D:D,MATCH($C1606,'Policy Characteristics'!$C:$C,0)))</f>
        <v>Grassland Restoration and Avoided Conversion</v>
      </c>
      <c r="K1606" s="226" t="str">
        <f>IF(ISBLANK(INDEX('Policy Characteristics'!E:E,MATCH($C1606,'Policy Characteristics'!$C:$C,0))),"",INDEX('Policy Characteristics'!E:E,MATCH($C1606,'Policy Characteristics'!$C:$C,0)))</f>
        <v>land forest restoration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226" t="str">
        <f>IF(ISBLANK(INDEX('Policy Characteristics'!I:I,MATCH($C1606,'Policy Characteristics'!$C:$C,0))),"",INDEX('Policy Characteristics'!I:I,MATCH($C1606,'Policy Characteristics'!$C:$C,0)))</f>
        <v>% of potential achieved</v>
      </c>
      <c r="P1606" s="22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06" s="226" t="str">
        <f>IF(ISBLANK(INDEX('Policy Characteristics'!K:K,MATCH($C1606,'Policy Characteristics'!$C:$C,0))),"",INDEX('Policy Characteristics'!K:K,MATCH($C1606,'Policy Characteristics'!$C:$C,0)))</f>
        <v/>
      </c>
      <c r="R1606" s="226" t="str">
        <f>IF(ISBLANK(INDEX('Policy Characteristics'!L:L,MATCH($C1606,'Policy Characteristics'!$C:$C,0))),"",INDEX('Policy Characteristics'!L:L,MATCH($C1606,'Policy Characteristics'!$C:$C,0)))</f>
        <v>forest-restoration.html</v>
      </c>
    </row>
    <row r="1607" spans="1:18">
      <c r="A1607" s="22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Forest Set-Asides</v>
      </c>
      <c r="C1607" t="s">
        <v>511</v>
      </c>
      <c r="D1607" s="45"/>
      <c r="E1607" s="45"/>
      <c r="F1607" s="45"/>
      <c r="G1607" s="45"/>
      <c r="H1607" s="43">
        <v>61</v>
      </c>
      <c r="I1607" s="261" t="s">
        <v>738</v>
      </c>
      <c r="J1607" s="227" t="str">
        <f>IF(ISBLANK(INDEX('Policy Characteristics'!D:D,MATCH($C1607,'Policy Characteristics'!$C:$C,0))),"",INDEX('Policy Characteristics'!D:D,MATCH($C1607,'Policy Characteristics'!$C:$C,0)))</f>
        <v>Forest Set-Asides</v>
      </c>
      <c r="K1607" s="226" t="str">
        <f>IF(ISBLANK(INDEX('Policy Characteristics'!E:E,MATCH($C1607,'Policy Characteristics'!$C:$C,0))),"",INDEX('Policy Characteristics'!E:E,MATCH($C1607,'Policy Characteristics'!$C:$C,0)))</f>
        <v>land forest set asides</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226" t="str">
        <f>IF(ISBLANK(INDEX('Policy Characteristics'!I:I,MATCH($C1607,'Policy Characteristics'!$C:$C,0))),"",INDEX('Policy Characteristics'!I:I,MATCH($C1607,'Policy Characteristics'!$C:$C,0)))</f>
        <v>% of potential achieved</v>
      </c>
      <c r="P1607" s="226" t="str">
        <f>IF(ISBLANK(INDEX('Policy Characteristics'!J:J,MATCH($C1607,'Policy Characteristics'!$C:$C,0))),"",INDEX('Policy Characteristics'!J:J,MATCH($C1607,'Policy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07" s="226" t="str">
        <f>IF(ISBLANK(INDEX('Policy Characteristics'!K:K,MATCH($C1607,'Policy Characteristics'!$C:$C,0))),"",INDEX('Policy Characteristics'!K:K,MATCH($C1607,'Policy Characteristics'!$C:$C,0)))</f>
        <v>lulucf.html#set-asides</v>
      </c>
      <c r="R1607" s="226" t="str">
        <f>IF(ISBLANK(INDEX('Policy Characteristics'!L:L,MATCH($C1607,'Policy Characteristics'!$C:$C,0))),"",INDEX('Policy Characteristics'!L:L,MATCH($C1607,'Policy Characteristics'!$C:$C,0)))</f>
        <v>forest-set-asides.html</v>
      </c>
    </row>
    <row r="1608" spans="1:18">
      <c r="A1608" s="22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Cropland and Rice Measures</v>
      </c>
      <c r="C1608" t="s">
        <v>517</v>
      </c>
      <c r="D1608" s="45"/>
      <c r="E1608" s="45"/>
      <c r="F1608" s="45"/>
      <c r="G1608" s="45"/>
      <c r="H1608" s="43">
        <v>62</v>
      </c>
      <c r="I1608" s="261" t="s">
        <v>728</v>
      </c>
      <c r="J1608" s="227" t="str">
        <f>IF(ISBLANK(INDEX('Policy Characteristics'!D:D,MATCH($C1608,'Policy Characteristics'!$C:$C,0))),"",INDEX('Policy Characteristics'!D:D,MATCH($C1608,'Policy Characteristics'!$C:$C,0)))</f>
        <v>Cropland and Rice Measures</v>
      </c>
      <c r="K1608" s="226" t="str">
        <f>IF(ISBLANK(INDEX('Policy Characteristics'!E:E,MATCH($C1608,'Policy Characteristics'!$C:$C,0))),"",INDEX('Policy Characteristics'!E:E,MATCH($C1608,'Policy Characteristics'!$C:$C,0)))</f>
        <v>indst cropland and rice measures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226" t="str">
        <f>IF(ISBLANK(INDEX('Policy Characteristics'!I:I,MATCH($C1608,'Policy Characteristics'!$C:$C,0))),"",INDEX('Policy Characteristics'!I:I,MATCH($C1608,'Policy Characteristics'!$C:$C,0)))</f>
        <v>% of potential achieved</v>
      </c>
      <c r="P1608" s="22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26" t="str">
        <f>IF(ISBLANK(INDEX('Policy Characteristics'!K:K,MATCH($C1608,'Policy Characteristics'!$C:$C,0))),"",INDEX('Policy Characteristics'!K:K,MATCH($C1608,'Policy Characteristics'!$C:$C,0)))</f>
        <v>industry-ag-main.html#cropland</v>
      </c>
      <c r="R1608" s="226" t="str">
        <f>IF(ISBLANK(INDEX('Policy Characteristics'!L:L,MATCH($C1608,'Policy Characteristics'!$C:$C,0))),"",INDEX('Policy Characteristics'!L:L,MATCH($C1608,'Policy Characteristics'!$C:$C,0)))</f>
        <v>cropland-management.html</v>
      </c>
    </row>
    <row r="1609" spans="1:18">
      <c r="A1609" s="22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Improved Soil Measures</v>
      </c>
      <c r="C1609" t="s">
        <v>523</v>
      </c>
      <c r="D1609" s="45"/>
      <c r="E1609" s="45"/>
      <c r="F1609" s="45"/>
      <c r="G1609" s="45"/>
      <c r="H1609" s="43">
        <v>1654</v>
      </c>
      <c r="I1609" s="261" t="s">
        <v>738</v>
      </c>
      <c r="J1609" s="227" t="str">
        <f>IF(ISBLANK(INDEX('Policy Characteristics'!D:D,MATCH($C1609,'Policy Characteristics'!$C:$C,0))),"",INDEX('Policy Characteristics'!D:D,MATCH($C1609,'Policy Characteristics'!$C:$C,0)))</f>
        <v>Improved Soil Measures</v>
      </c>
      <c r="K1609" s="226" t="str">
        <f>IF(ISBLANK(INDEX('Policy Characteristics'!E:E,MATCH($C1609,'Policy Characteristics'!$C:$C,0))),"",INDEX('Policy Characteristics'!E:E,MATCH($C1609,'Policy Characteristics'!$C:$C,0)))</f>
        <v>indst tillage</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226" t="str">
        <f>IF(ISBLANK(INDEX('Policy Characteristics'!I:I,MATCH($C1609,'Policy Characteristics'!$C:$C,0))),"",INDEX('Policy Characteristics'!I:I,MATCH($C1609,'Policy Characteristics'!$C:$C,0)))</f>
        <v>% of potential achieved</v>
      </c>
      <c r="P1609" s="22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26" t="str">
        <f>IF(ISBLANK(INDEX('Policy Characteristics'!K:K,MATCH($C1609,'Policy Characteristics'!$C:$C,0))),"",INDEX('Policy Characteristics'!K:K,MATCH($C1609,'Policy Characteristics'!$C:$C,0)))</f>
        <v/>
      </c>
      <c r="R1609" s="226" t="str">
        <f>IF(ISBLANK(INDEX('Policy Characteristics'!L:L,MATCH($C1609,'Policy Characteristics'!$C:$C,0))),"",INDEX('Policy Characteristics'!L:L,MATCH($C1609,'Policy Characteristics'!$C:$C,0)))</f>
        <v/>
      </c>
    </row>
    <row r="1610" spans="1:18">
      <c r="A1610" s="22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Forest Management</v>
      </c>
      <c r="C1610" t="s">
        <v>527</v>
      </c>
      <c r="D1610" s="45"/>
      <c r="E1610" s="45"/>
      <c r="F1610" s="45"/>
      <c r="G1610" s="45"/>
      <c r="H1610" s="43">
        <v>63</v>
      </c>
      <c r="I1610" s="261" t="s">
        <v>728</v>
      </c>
      <c r="J1610" s="227" t="str">
        <f>IF(ISBLANK(INDEX('Policy Characteristics'!D:D,MATCH($C1610,'Policy Characteristics'!$C:$C,0))),"",INDEX('Policy Characteristics'!D:D,MATCH($C1610,'Policy Characteristics'!$C:$C,0)))</f>
        <v>Improved Forest Management</v>
      </c>
      <c r="K1610" s="226" t="str">
        <f>IF(ISBLANK(INDEX('Policy Characteristics'!E:E,MATCH($C1610,'Policy Characteristics'!$C:$C,0))),"",INDEX('Policy Characteristics'!E:E,MATCH($C1610,'Policy Characteristics'!$C:$C,0)))</f>
        <v>land forest management</v>
      </c>
      <c r="L1610" s="233">
        <f>IF(ISBLANK(INDEX('Policy Characteristics'!F:F,MATCH($C1610,'Policy Characteristics'!$C:$C,0))),"",INDEX('Policy Characteristics'!F:F,MATCH($C1610,'Policy Characteristics'!$C:$C,0)))</f>
        <v>-1.5</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226" t="str">
        <f>IF(ISBLANK(INDEX('Policy Characteristics'!I:I,MATCH($C1610,'Policy Characteristics'!$C:$C,0))),"",INDEX('Policy Characteristics'!I:I,MATCH($C1610,'Policy Characteristics'!$C:$C,0)))</f>
        <v>% of potential achieved</v>
      </c>
      <c r="P1610" s="22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10" s="226" t="str">
        <f>IF(ISBLANK(INDEX('Policy Characteristics'!K:K,MATCH($C1610,'Policy Characteristics'!$C:$C,0))),"",INDEX('Policy Characteristics'!K:K,MATCH($C1610,'Policy Characteristics'!$C:$C,0)))</f>
        <v>lulucf.html#forest-mgmt</v>
      </c>
      <c r="R1610" s="226" t="str">
        <f>IF(ISBLANK(INDEX('Policy Characteristics'!L:L,MATCH($C1610,'Policy Characteristics'!$C:$C,0))),"",INDEX('Policy Characteristics'!L:L,MATCH($C1610,'Policy Characteristics'!$C:$C,0)))</f>
        <v>improved-forest-management.html</v>
      </c>
    </row>
    <row r="1611" spans="1:18">
      <c r="A1611" s="22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Livestock Measures</v>
      </c>
      <c r="C1611" t="s">
        <v>533</v>
      </c>
      <c r="D1611" s="45"/>
      <c r="E1611" s="45"/>
      <c r="F1611" s="45"/>
      <c r="G1611" s="45"/>
      <c r="H1611" s="43">
        <v>64</v>
      </c>
      <c r="I1611" s="261" t="s">
        <v>728</v>
      </c>
      <c r="J1611" s="227" t="str">
        <f>IF(ISBLANK(INDEX('Policy Characteristics'!D:D,MATCH($C1611,'Policy Characteristics'!$C:$C,0))),"",INDEX('Policy Characteristics'!D:D,MATCH($C1611,'Policy Characteristics'!$C:$C,0)))</f>
        <v>Livestock Measures</v>
      </c>
      <c r="K1611" s="226" t="str">
        <f>IF(ISBLANK(INDEX('Policy Characteristics'!E:E,MATCH($C1611,'Policy Characteristics'!$C:$C,0))),"",INDEX('Policy Characteristics'!E:E,MATCH($C1611,'Policy Characteristics'!$C:$C,0)))</f>
        <v>indst livestock measures</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226" t="str">
        <f>IF(ISBLANK(INDEX('Policy Characteristics'!I:I,MATCH($C1611,'Policy Characteristics'!$C:$C,0))),"",INDEX('Policy Characteristics'!I:I,MATCH($C1611,'Policy Characteristics'!$C:$C,0)))</f>
        <v>% of potential achieved</v>
      </c>
      <c r="P1611" s="22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26" t="str">
        <f>IF(ISBLANK(INDEX('Policy Characteristics'!K:K,MATCH($C1611,'Policy Characteristics'!$C:$C,0))),"",INDEX('Policy Characteristics'!K:K,MATCH($C1611,'Policy Characteristics'!$C:$C,0)))</f>
        <v>industry-ag-main.html#livestock</v>
      </c>
      <c r="R1611" s="226" t="str">
        <f>IF(ISBLANK(INDEX('Policy Characteristics'!L:L,MATCH($C1611,'Policy Characteristics'!$C:$C,0))),"",INDEX('Policy Characteristics'!L:L,MATCH($C1611,'Policy Characteristics'!$C:$C,0)))</f>
        <v>livestock-measures.html</v>
      </c>
    </row>
    <row r="1612" spans="1:18">
      <c r="A1612" s="22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Wetland Restoration</v>
      </c>
      <c r="C1612" t="s">
        <v>539</v>
      </c>
      <c r="D1612" s="45"/>
      <c r="E1612" s="45"/>
      <c r="F1612" s="45"/>
      <c r="G1612" s="45"/>
      <c r="H1612" s="43">
        <v>178</v>
      </c>
      <c r="I1612" s="261" t="s">
        <v>728</v>
      </c>
      <c r="J1612" s="227" t="str">
        <f>IF(ISBLANK(INDEX('Policy Characteristics'!D:D,MATCH($C1612,'Policy Characteristics'!$C:$C,0))),"",INDEX('Policy Characteristics'!D:D,MATCH($C1612,'Policy Characteristics'!$C:$C,0)))</f>
        <v>Wetland Restoration</v>
      </c>
      <c r="K1612" s="226" t="str">
        <f>IF(ISBLANK(INDEX('Policy Characteristics'!E:E,MATCH($C1612,'Policy Characteristics'!$C:$C,0))),"",INDEX('Policy Characteristics'!E:E,MATCH($C1612,'Policy Characteristics'!$C:$C,0)))</f>
        <v>land peatland restoration</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226" t="str">
        <f>IF(ISBLANK(INDEX('Policy Characteristics'!I:I,MATCH($C1612,'Policy Characteristics'!$C:$C,0))),"",INDEX('Policy Characteristics'!I:I,MATCH($C1612,'Policy Characteristics'!$C:$C,0)))</f>
        <v>% of potential achieved</v>
      </c>
      <c r="P1612" s="226" t="str">
        <f>IF(ISBLANK(INDEX('Policy Characteristics'!J:J,MATCH($C1612,'Policy Characteristics'!$C:$C,0))),"",INDEX('Policy Characteristics'!J:J,MATCH($C1612,'Policy Characteristics'!$C:$C,0)))</f>
        <v>**Description:** This policy increases CO2 sequestration by restoring wetlands and riparian forest buffers.  // **Guidance for setting values:**In the Korean EPS (Earth-Peat Lands) model, this policy was expanded to cover overall wetland restoration. If this policy is fully implemented, 30km2 of tidal flats will be restored by 2050.</v>
      </c>
      <c r="Q1612" s="226" t="str">
        <f>IF(ISBLANK(INDEX('Policy Characteristics'!K:K,MATCH($C1612,'Policy Characteristics'!$C:$C,0))),"",INDEX('Policy Characteristics'!K:K,MATCH($C1612,'Policy Characteristics'!$C:$C,0)))</f>
        <v/>
      </c>
      <c r="R1612" s="226" t="str">
        <f>IF(ISBLANK(INDEX('Policy Characteristics'!L:L,MATCH($C1612,'Policy Characteristics'!$C:$C,0))),"",INDEX('Policy Characteristics'!L:L,MATCH($C1612,'Policy Characteristics'!$C:$C,0)))</f>
        <v>peatland-restoration.html</v>
      </c>
    </row>
    <row r="1613" spans="1:18">
      <c r="A1613" s="22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Shift to Non-Animal Products</v>
      </c>
      <c r="C1613" t="s">
        <v>545</v>
      </c>
      <c r="D1613" s="45"/>
      <c r="E1613" s="45"/>
      <c r="F1613" s="45"/>
      <c r="G1613" s="45"/>
      <c r="H1613" s="43">
        <v>434</v>
      </c>
      <c r="I1613" s="261" t="s">
        <v>728</v>
      </c>
      <c r="J1613" s="227" t="str">
        <f>IF(ISBLANK(INDEX('Policy Characteristics'!D:D,MATCH($C1613,'Policy Characteristics'!$C:$C,0))),"",INDEX('Policy Characteristics'!D:D,MATCH($C1613,'Policy Characteristics'!$C:$C,0)))</f>
        <v>Shift to Non-Animal Products</v>
      </c>
      <c r="K1613" s="226" t="str">
        <f>IF(ISBLANK(INDEX('Policy Characteristics'!E:E,MATCH($C1613,'Policy Characteristics'!$C:$C,0))),"",INDEX('Policy Characteristics'!E:E,MATCH($C1613,'Policy Characteristics'!$C:$C,0)))</f>
        <v>indst shift to nonanimal products</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226" t="str">
        <f>IF(ISBLANK(INDEX('Policy Characteristics'!I:I,MATCH($C1613,'Policy Characteristics'!$C:$C,0))),"",INDEX('Policy Characteristics'!I:I,MATCH($C1613,'Policy Characteristics'!$C:$C,0)))</f>
        <v>% reduction in animal products</v>
      </c>
      <c r="P1613" s="22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13" s="226" t="str">
        <f>IF(ISBLANK(INDEX('Policy Characteristics'!K:K,MATCH($C1613,'Policy Characteristics'!$C:$C,0))),"",INDEX('Policy Characteristics'!K:K,MATCH($C1613,'Policy Characteristics'!$C:$C,0)))</f>
        <v/>
      </c>
      <c r="R1613" s="226" t="str">
        <f>IF(ISBLANK(INDEX('Policy Characteristics'!L:L,MATCH($C1613,'Policy Characteristics'!$C:$C,0))),"",INDEX('Policy Characteristics'!L:L,MATCH($C1613,'Policy Characteristics'!$C:$C,0)))</f>
        <v>shift-to-non-animal-products.html</v>
      </c>
    </row>
    <row r="1614" spans="1:18" s="2" customFormat="1">
      <c r="A1614" s="226" t="str">
        <f>IF(ISBLANK(INDEX('Policy Characteristics'!A:A,MATCH($C1614,'Policy Characteristics'!$C:$C,0))),"",INDEX('Policy Characteristics'!A:A,MATCH($C1614,'Policy Characteristics'!$C:$C,0)))</f>
        <v>District Heat and Hydrogen</v>
      </c>
      <c r="B1614" s="234" t="str">
        <f>IF(ISBLANK(INDEX('Policy Characteristics'!B:B,MATCH($C1614,'Policy Characteristics'!$C:$C,0))),"",INDEX('Policy Characteristics'!B:B,MATCH($C1614,'Policy Characteristics'!$C:$C,0)))</f>
        <v>Use CHP for District Heat</v>
      </c>
      <c r="C1614" s="254" t="s">
        <v>553</v>
      </c>
      <c r="D1614" s="6"/>
      <c r="E1614" s="6"/>
      <c r="F1614" s="6"/>
      <c r="G1614" s="6"/>
      <c r="H1614" s="43">
        <v>68</v>
      </c>
      <c r="I1614" s="262" t="s">
        <v>728</v>
      </c>
      <c r="J1614" s="227" t="str">
        <f>IF(ISBLANK(INDEX('Policy Characteristics'!D:D,MATCH($C1614,'Policy Characteristics'!$C:$C,0))),"",INDEX('Policy Characteristics'!D:D,MATCH($C1614,'Policy Characteristics'!$C:$C,0)))</f>
        <v>District Heat CHP</v>
      </c>
      <c r="K1614" s="226" t="str">
        <f>IF(ISBLANK(INDEX('Policy Characteristics'!E:E,MATCH($C1614,'Policy Characteristics'!$C:$C,0))),"",INDEX('Policy Characteristics'!E:E,MATCH($C1614,'Policy Characteristics'!$C:$C,0)))</f>
        <v>heat convert heat to CHP</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226" t="str">
        <f>IF(ISBLANK(INDEX('Policy Characteristics'!I:I,MATCH($C1614,'Policy Characteristics'!$C:$C,0))),"",INDEX('Policy Characteristics'!I:I,MATCH($C1614,'Policy Characteristics'!$C:$C,0)))</f>
        <v>% non-CHP heat converted</v>
      </c>
      <c r="P1614" s="22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26" t="str">
        <f>IF(ISBLANK(INDEX('Policy Characteristics'!K:K,MATCH($C1614,'Policy Characteristics'!$C:$C,0))),"",INDEX('Policy Characteristics'!K:K,MATCH($C1614,'Policy Characteristics'!$C:$C,0)))</f>
        <v>district-heating.html#chp</v>
      </c>
      <c r="R1614" s="226" t="str">
        <f>IF(ISBLANK(INDEX('Policy Characteristics'!L:L,MATCH($C1614,'Policy Characteristics'!$C:$C,0))),"",INDEX('Policy Characteristics'!L:L,MATCH($C1614,'Policy Characteristics'!$C:$C,0)))</f>
        <v>convert-non-chp-heat-production.html</v>
      </c>
    </row>
    <row r="1615" spans="1:18" s="2" customFormat="1">
      <c r="A1615" s="22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Produce District Heat with Electricity</v>
      </c>
      <c r="C1615" s="254" t="s">
        <v>561</v>
      </c>
      <c r="D1615" s="6"/>
      <c r="E1615" s="6"/>
      <c r="F1615" s="6"/>
      <c r="G1615" s="6"/>
      <c r="H1615" s="43">
        <v>176</v>
      </c>
      <c r="I1615" s="262" t="s">
        <v>728</v>
      </c>
      <c r="J1615" s="227" t="str">
        <f>IF(ISBLANK(INDEX('Policy Characteristics'!D:D,MATCH($C1615,'Policy Characteristics'!$C:$C,0))),"",INDEX('Policy Characteristics'!D:D,MATCH($C1615,'Policy Characteristics'!$C:$C,0)))</f>
        <v>District Heat Fuel Switching</v>
      </c>
      <c r="K1615" s="226" t="str">
        <f>IF(ISBLANK(INDEX('Policy Characteristics'!E:E,MATCH($C1615,'Policy Characteristics'!$C:$C,0))),"",INDEX('Policy Characteristics'!E:E,MATCH($C1615,'Policy Characteristics'!$C:$C,0)))</f>
        <v>heat fuel type shifting</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226" t="str">
        <f>IF(ISBLANK(INDEX('Policy Characteristics'!I:I,MATCH($C1615,'Policy Characteristics'!$C:$C,0))),"",INDEX('Policy Characteristics'!I:I,MATCH($C1615,'Policy Characteristics'!$C:$C,0)))</f>
        <v>% of fuel use</v>
      </c>
      <c r="P1615" s="22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15" s="226" t="str">
        <f>IF(ISBLANK(INDEX('Policy Characteristics'!K:K,MATCH($C1615,'Policy Characteristics'!$C:$C,0))),"",INDEX('Policy Characteristics'!K:K,MATCH($C1615,'Policy Characteristics'!$C:$C,0)))</f>
        <v>district-heating.html#convert-coal</v>
      </c>
      <c r="R1615" s="226" t="str">
        <f>IF(ISBLANK(INDEX('Policy Characteristics'!L:L,MATCH($C1615,'Policy Characteristics'!$C:$C,0))),"",INDEX('Policy Characteristics'!L:L,MATCH($C1615,'Policy Characteristics'!$C:$C,0)))</f>
        <v>district-heat-fuel-switching.html</v>
      </c>
    </row>
    <row r="1616" spans="1:18" s="2" customFormat="1">
      <c r="A1616" s="22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Shift Hydrogen Production Pathways</v>
      </c>
      <c r="C1616" s="254" t="s">
        <v>569</v>
      </c>
      <c r="D1616" s="6"/>
      <c r="E1616" s="6"/>
      <c r="F1616" s="6"/>
      <c r="G1616" s="6"/>
      <c r="H1616" s="43">
        <v>450</v>
      </c>
      <c r="I1616" s="262" t="s">
        <v>728</v>
      </c>
      <c r="J1616" s="227" t="str">
        <f>IF(ISBLANK(INDEX('Policy Characteristics'!D:D,MATCH($C1616,'Policy Characteristics'!$C:$C,0))),"",INDEX('Policy Characteristics'!D:D,MATCH($C1616,'Policy Characteristics'!$C:$C,0)))</f>
        <v>Shift Hydrogen Production Pathways</v>
      </c>
      <c r="K1616" s="226" t="str">
        <f>IF(ISBLANK(INDEX('Policy Characteristics'!E:E,MATCH($C1616,'Policy Characteristics'!$C:$C,0))),"",INDEX('Policy Characteristics'!E:E,MATCH($C1616,'Policy Characteristics'!$C:$C,0)))</f>
        <v>hydgn shift production pathways</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226" t="str">
        <f>IF(ISBLANK(INDEX('Policy Characteristics'!I:I,MATCH($C1616,'Policy Characteristics'!$C:$C,0))),"",INDEX('Policy Characteristics'!I:I,MATCH($C1616,'Policy Characteristics'!$C:$C,0)))</f>
        <v>% of hydrogen production</v>
      </c>
      <c r="P1616" s="22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16" s="226" t="str">
        <f>IF(ISBLANK(INDEX('Policy Characteristics'!K:K,MATCH($C1616,'Policy Characteristics'!$C:$C,0))),"",INDEX('Policy Characteristics'!K:K,MATCH($C1616,'Policy Characteristics'!$C:$C,0)))</f>
        <v/>
      </c>
      <c r="R1616" s="226" t="str">
        <f>IF(ISBLANK(INDEX('Policy Characteristics'!L:L,MATCH($C1616,'Policy Characteristics'!$C:$C,0))),"",INDEX('Policy Characteristics'!L:L,MATCH($C1616,'Policy Characteristics'!$C:$C,0)))</f>
        <v>switch-hydrogen-production-pathway.html</v>
      </c>
    </row>
    <row r="1617" spans="1:18" s="2" customFormat="1">
      <c r="A1617" s="22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Non BAU Hydrogen Production Pathways</v>
      </c>
      <c r="C1617" t="s">
        <v>575</v>
      </c>
      <c r="D1617" s="6"/>
      <c r="E1617" s="6"/>
      <c r="F1617" s="6"/>
      <c r="G1617" s="6"/>
      <c r="H1617" s="43">
        <v>2722</v>
      </c>
      <c r="I1617" s="262" t="s">
        <v>728</v>
      </c>
      <c r="J1617" s="227" t="str">
        <f>IF(ISBLANK(INDEX('Policy Characteristics'!D:D,MATCH($C1617,'Policy Characteristics'!$C:$C,0))),"",INDEX('Policy Characteristics'!D:D,MATCH($C1617,'Policy Characteristics'!$C:$C,0)))</f>
        <v>Hydrogen Steam Methane Reforming</v>
      </c>
      <c r="K1617" s="226" t="str">
        <f>IF(ISBLANK(INDEX('Policy Characteristics'!E:E,MATCH($C1617,'Policy Characteristics'!$C:$C,0))),"",INDEX('Policy Characteristics'!E:E,MATCH($C1617,'Policy Characteristics'!$C:$C,0)))</f>
        <v>hydgn non BAU shift</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1</v>
      </c>
      <c r="O1617" s="226" t="str">
        <f>IF(ISBLANK(INDEX('Policy Characteristics'!I:I,MATCH($C1617,'Policy Characteristics'!$C:$C,0))),"",INDEX('Policy Characteristics'!I:I,MATCH($C1617,'Policy Characteristics'!$C:$C,0)))</f>
        <v>on/off</v>
      </c>
      <c r="P1617" s="226"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26" t="str">
        <f>IF(ISBLANK(INDEX('Policy Characteristics'!K:K,MATCH($C1617,'Policy Characteristics'!$C:$C,0))),"",INDEX('Policy Characteristics'!K:K,MATCH($C1617,'Policy Characteristics'!$C:$C,0)))</f>
        <v/>
      </c>
      <c r="R1617" s="226" t="str">
        <f>IF(ISBLANK(INDEX('Policy Characteristics'!L:L,MATCH($C1617,'Policy Characteristics'!$C:$C,0))),"",INDEX('Policy Characteristics'!L:L,MATCH($C1617,'Policy Characteristics'!$C:$C,0)))</f>
        <v>switch-hydrogen-production-pathway.html</v>
      </c>
    </row>
    <row r="1618" spans="1:18" s="4" customFormat="1">
      <c r="A1618" s="226" t="str">
        <f>IF(ISBLANK(INDEX('Policy Characteristics'!A:A,MATCH($C1618,'Policy Characteristics'!$C:$C,0))),"",INDEX('Policy Characteristics'!A:A,MATCH($C1618,'Policy Characteristics'!$C:$C,0)))</f>
        <v>Cross-Sector</v>
      </c>
      <c r="B1618" s="234" t="str">
        <f>IF(ISBLANK(INDEX('Policy Characteristics'!B:B,MATCH($C1618,'Policy Characteristics'!$C:$C,0))),"",INDEX('Policy Characteristics'!B:B,MATCH($C1618,'Policy Characteristics'!$C:$C,0)))</f>
        <v>Carbon Price</v>
      </c>
      <c r="C1618" t="s">
        <v>581</v>
      </c>
      <c r="D1618" s="45" t="s">
        <v>980</v>
      </c>
      <c r="E1618" s="45"/>
      <c r="F1618" s="45" t="s">
        <v>981</v>
      </c>
      <c r="G1618" s="45"/>
      <c r="H1618" s="43">
        <v>171</v>
      </c>
      <c r="I1618" s="261" t="s">
        <v>728</v>
      </c>
      <c r="J1618" s="227" t="str">
        <f>IF(ISBLANK(INDEX('Policy Characteristics'!D:D,MATCH($C1618,'Policy Characteristics'!$C:$C,0))),"",INDEX('Policy Characteristics'!D:D,MATCH($C1618,'Policy Characteristics'!$C:$C,0)))</f>
        <v>Carbon Price</v>
      </c>
      <c r="K1618" s="226" t="str">
        <f>IF(ISBLANK(INDEX('Policy Characteristics'!E:E,MATCH($C1618,'Policy Characteristics'!$C:$C,0))),"",INDEX('Policy Characteristics'!E:E,MATCH($C1618,'Policy Characteristics'!$C:$C,0)))</f>
        <v>cross carbon tax</v>
      </c>
      <c r="L1618" s="226">
        <f>IF(ISBLANK(INDEX('Policy Characteristics'!F:F,MATCH($C1618,'Policy Characteristics'!$C:$C,0))),"",INDEX('Policy Characteristics'!F:F,MATCH($C1618,'Policy Characteristics'!$C:$C,0)))</f>
        <v>0</v>
      </c>
      <c r="M1618" s="226">
        <f>IF(ISBLANK(INDEX('Policy Characteristics'!G:G,MATCH($C1618,'Policy Characteristics'!$C:$C,0))),"",INDEX('Policy Characteristics'!G:G,MATCH($C1618,'Policy Characteristics'!$C:$C,0)))</f>
        <v>500000</v>
      </c>
      <c r="N1618" s="226">
        <f>IF(ISBLANK(INDEX('Policy Characteristics'!H:H,MATCH($C1618,'Policy Characteristics'!$C:$C,0))),"",INDEX('Policy Characteristics'!H:H,MATCH($C1618,'Policy Characteristics'!$C:$C,0)))</f>
        <v>10000</v>
      </c>
      <c r="O1618" s="226" t="str">
        <f>IF(ISBLANK(INDEX('Policy Characteristics'!I:I,MATCH($C1618,'Policy Characteristics'!$C:$C,0))),"",INDEX('Policy Characteristics'!I:I,MATCH($C1618,'Policy Characteristics'!$C:$C,0)))</f>
        <v>KRW/metric ton CO2e</v>
      </c>
      <c r="P1618" s="22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8" s="226" t="str">
        <f>IF(ISBLANK(INDEX('Policy Characteristics'!K:K,MATCH($C1618,'Policy Characteristics'!$C:$C,0))),"",INDEX('Policy Characteristics'!K:K,MATCH($C1618,'Policy Characteristics'!$C:$C,0)))</f>
        <v>fuels.html#carbon-tax</v>
      </c>
      <c r="R1618" s="226" t="str">
        <f>IF(ISBLANK(INDEX('Policy Characteristics'!L:L,MATCH($C1618,'Policy Characteristics'!$C:$C,0))),"",INDEX('Policy Characteristics'!L:L,MATCH($C1618,'Policy Characteristics'!$C:$C,0)))</f>
        <v>carbon-tax.html</v>
      </c>
    </row>
    <row r="1619" spans="1:18" s="4" customFormat="1">
      <c r="A1619" s="22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s="226" t="str">
        <f t="shared" ref="C1619" si="59">C$1618</f>
        <v>Additional Carbon Tax Rate</v>
      </c>
      <c r="D1619" s="45" t="s">
        <v>982</v>
      </c>
      <c r="E1619" s="45"/>
      <c r="F1619" s="45" t="s">
        <v>983</v>
      </c>
      <c r="G1619" s="45"/>
      <c r="H1619" s="43">
        <v>172</v>
      </c>
      <c r="I1619" s="261" t="s">
        <v>728</v>
      </c>
      <c r="J1619" s="227" t="str">
        <f>IF(ISBLANK(INDEX('Policy Characteristics'!D:D,MATCH($C1619,'Policy Characteristics'!$C:$C,0))),"",INDEX('Policy Characteristics'!D:D,MATCH($C1619,'Policy Characteristics'!$C:$C,0)))</f>
        <v>Carbon Price</v>
      </c>
      <c r="K1619" s="226" t="str">
        <f>IF(ISBLANK(INDEX('Policy Characteristics'!E:E,MATCH($C1619,'Policy Characteristics'!$C:$C,0))),"",INDEX('Policy Characteristics'!E:E,MATCH($C1619,'Policy Characteristics'!$C:$C,0)))</f>
        <v>cross carbon tax</v>
      </c>
      <c r="L1619" s="226">
        <f>IF(ISBLANK(INDEX('Policy Characteristics'!F:F,MATCH($C1619,'Policy Characteristics'!$C:$C,0))),"",INDEX('Policy Characteristics'!F:F,MATCH($C1619,'Policy Characteristics'!$C:$C,0)))</f>
        <v>0</v>
      </c>
      <c r="M1619" s="226">
        <f>IF(ISBLANK(INDEX('Policy Characteristics'!G:G,MATCH($C1619,'Policy Characteristics'!$C:$C,0))),"",INDEX('Policy Characteristics'!G:G,MATCH($C1619,'Policy Characteristics'!$C:$C,0)))</f>
        <v>500000</v>
      </c>
      <c r="N1619" s="226">
        <f>IF(ISBLANK(INDEX('Policy Characteristics'!H:H,MATCH($C1619,'Policy Characteristics'!$C:$C,0))),"",INDEX('Policy Characteristics'!H:H,MATCH($C1619,'Policy Characteristics'!$C:$C,0)))</f>
        <v>10000</v>
      </c>
      <c r="O1619" s="226" t="str">
        <f>IF(ISBLANK(INDEX('Policy Characteristics'!I:I,MATCH($C1619,'Policy Characteristics'!$C:$C,0))),"",INDEX('Policy Characteristics'!I:I,MATCH($C1619,'Policy Characteristics'!$C:$C,0)))</f>
        <v>KRW/metric ton CO2e</v>
      </c>
      <c r="P1619" s="22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9" s="226" t="str">
        <f>IF(ISBLANK(INDEX('Policy Characteristics'!K:K,MATCH($C1619,'Policy Characteristics'!$C:$C,0))),"",INDEX('Policy Characteristics'!K:K,MATCH($C1619,'Policy Characteristics'!$C:$C,0)))</f>
        <v>fuels.html#carbon-tax</v>
      </c>
      <c r="R1619" s="226" t="str">
        <f>IF(ISBLANK(INDEX('Policy Characteristics'!L:L,MATCH($C1619,'Policy Characteristics'!$C:$C,0))),"",INDEX('Policy Characteristics'!L:L,MATCH($C1619,'Policy Characteristics'!$C:$C,0)))</f>
        <v>carbon-tax.html</v>
      </c>
    </row>
    <row r="1620" spans="1:18" s="4" customFormat="1">
      <c r="A1620" s="22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226" t="str">
        <f t="shared" ref="C1620:C1623" si="60">C$1618</f>
        <v>Additional Carbon Tax Rate</v>
      </c>
      <c r="D1620" s="45" t="s">
        <v>984</v>
      </c>
      <c r="E1620" s="45"/>
      <c r="F1620" s="45" t="s">
        <v>985</v>
      </c>
      <c r="G1620" s="45"/>
      <c r="H1620" s="43">
        <v>173</v>
      </c>
      <c r="I1620" s="261" t="s">
        <v>728</v>
      </c>
      <c r="J1620" s="227" t="str">
        <f>IF(ISBLANK(INDEX('Policy Characteristics'!D:D,MATCH($C1620,'Policy Characteristics'!$C:$C,0))),"",INDEX('Policy Characteristics'!D:D,MATCH($C1620,'Policy Characteristics'!$C:$C,0)))</f>
        <v>Carbon Price</v>
      </c>
      <c r="K1620" s="226" t="str">
        <f>IF(ISBLANK(INDEX('Policy Characteristics'!E:E,MATCH($C1620,'Policy Characteristics'!$C:$C,0))),"",INDEX('Policy Characteristics'!E:E,MATCH($C1620,'Policy Characteristics'!$C:$C,0)))</f>
        <v>cross carbon tax</v>
      </c>
      <c r="L1620" s="226">
        <f>IF(ISBLANK(INDEX('Policy Characteristics'!F:F,MATCH($C1620,'Policy Characteristics'!$C:$C,0))),"",INDEX('Policy Characteristics'!F:F,MATCH($C1620,'Policy Characteristics'!$C:$C,0)))</f>
        <v>0</v>
      </c>
      <c r="M1620" s="226">
        <f>IF(ISBLANK(INDEX('Policy Characteristics'!G:G,MATCH($C1620,'Policy Characteristics'!$C:$C,0))),"",INDEX('Policy Characteristics'!G:G,MATCH($C1620,'Policy Characteristics'!$C:$C,0)))</f>
        <v>500000</v>
      </c>
      <c r="N1620" s="226">
        <f>IF(ISBLANK(INDEX('Policy Characteristics'!H:H,MATCH($C1620,'Policy Characteristics'!$C:$C,0))),"",INDEX('Policy Characteristics'!H:H,MATCH($C1620,'Policy Characteristics'!$C:$C,0)))</f>
        <v>10000</v>
      </c>
      <c r="O1620" s="226" t="str">
        <f>IF(ISBLANK(INDEX('Policy Characteristics'!I:I,MATCH($C1620,'Policy Characteristics'!$C:$C,0))),"",INDEX('Policy Characteristics'!I:I,MATCH($C1620,'Policy Characteristics'!$C:$C,0)))</f>
        <v>KRW/metric ton CO2e</v>
      </c>
      <c r="P1620" s="22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0" s="226" t="str">
        <f>IF(ISBLANK(INDEX('Policy Characteristics'!K:K,MATCH($C1620,'Policy Characteristics'!$C:$C,0))),"",INDEX('Policy Characteristics'!K:K,MATCH($C1620,'Policy Characteristics'!$C:$C,0)))</f>
        <v>fuels.html#carbon-tax</v>
      </c>
      <c r="R1620" s="226" t="str">
        <f>IF(ISBLANK(INDEX('Policy Characteristics'!L:L,MATCH($C1620,'Policy Characteristics'!$C:$C,0))),"",INDEX('Policy Characteristics'!L:L,MATCH($C1620,'Policy Characteristics'!$C:$C,0)))</f>
        <v>carbon-tax.html</v>
      </c>
    </row>
    <row r="1621" spans="1:18" s="4" customFormat="1">
      <c r="A1621" s="22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226" t="str">
        <f t="shared" si="60"/>
        <v>Additional Carbon Tax Rate</v>
      </c>
      <c r="D1621" s="45" t="s">
        <v>986</v>
      </c>
      <c r="E1621" s="45"/>
      <c r="F1621" s="45" t="s">
        <v>987</v>
      </c>
      <c r="G1621" s="45"/>
      <c r="H1621" s="43">
        <v>174</v>
      </c>
      <c r="I1621" s="261" t="s">
        <v>728</v>
      </c>
      <c r="J1621" s="227" t="str">
        <f>IF(ISBLANK(INDEX('Policy Characteristics'!D:D,MATCH($C1621,'Policy Characteristics'!$C:$C,0))),"",INDEX('Policy Characteristics'!D:D,MATCH($C1621,'Policy Characteristics'!$C:$C,0)))</f>
        <v>Carbon Price</v>
      </c>
      <c r="K1621" s="226" t="str">
        <f>IF(ISBLANK(INDEX('Policy Characteristics'!E:E,MATCH($C1621,'Policy Characteristics'!$C:$C,0))),"",INDEX('Policy Characteristics'!E:E,MATCH($C1621,'Policy Characteristics'!$C:$C,0)))</f>
        <v>cross carbon tax</v>
      </c>
      <c r="L1621" s="226">
        <f>IF(ISBLANK(INDEX('Policy Characteristics'!F:F,MATCH($C1621,'Policy Characteristics'!$C:$C,0))),"",INDEX('Policy Characteristics'!F:F,MATCH($C1621,'Policy Characteristics'!$C:$C,0)))</f>
        <v>0</v>
      </c>
      <c r="M1621" s="226">
        <f>IF(ISBLANK(INDEX('Policy Characteristics'!G:G,MATCH($C1621,'Policy Characteristics'!$C:$C,0))),"",INDEX('Policy Characteristics'!G:G,MATCH($C1621,'Policy Characteristics'!$C:$C,0)))</f>
        <v>500000</v>
      </c>
      <c r="N1621" s="226">
        <f>IF(ISBLANK(INDEX('Policy Characteristics'!H:H,MATCH($C1621,'Policy Characteristics'!$C:$C,0))),"",INDEX('Policy Characteristics'!H:H,MATCH($C1621,'Policy Characteristics'!$C:$C,0)))</f>
        <v>10000</v>
      </c>
      <c r="O1621" s="226" t="str">
        <f>IF(ISBLANK(INDEX('Policy Characteristics'!I:I,MATCH($C1621,'Policy Characteristics'!$C:$C,0))),"",INDEX('Policy Characteristics'!I:I,MATCH($C1621,'Policy Characteristics'!$C:$C,0)))</f>
        <v>KRW/metric ton CO2e</v>
      </c>
      <c r="P1621" s="22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1" s="226" t="str">
        <f>IF(ISBLANK(INDEX('Policy Characteristics'!K:K,MATCH($C1621,'Policy Characteristics'!$C:$C,0))),"",INDEX('Policy Characteristics'!K:K,MATCH($C1621,'Policy Characteristics'!$C:$C,0)))</f>
        <v>fuels.html#carbon-tax</v>
      </c>
      <c r="R1621" s="226" t="str">
        <f>IF(ISBLANK(INDEX('Policy Characteristics'!L:L,MATCH($C1621,'Policy Characteristics'!$C:$C,0))),"",INDEX('Policy Characteristics'!L:L,MATCH($C1621,'Policy Characteristics'!$C:$C,0)))</f>
        <v>carbon-tax.html</v>
      </c>
    </row>
    <row r="1622" spans="1:18" s="4" customFormat="1">
      <c r="A1622" s="22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226" t="str">
        <f t="shared" si="60"/>
        <v>Additional Carbon Tax Rate</v>
      </c>
      <c r="D1622" s="45" t="s">
        <v>988</v>
      </c>
      <c r="E1622" s="45"/>
      <c r="F1622" s="45" t="s">
        <v>989</v>
      </c>
      <c r="G1622" s="45"/>
      <c r="H1622" s="43">
        <v>175</v>
      </c>
      <c r="I1622" s="261" t="s">
        <v>728</v>
      </c>
      <c r="J1622" s="227" t="str">
        <f>IF(ISBLANK(INDEX('Policy Characteristics'!D:D,MATCH($C1622,'Policy Characteristics'!$C:$C,0))),"",INDEX('Policy Characteristics'!D:D,MATCH($C1622,'Policy Characteristics'!$C:$C,0)))</f>
        <v>Carbon Price</v>
      </c>
      <c r="K1622" s="226" t="str">
        <f>IF(ISBLANK(INDEX('Policy Characteristics'!E:E,MATCH($C1622,'Policy Characteristics'!$C:$C,0))),"",INDEX('Policy Characteristics'!E:E,MATCH($C1622,'Policy Characteristics'!$C:$C,0)))</f>
        <v>cross carbon tax</v>
      </c>
      <c r="L1622" s="226">
        <f>IF(ISBLANK(INDEX('Policy Characteristics'!F:F,MATCH($C1622,'Policy Characteristics'!$C:$C,0))),"",INDEX('Policy Characteristics'!F:F,MATCH($C1622,'Policy Characteristics'!$C:$C,0)))</f>
        <v>0</v>
      </c>
      <c r="M1622" s="226">
        <f>IF(ISBLANK(INDEX('Policy Characteristics'!G:G,MATCH($C1622,'Policy Characteristics'!$C:$C,0))),"",INDEX('Policy Characteristics'!G:G,MATCH($C1622,'Policy Characteristics'!$C:$C,0)))</f>
        <v>500000</v>
      </c>
      <c r="N1622" s="226">
        <f>IF(ISBLANK(INDEX('Policy Characteristics'!H:H,MATCH($C1622,'Policy Characteristics'!$C:$C,0))),"",INDEX('Policy Characteristics'!H:H,MATCH($C1622,'Policy Characteristics'!$C:$C,0)))</f>
        <v>10000</v>
      </c>
      <c r="O1622" s="226" t="str">
        <f>IF(ISBLANK(INDEX('Policy Characteristics'!I:I,MATCH($C1622,'Policy Characteristics'!$C:$C,0))),"",INDEX('Policy Characteristics'!I:I,MATCH($C1622,'Policy Characteristics'!$C:$C,0)))</f>
        <v>KRW/metric ton CO2e</v>
      </c>
      <c r="P1622" s="22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2" s="226" t="str">
        <f>IF(ISBLANK(INDEX('Policy Characteristics'!K:K,MATCH($C1622,'Policy Characteristics'!$C:$C,0))),"",INDEX('Policy Characteristics'!K:K,MATCH($C1622,'Policy Characteristics'!$C:$C,0)))</f>
        <v>fuels.html#carbon-tax</v>
      </c>
      <c r="R1622" s="226" t="str">
        <f>IF(ISBLANK(INDEX('Policy Characteristics'!L:L,MATCH($C1622,'Policy Characteristics'!$C:$C,0))),"",INDEX('Policy Characteristics'!L:L,MATCH($C1622,'Policy Characteristics'!$C:$C,0)))</f>
        <v>carbon-tax.html</v>
      </c>
    </row>
    <row r="1623" spans="1:18" s="4" customFormat="1">
      <c r="A1623" s="22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226" t="str">
        <f t="shared" si="60"/>
        <v>Additional Carbon Tax Rate</v>
      </c>
      <c r="D1623" s="45" t="s">
        <v>990</v>
      </c>
      <c r="E1623" s="45"/>
      <c r="F1623" s="45" t="s">
        <v>991</v>
      </c>
      <c r="G1623" s="45"/>
      <c r="H1623" s="43">
        <v>544</v>
      </c>
      <c r="I1623" s="261" t="s">
        <v>728</v>
      </c>
      <c r="J1623" s="227" t="str">
        <f>IF(ISBLANK(INDEX('Policy Characteristics'!D:D,MATCH($C1623,'Policy Characteristics'!$C:$C,0))),"",INDEX('Policy Characteristics'!D:D,MATCH($C1623,'Policy Characteristics'!$C:$C,0)))</f>
        <v>Carbon Price</v>
      </c>
      <c r="K1623" s="226" t="str">
        <f>IF(ISBLANK(INDEX('Policy Characteristics'!E:E,MATCH($C1623,'Policy Characteristics'!$C:$C,0))),"",INDEX('Policy Characteristics'!E:E,MATCH($C1623,'Policy Characteristics'!$C:$C,0)))</f>
        <v>cross carbon tax</v>
      </c>
      <c r="L1623" s="226">
        <f>IF(ISBLANK(INDEX('Policy Characteristics'!F:F,MATCH($C1623,'Policy Characteristics'!$C:$C,0))),"",INDEX('Policy Characteristics'!F:F,MATCH($C1623,'Policy Characteristics'!$C:$C,0)))</f>
        <v>0</v>
      </c>
      <c r="M1623" s="226">
        <f>IF(ISBLANK(INDEX('Policy Characteristics'!G:G,MATCH($C1623,'Policy Characteristics'!$C:$C,0))),"",INDEX('Policy Characteristics'!G:G,MATCH($C1623,'Policy Characteristics'!$C:$C,0)))</f>
        <v>500000</v>
      </c>
      <c r="N1623" s="226">
        <f>IF(ISBLANK(INDEX('Policy Characteristics'!H:H,MATCH($C1623,'Policy Characteristics'!$C:$C,0))),"",INDEX('Policy Characteristics'!H:H,MATCH($C1623,'Policy Characteristics'!$C:$C,0)))</f>
        <v>10000</v>
      </c>
      <c r="O1623" s="226" t="str">
        <f>IF(ISBLANK(INDEX('Policy Characteristics'!I:I,MATCH($C1623,'Policy Characteristics'!$C:$C,0))),"",INDEX('Policy Characteristics'!I:I,MATCH($C1623,'Policy Characteristics'!$C:$C,0)))</f>
        <v>KRW/metric ton CO2e</v>
      </c>
      <c r="P1623" s="22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3" s="226" t="str">
        <f>IF(ISBLANK(INDEX('Policy Characteristics'!K:K,MATCH($C1623,'Policy Characteristics'!$C:$C,0))),"",INDEX('Policy Characteristics'!K:K,MATCH($C1623,'Policy Characteristics'!$C:$C,0)))</f>
        <v>fuels.html#carbon-tax</v>
      </c>
      <c r="R1623" s="226" t="str">
        <f>IF(ISBLANK(INDEX('Policy Characteristics'!L:L,MATCH($C1623,'Policy Characteristics'!$C:$C,0))),"",INDEX('Policy Characteristics'!L:L,MATCH($C1623,'Policy Characteristics'!$C:$C,0)))</f>
        <v>carbon-tax.html</v>
      </c>
    </row>
    <row r="1624" spans="1:18" s="4" customFormat="1">
      <c r="A1624" s="22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End Existing Subsidies</v>
      </c>
      <c r="C1624" t="s">
        <v>589</v>
      </c>
      <c r="D1624" s="45" t="s">
        <v>992</v>
      </c>
      <c r="E1624" s="45"/>
      <c r="F1624" s="45" t="s">
        <v>993</v>
      </c>
      <c r="G1624" s="45"/>
      <c r="H1624" s="43">
        <v>706</v>
      </c>
      <c r="I1624" s="262" t="s">
        <v>738</v>
      </c>
      <c r="J1624" s="227" t="str">
        <f>IF(ISBLANK(INDEX('Policy Characteristics'!D:D,MATCH($C1624,'Policy Characteristics'!$C:$C,0))),"",INDEX('Policy Characteristics'!D:D,MATCH($C1624,'Policy Characteristics'!$C:$C,0)))</f>
        <v>End Existing Subsidies</v>
      </c>
      <c r="K1624" s="226" t="str">
        <f>IF(ISBLANK(INDEX('Policy Characteristics'!E:E,MATCH($C1624,'Policy Characteristics'!$C:$C,0))),"",INDEX('Policy Characteristics'!E:E,MATCH($C1624,'Policy Characteristics'!$C:$C,0)))</f>
        <v>cross reduce BAU subsidies</v>
      </c>
      <c r="L1624" s="233">
        <f>IF(ISBLANK(INDEX('Policy Characteristics'!F:F,MATCH($C1624,'Policy Characteristics'!$C:$C,0))),"",INDEX('Policy Characteristics'!F:F,MATCH($C1624,'Policy Characteristics'!$C:$C,0)))</f>
        <v>0</v>
      </c>
      <c r="M1624" s="233">
        <f>IF(ISBLANK(INDEX('Policy Characteristics'!G:G,MATCH($C1624,'Policy Characteristics'!$C:$C,0))),"",INDEX('Policy Characteristics'!G:G,MATCH($C1624,'Policy Characteristics'!$C:$C,0)))</f>
        <v>1</v>
      </c>
      <c r="N1624" s="233">
        <f>IF(ISBLANK(INDEX('Policy Characteristics'!H:H,MATCH($C1624,'Policy Characteristics'!$C:$C,0))),"",INDEX('Policy Characteristics'!H:H,MATCH($C1624,'Policy Characteristics'!$C:$C,0)))</f>
        <v>0.01</v>
      </c>
      <c r="O1624" s="226" t="str">
        <f>IF(ISBLANK(INDEX('Policy Characteristics'!I:I,MATCH($C1624,'Policy Characteristics'!$C:$C,0))),"",INDEX('Policy Characteristics'!I:I,MATCH($C1624,'Policy Characteristics'!$C:$C,0)))</f>
        <v>% reduction in BAU subsidies</v>
      </c>
      <c r="P1624" s="226" t="str">
        <f>IF(ISBLANK(INDEX('Policy Characteristics'!J:J,MATCH($C1624,'Policy Characteristics'!$C:$C,0))),"",INDEX('Policy Characteristics'!J:J,MATCH($C1624,'Policy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4" s="226" t="str">
        <f>IF(ISBLANK(INDEX('Policy Characteristics'!K:K,MATCH($C1624,'Policy Characteristics'!$C:$C,0))),"",INDEX('Policy Characteristics'!K:K,MATCH($C1624,'Policy Characteristics'!$C:$C,0)))</f>
        <v>fuels.html#end-subsidies</v>
      </c>
      <c r="R1624" s="226" t="str">
        <f>IF(ISBLANK(INDEX('Policy Characteristics'!L:L,MATCH($C1624,'Policy Characteristics'!$C:$C,0))),"",INDEX('Policy Characteristics'!L:L,MATCH($C1624,'Policy Characteristics'!$C:$C,0)))</f>
        <v>end-existing-subsidies.html</v>
      </c>
    </row>
    <row r="1625" spans="1:18" s="4" customFormat="1">
      <c r="A1625" s="22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s="226" t="str">
        <f t="shared" ref="C1625:C1640" si="61">C$1624</f>
        <v>Percent Reduction in BAU Subsidies</v>
      </c>
      <c r="D1625" s="6" t="s">
        <v>965</v>
      </c>
      <c r="E1625" s="45"/>
      <c r="F1625" s="6" t="s">
        <v>795</v>
      </c>
      <c r="G1625" s="45"/>
      <c r="H1625" s="43">
        <v>69</v>
      </c>
      <c r="I1625" s="262" t="s">
        <v>728</v>
      </c>
      <c r="J1625" s="227" t="str">
        <f>IF(ISBLANK(INDEX('Policy Characteristics'!D:D,MATCH($C1625,'Policy Characteristics'!$C:$C,0))),"",INDEX('Policy Characteristics'!D:D,MATCH($C1625,'Policy Characteristics'!$C:$C,0)))</f>
        <v>End Existing Subsidies</v>
      </c>
      <c r="K1625" s="22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226" t="str">
        <f>IF(ISBLANK(INDEX('Policy Characteristics'!I:I,MATCH($C1625,'Policy Characteristics'!$C:$C,0))),"",INDEX('Policy Characteristics'!I:I,MATCH($C1625,'Policy Characteristics'!$C:$C,0)))</f>
        <v>% reduction in BAU subsidies</v>
      </c>
      <c r="P1625" s="226" t="str">
        <f>IF(ISBLANK(INDEX('Policy Characteristics'!J:J,MATCH($C1625,'Policy Characteristics'!$C:$C,0))),"",INDEX('Policy Characteristics'!J:J,MATCH($C1625,'Policy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5" s="226" t="str">
        <f>IF(ISBLANK(INDEX('Policy Characteristics'!K:K,MATCH($C1625,'Policy Characteristics'!$C:$C,0))),"",INDEX('Policy Characteristics'!K:K,MATCH($C1625,'Policy Characteristics'!$C:$C,0)))</f>
        <v>fuels.html#end-subsidies</v>
      </c>
      <c r="R1625" s="226" t="str">
        <f>IF(ISBLANK(INDEX('Policy Characteristics'!L:L,MATCH($C1625,'Policy Characteristics'!$C:$C,0))),"",INDEX('Policy Characteristics'!L:L,MATCH($C1625,'Policy Characteristics'!$C:$C,0)))</f>
        <v>end-existing-subsidies.html</v>
      </c>
    </row>
    <row r="1626" spans="1:18" s="4" customFormat="1">
      <c r="A1626" s="22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226" t="str">
        <f t="shared" si="61"/>
        <v>Percent Reduction in BAU Subsidies</v>
      </c>
      <c r="D1626" s="6" t="s">
        <v>966</v>
      </c>
      <c r="E1626" s="45"/>
      <c r="F1626" s="6" t="s">
        <v>967</v>
      </c>
      <c r="G1626" s="45"/>
      <c r="H1626" s="43">
        <v>70</v>
      </c>
      <c r="I1626" s="262" t="s">
        <v>728</v>
      </c>
      <c r="J1626" s="227" t="str">
        <f>IF(ISBLANK(INDEX('Policy Characteristics'!D:D,MATCH($C1626,'Policy Characteristics'!$C:$C,0))),"",INDEX('Policy Characteristics'!D:D,MATCH($C1626,'Policy Characteristics'!$C:$C,0)))</f>
        <v>End Existing Subsidies</v>
      </c>
      <c r="K1626" s="22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226" t="str">
        <f>IF(ISBLANK(INDEX('Policy Characteristics'!I:I,MATCH($C1626,'Policy Characteristics'!$C:$C,0))),"",INDEX('Policy Characteristics'!I:I,MATCH($C1626,'Policy Characteristics'!$C:$C,0)))</f>
        <v>% reduction in BAU subsidies</v>
      </c>
      <c r="P1626" s="226" t="str">
        <f>IF(ISBLANK(INDEX('Policy Characteristics'!J:J,MATCH($C1626,'Policy Characteristics'!$C:$C,0))),"",INDEX('Policy Characteristics'!J:J,MATCH($C1626,'Policy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6" s="226" t="str">
        <f>IF(ISBLANK(INDEX('Policy Characteristics'!K:K,MATCH($C1626,'Policy Characteristics'!$C:$C,0))),"",INDEX('Policy Characteristics'!K:K,MATCH($C1626,'Policy Characteristics'!$C:$C,0)))</f>
        <v>fuels.html#end-subsidies</v>
      </c>
      <c r="R1626" s="226" t="str">
        <f>IF(ISBLANK(INDEX('Policy Characteristics'!L:L,MATCH($C1626,'Policy Characteristics'!$C:$C,0))),"",INDEX('Policy Characteristics'!L:L,MATCH($C1626,'Policy Characteristics'!$C:$C,0)))</f>
        <v>end-existing-subsidies.html</v>
      </c>
    </row>
    <row r="1627" spans="1:18" s="4" customFormat="1">
      <c r="A1627" s="22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226" t="str">
        <f t="shared" si="61"/>
        <v>Percent Reduction in BAU Subsidies</v>
      </c>
      <c r="D1627" s="6" t="s">
        <v>994</v>
      </c>
      <c r="E1627" s="45"/>
      <c r="F1627" s="6" t="s">
        <v>995</v>
      </c>
      <c r="G1627" s="45"/>
      <c r="H1627" s="43">
        <v>71</v>
      </c>
      <c r="I1627" s="262" t="s">
        <v>728</v>
      </c>
      <c r="J1627" s="227" t="str">
        <f>IF(ISBLANK(INDEX('Policy Characteristics'!D:D,MATCH($C1627,'Policy Characteristics'!$C:$C,0))),"",INDEX('Policy Characteristics'!D:D,MATCH($C1627,'Policy Characteristics'!$C:$C,0)))</f>
        <v>End Existing Subsidies</v>
      </c>
      <c r="K1627" s="22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226" t="str">
        <f>IF(ISBLANK(INDEX('Policy Characteristics'!I:I,MATCH($C1627,'Policy Characteristics'!$C:$C,0))),"",INDEX('Policy Characteristics'!I:I,MATCH($C1627,'Policy Characteristics'!$C:$C,0)))</f>
        <v>% reduction in BAU subsidies</v>
      </c>
      <c r="P1627" s="226" t="str">
        <f>IF(ISBLANK(INDEX('Policy Characteristics'!J:J,MATCH($C1627,'Policy Characteristics'!$C:$C,0))),"",INDEX('Policy Characteristics'!J:J,MATCH($C1627,'Policy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7" s="226" t="str">
        <f>IF(ISBLANK(INDEX('Policy Characteristics'!K:K,MATCH($C1627,'Policy Characteristics'!$C:$C,0))),"",INDEX('Policy Characteristics'!K:K,MATCH($C1627,'Policy Characteristics'!$C:$C,0)))</f>
        <v>fuels.html#end-subsidies</v>
      </c>
      <c r="R1627" s="226" t="str">
        <f>IF(ISBLANK(INDEX('Policy Characteristics'!L:L,MATCH($C1627,'Policy Characteristics'!$C:$C,0))),"",INDEX('Policy Characteristics'!L:L,MATCH($C1627,'Policy Characteristics'!$C:$C,0)))</f>
        <v>end-existing-subsidies.html</v>
      </c>
    </row>
    <row r="1628" spans="1:18" s="4" customFormat="1">
      <c r="A1628" s="22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226" t="str">
        <f t="shared" si="61"/>
        <v>Percent Reduction in BAU Subsidies</v>
      </c>
      <c r="D1628" s="6" t="s">
        <v>996</v>
      </c>
      <c r="E1628" s="45"/>
      <c r="F1628" s="6" t="s">
        <v>803</v>
      </c>
      <c r="G1628" s="45"/>
      <c r="H1628" s="43">
        <v>72</v>
      </c>
      <c r="I1628" s="262" t="s">
        <v>738</v>
      </c>
      <c r="J1628" s="227" t="str">
        <f>IF(ISBLANK(INDEX('Policy Characteristics'!D:D,MATCH($C1628,'Policy Characteristics'!$C:$C,0))),"",INDEX('Policy Characteristics'!D:D,MATCH($C1628,'Policy Characteristics'!$C:$C,0)))</f>
        <v>End Existing Subsidies</v>
      </c>
      <c r="K1628" s="22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226" t="str">
        <f>IF(ISBLANK(INDEX('Policy Characteristics'!I:I,MATCH($C1628,'Policy Characteristics'!$C:$C,0))),"",INDEX('Policy Characteristics'!I:I,MATCH($C1628,'Policy Characteristics'!$C:$C,0)))</f>
        <v>% reduction in BAU subsidies</v>
      </c>
      <c r="P1628" s="226" t="str">
        <f>IF(ISBLANK(INDEX('Policy Characteristics'!J:J,MATCH($C1628,'Policy Characteristics'!$C:$C,0))),"",INDEX('Policy Characteristics'!J:J,MATCH($C1628,'Policy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8" s="226" t="str">
        <f>IF(ISBLANK(INDEX('Policy Characteristics'!K:K,MATCH($C1628,'Policy Characteristics'!$C:$C,0))),"",INDEX('Policy Characteristics'!K:K,MATCH($C1628,'Policy Characteristics'!$C:$C,0)))</f>
        <v>fuels.html#end-subsidies</v>
      </c>
      <c r="R1628" s="226" t="str">
        <f>IF(ISBLANK(INDEX('Policy Characteristics'!L:L,MATCH($C1628,'Policy Characteristics'!$C:$C,0))),"",INDEX('Policy Characteristics'!L:L,MATCH($C1628,'Policy Characteristics'!$C:$C,0)))</f>
        <v>end-existing-subsidies.html</v>
      </c>
    </row>
    <row r="1629" spans="1:18" s="4" customFormat="1">
      <c r="A1629" s="22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226" t="str">
        <f t="shared" si="61"/>
        <v>Percent Reduction in BAU Subsidies</v>
      </c>
      <c r="D1629" s="6" t="s">
        <v>997</v>
      </c>
      <c r="E1629" s="45"/>
      <c r="F1629" s="6" t="s">
        <v>998</v>
      </c>
      <c r="G1629" s="45"/>
      <c r="H1629" s="43">
        <v>73</v>
      </c>
      <c r="I1629" s="262" t="s">
        <v>728</v>
      </c>
      <c r="J1629" s="227" t="str">
        <f>IF(ISBLANK(INDEX('Policy Characteristics'!D:D,MATCH($C1629,'Policy Characteristics'!$C:$C,0))),"",INDEX('Policy Characteristics'!D:D,MATCH($C1629,'Policy Characteristics'!$C:$C,0)))</f>
        <v>End Existing Subsidies</v>
      </c>
      <c r="K1629" s="22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226" t="str">
        <f>IF(ISBLANK(INDEX('Policy Characteristics'!I:I,MATCH($C1629,'Policy Characteristics'!$C:$C,0))),"",INDEX('Policy Characteristics'!I:I,MATCH($C1629,'Policy Characteristics'!$C:$C,0)))</f>
        <v>% reduction in BAU subsidies</v>
      </c>
      <c r="P1629" s="226" t="str">
        <f>IF(ISBLANK(INDEX('Policy Characteristics'!J:J,MATCH($C1629,'Policy Characteristics'!$C:$C,0))),"",INDEX('Policy Characteristics'!J:J,MATCH($C1629,'Policy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9" s="226" t="str">
        <f>IF(ISBLANK(INDEX('Policy Characteristics'!K:K,MATCH($C1629,'Policy Characteristics'!$C:$C,0))),"",INDEX('Policy Characteristics'!K:K,MATCH($C1629,'Policy Characteristics'!$C:$C,0)))</f>
        <v>fuels.html#end-subsidies</v>
      </c>
      <c r="R1629" s="226" t="str">
        <f>IF(ISBLANK(INDEX('Policy Characteristics'!L:L,MATCH($C1629,'Policy Characteristics'!$C:$C,0))),"",INDEX('Policy Characteristics'!L:L,MATCH($C1629,'Policy Characteristics'!$C:$C,0)))</f>
        <v>end-existing-subsidies.html</v>
      </c>
    </row>
    <row r="1630" spans="1:18" s="4" customFormat="1">
      <c r="A1630" s="22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226" t="str">
        <f t="shared" si="61"/>
        <v>Percent Reduction in BAU Subsidies</v>
      </c>
      <c r="D1630" s="6" t="s">
        <v>999</v>
      </c>
      <c r="E1630" s="45"/>
      <c r="F1630" s="6" t="s">
        <v>1000</v>
      </c>
      <c r="G1630" s="45"/>
      <c r="H1630" s="43">
        <v>74</v>
      </c>
      <c r="I1630" s="262" t="s">
        <v>728</v>
      </c>
      <c r="J1630" s="227" t="str">
        <f>IF(ISBLANK(INDEX('Policy Characteristics'!D:D,MATCH($C1630,'Policy Characteristics'!$C:$C,0))),"",INDEX('Policy Characteristics'!D:D,MATCH($C1630,'Policy Characteristics'!$C:$C,0)))</f>
        <v>End Existing Subsidies</v>
      </c>
      <c r="K1630" s="22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226" t="str">
        <f>IF(ISBLANK(INDEX('Policy Characteristics'!I:I,MATCH($C1630,'Policy Characteristics'!$C:$C,0))),"",INDEX('Policy Characteristics'!I:I,MATCH($C1630,'Policy Characteristics'!$C:$C,0)))</f>
        <v>% reduction in BAU subsidies</v>
      </c>
      <c r="P1630" s="226" t="str">
        <f>IF(ISBLANK(INDEX('Policy Characteristics'!J:J,MATCH($C1630,'Policy Characteristics'!$C:$C,0))),"",INDEX('Policy Characteristics'!J:J,MATCH($C1630,'Policy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0" s="226" t="str">
        <f>IF(ISBLANK(INDEX('Policy Characteristics'!K:K,MATCH($C1630,'Policy Characteristics'!$C:$C,0))),"",INDEX('Policy Characteristics'!K:K,MATCH($C1630,'Policy Characteristics'!$C:$C,0)))</f>
        <v>fuels.html#end-subsidies</v>
      </c>
      <c r="R1630" s="226" t="str">
        <f>IF(ISBLANK(INDEX('Policy Characteristics'!L:L,MATCH($C1630,'Policy Characteristics'!$C:$C,0))),"",INDEX('Policy Characteristics'!L:L,MATCH($C1630,'Policy Characteristics'!$C:$C,0)))</f>
        <v>end-existing-subsidies.html</v>
      </c>
    </row>
    <row r="1631" spans="1:18" s="4" customFormat="1">
      <c r="A1631" s="22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226" t="str">
        <f t="shared" si="61"/>
        <v>Percent Reduction in BAU Subsidies</v>
      </c>
      <c r="D1631" s="6" t="s">
        <v>1001</v>
      </c>
      <c r="E1631" s="45"/>
      <c r="F1631" s="6" t="s">
        <v>811</v>
      </c>
      <c r="G1631" s="45"/>
      <c r="H1631" s="43">
        <v>707</v>
      </c>
      <c r="I1631" s="262" t="s">
        <v>738</v>
      </c>
      <c r="J1631" s="227" t="str">
        <f>IF(ISBLANK(INDEX('Policy Characteristics'!D:D,MATCH($C1631,'Policy Characteristics'!$C:$C,0))),"",INDEX('Policy Characteristics'!D:D,MATCH($C1631,'Policy Characteristics'!$C:$C,0)))</f>
        <v>End Existing Subsidies</v>
      </c>
      <c r="K1631" s="22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226" t="str">
        <f>IF(ISBLANK(INDEX('Policy Characteristics'!I:I,MATCH($C1631,'Policy Characteristics'!$C:$C,0))),"",INDEX('Policy Characteristics'!I:I,MATCH($C1631,'Policy Characteristics'!$C:$C,0)))</f>
        <v>% reduction in BAU subsidies</v>
      </c>
      <c r="P1631" s="226" t="str">
        <f>IF(ISBLANK(INDEX('Policy Characteristics'!J:J,MATCH($C1631,'Policy Characteristics'!$C:$C,0))),"",INDEX('Policy Characteristics'!J:J,MATCH($C1631,'Policy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1" s="226" t="str">
        <f>IF(ISBLANK(INDEX('Policy Characteristics'!K:K,MATCH($C1631,'Policy Characteristics'!$C:$C,0))),"",INDEX('Policy Characteristics'!K:K,MATCH($C1631,'Policy Characteristics'!$C:$C,0)))</f>
        <v>fuels.html#end-subsidies</v>
      </c>
      <c r="R1631" s="226" t="str">
        <f>IF(ISBLANK(INDEX('Policy Characteristics'!L:L,MATCH($C1631,'Policy Characteristics'!$C:$C,0))),"",INDEX('Policy Characteristics'!L:L,MATCH($C1631,'Policy Characteristics'!$C:$C,0)))</f>
        <v>end-existing-subsidies.html</v>
      </c>
    </row>
    <row r="1632" spans="1:18" s="4" customFormat="1">
      <c r="A1632" s="22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226" t="str">
        <f t="shared" si="61"/>
        <v>Percent Reduction in BAU Subsidies</v>
      </c>
      <c r="D1632" s="6" t="s">
        <v>968</v>
      </c>
      <c r="E1632" s="45"/>
      <c r="F1632" s="6" t="s">
        <v>969</v>
      </c>
      <c r="G1632" s="45"/>
      <c r="H1632" s="43">
        <v>75</v>
      </c>
      <c r="I1632" s="262" t="s">
        <v>728</v>
      </c>
      <c r="J1632" s="227" t="str">
        <f>IF(ISBLANK(INDEX('Policy Characteristics'!D:D,MATCH($C1632,'Policy Characteristics'!$C:$C,0))),"",INDEX('Policy Characteristics'!D:D,MATCH($C1632,'Policy Characteristics'!$C:$C,0)))</f>
        <v>End Existing Subsidies</v>
      </c>
      <c r="K1632" s="22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226" t="str">
        <f>IF(ISBLANK(INDEX('Policy Characteristics'!I:I,MATCH($C1632,'Policy Characteristics'!$C:$C,0))),"",INDEX('Policy Characteristics'!I:I,MATCH($C1632,'Policy Characteristics'!$C:$C,0)))</f>
        <v>% reduction in BAU subsidies</v>
      </c>
      <c r="P1632" s="226" t="str">
        <f>IF(ISBLANK(INDEX('Policy Characteristics'!J:J,MATCH($C1632,'Policy Characteristics'!$C:$C,0))),"",INDEX('Policy Characteristics'!J:J,MATCH($C1632,'Policy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2" s="226" t="str">
        <f>IF(ISBLANK(INDEX('Policy Characteristics'!K:K,MATCH($C1632,'Policy Characteristics'!$C:$C,0))),"",INDEX('Policy Characteristics'!K:K,MATCH($C1632,'Policy Characteristics'!$C:$C,0)))</f>
        <v>fuels.html#end-subsidies</v>
      </c>
      <c r="R1632" s="226" t="str">
        <f>IF(ISBLANK(INDEX('Policy Characteristics'!L:L,MATCH($C1632,'Policy Characteristics'!$C:$C,0))),"",INDEX('Policy Characteristics'!L:L,MATCH($C1632,'Policy Characteristics'!$C:$C,0)))</f>
        <v>end-existing-subsidies.html</v>
      </c>
    </row>
    <row r="1633" spans="1:18" s="4" customFormat="1">
      <c r="A1633" s="22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226" t="str">
        <f t="shared" si="61"/>
        <v>Percent Reduction in BAU Subsidies</v>
      </c>
      <c r="D1633" s="6" t="s">
        <v>970</v>
      </c>
      <c r="E1633" s="45"/>
      <c r="F1633" s="6" t="s">
        <v>971</v>
      </c>
      <c r="G1633" s="45"/>
      <c r="H1633" s="43">
        <v>76</v>
      </c>
      <c r="I1633" s="262" t="s">
        <v>728</v>
      </c>
      <c r="J1633" s="227" t="str">
        <f>IF(ISBLANK(INDEX('Policy Characteristics'!D:D,MATCH($C1633,'Policy Characteristics'!$C:$C,0))),"",INDEX('Policy Characteristics'!D:D,MATCH($C1633,'Policy Characteristics'!$C:$C,0)))</f>
        <v>End Existing Subsidies</v>
      </c>
      <c r="K1633" s="22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226" t="str">
        <f>IF(ISBLANK(INDEX('Policy Characteristics'!I:I,MATCH($C1633,'Policy Characteristics'!$C:$C,0))),"",INDEX('Policy Characteristics'!I:I,MATCH($C1633,'Policy Characteristics'!$C:$C,0)))</f>
        <v>% reduction in BAU subsidies</v>
      </c>
      <c r="P1633" s="226" t="str">
        <f>IF(ISBLANK(INDEX('Policy Characteristics'!J:J,MATCH($C1633,'Policy Characteristics'!$C:$C,0))),"",INDEX('Policy Characteristics'!J:J,MATCH($C1633,'Policy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3" s="226" t="str">
        <f>IF(ISBLANK(INDEX('Policy Characteristics'!K:K,MATCH($C1633,'Policy Characteristics'!$C:$C,0))),"",INDEX('Policy Characteristics'!K:K,MATCH($C1633,'Policy Characteristics'!$C:$C,0)))</f>
        <v>fuels.html#end-subsidies</v>
      </c>
      <c r="R1633" s="226" t="str">
        <f>IF(ISBLANK(INDEX('Policy Characteristics'!L:L,MATCH($C1633,'Policy Characteristics'!$C:$C,0))),"",INDEX('Policy Characteristics'!L:L,MATCH($C1633,'Policy Characteristics'!$C:$C,0)))</f>
        <v>end-existing-subsidies.html</v>
      </c>
    </row>
    <row r="1634" spans="1:18" s="4" customFormat="1">
      <c r="A1634" s="22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226" t="str">
        <f t="shared" si="61"/>
        <v>Percent Reduction in BAU Subsidies</v>
      </c>
      <c r="D1634" s="6" t="s">
        <v>1002</v>
      </c>
      <c r="E1634" s="45"/>
      <c r="F1634" s="6" t="s">
        <v>1003</v>
      </c>
      <c r="G1634" s="45"/>
      <c r="H1634" s="43">
        <v>708</v>
      </c>
      <c r="I1634" s="262" t="s">
        <v>738</v>
      </c>
      <c r="J1634" s="227" t="str">
        <f>IF(ISBLANK(INDEX('Policy Characteristics'!D:D,MATCH($C1634,'Policy Characteristics'!$C:$C,0))),"",INDEX('Policy Characteristics'!D:D,MATCH($C1634,'Policy Characteristics'!$C:$C,0)))</f>
        <v>End Existing Subsidies</v>
      </c>
      <c r="K1634" s="22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226" t="str">
        <f>IF(ISBLANK(INDEX('Policy Characteristics'!I:I,MATCH($C1634,'Policy Characteristics'!$C:$C,0))),"",INDEX('Policy Characteristics'!I:I,MATCH($C1634,'Policy Characteristics'!$C:$C,0)))</f>
        <v>% reduction in BAU subsidies</v>
      </c>
      <c r="P1634" s="226" t="str">
        <f>IF(ISBLANK(INDEX('Policy Characteristics'!J:J,MATCH($C1634,'Policy Characteristics'!$C:$C,0))),"",INDEX('Policy Characteristics'!J:J,MATCH($C1634,'Policy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4" s="226" t="str">
        <f>IF(ISBLANK(INDEX('Policy Characteristics'!K:K,MATCH($C1634,'Policy Characteristics'!$C:$C,0))),"",INDEX('Policy Characteristics'!K:K,MATCH($C1634,'Policy Characteristics'!$C:$C,0)))</f>
        <v>fuels.html#end-subsidies</v>
      </c>
      <c r="R1634" s="226" t="str">
        <f>IF(ISBLANK(INDEX('Policy Characteristics'!L:L,MATCH($C1634,'Policy Characteristics'!$C:$C,0))),"",INDEX('Policy Characteristics'!L:L,MATCH($C1634,'Policy Characteristics'!$C:$C,0)))</f>
        <v>end-existing-subsidies.html</v>
      </c>
    </row>
    <row r="1635" spans="1:18" s="4" customFormat="1">
      <c r="A1635" s="22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226" t="str">
        <f t="shared" si="61"/>
        <v>Percent Reduction in BAU Subsidies</v>
      </c>
      <c r="D1635" s="6" t="s">
        <v>1004</v>
      </c>
      <c r="E1635" s="45"/>
      <c r="F1635" s="6" t="s">
        <v>1005</v>
      </c>
      <c r="G1635" s="45"/>
      <c r="H1635" s="43">
        <v>709</v>
      </c>
      <c r="I1635" s="262" t="s">
        <v>738</v>
      </c>
      <c r="J1635" s="227" t="str">
        <f>IF(ISBLANK(INDEX('Policy Characteristics'!D:D,MATCH($C1635,'Policy Characteristics'!$C:$C,0))),"",INDEX('Policy Characteristics'!D:D,MATCH($C1635,'Policy Characteristics'!$C:$C,0)))</f>
        <v>End Existing Subsidies</v>
      </c>
      <c r="K1635" s="22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226" t="str">
        <f>IF(ISBLANK(INDEX('Policy Characteristics'!I:I,MATCH($C1635,'Policy Characteristics'!$C:$C,0))),"",INDEX('Policy Characteristics'!I:I,MATCH($C1635,'Policy Characteristics'!$C:$C,0)))</f>
        <v>% reduction in BAU subsidies</v>
      </c>
      <c r="P1635" s="226" t="str">
        <f>IF(ISBLANK(INDEX('Policy Characteristics'!J:J,MATCH($C1635,'Policy Characteristics'!$C:$C,0))),"",INDEX('Policy Characteristics'!J:J,MATCH($C1635,'Policy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5" s="226" t="str">
        <f>IF(ISBLANK(INDEX('Policy Characteristics'!K:K,MATCH($C1635,'Policy Characteristics'!$C:$C,0))),"",INDEX('Policy Characteristics'!K:K,MATCH($C1635,'Policy Characteristics'!$C:$C,0)))</f>
        <v>fuels.html#end-subsidies</v>
      </c>
      <c r="R1635" s="226" t="str">
        <f>IF(ISBLANK(INDEX('Policy Characteristics'!L:L,MATCH($C1635,'Policy Characteristics'!$C:$C,0))),"",INDEX('Policy Characteristics'!L:L,MATCH($C1635,'Policy Characteristics'!$C:$C,0)))</f>
        <v>end-existing-subsidies.html</v>
      </c>
    </row>
    <row r="1636" spans="1:18" s="4" customFormat="1">
      <c r="A1636" s="22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226" t="str">
        <f t="shared" si="61"/>
        <v>Percent Reduction in BAU Subsidies</v>
      </c>
      <c r="D1636" s="6" t="s">
        <v>972</v>
      </c>
      <c r="E1636" s="45"/>
      <c r="F1636" s="6" t="s">
        <v>973</v>
      </c>
      <c r="G1636" s="45"/>
      <c r="H1636" s="43">
        <v>710</v>
      </c>
      <c r="I1636" s="262" t="s">
        <v>738</v>
      </c>
      <c r="J1636" s="227" t="str">
        <f>IF(ISBLANK(INDEX('Policy Characteristics'!D:D,MATCH($C1636,'Policy Characteristics'!$C:$C,0))),"",INDEX('Policy Characteristics'!D:D,MATCH($C1636,'Policy Characteristics'!$C:$C,0)))</f>
        <v>End Existing Subsidies</v>
      </c>
      <c r="K1636" s="22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226" t="str">
        <f>IF(ISBLANK(INDEX('Policy Characteristics'!I:I,MATCH($C1636,'Policy Characteristics'!$C:$C,0))),"",INDEX('Policy Characteristics'!I:I,MATCH($C1636,'Policy Characteristics'!$C:$C,0)))</f>
        <v>% reduction in BAU subsidies</v>
      </c>
      <c r="P1636" s="226" t="str">
        <f>IF(ISBLANK(INDEX('Policy Characteristics'!J:J,MATCH($C1636,'Policy Characteristics'!$C:$C,0))),"",INDEX('Policy Characteristics'!J:J,MATCH($C1636,'Policy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6" s="226" t="str">
        <f>IF(ISBLANK(INDEX('Policy Characteristics'!K:K,MATCH($C1636,'Policy Characteristics'!$C:$C,0))),"",INDEX('Policy Characteristics'!K:K,MATCH($C1636,'Policy Characteristics'!$C:$C,0)))</f>
        <v>fuels.html#end-subsidies</v>
      </c>
      <c r="R1636" s="226" t="str">
        <f>IF(ISBLANK(INDEX('Policy Characteristics'!L:L,MATCH($C1636,'Policy Characteristics'!$C:$C,0))),"",INDEX('Policy Characteristics'!L:L,MATCH($C1636,'Policy Characteristics'!$C:$C,0)))</f>
        <v>end-existing-subsidies.html</v>
      </c>
    </row>
    <row r="1637" spans="1:18" s="4" customFormat="1">
      <c r="A1637" s="22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226" t="str">
        <f t="shared" si="61"/>
        <v>Percent Reduction in BAU Subsidies</v>
      </c>
      <c r="D1637" s="6" t="s">
        <v>1006</v>
      </c>
      <c r="E1637" s="45"/>
      <c r="F1637" s="6" t="s">
        <v>1007</v>
      </c>
      <c r="G1637" s="45"/>
      <c r="H1637" s="43">
        <v>711</v>
      </c>
      <c r="I1637" s="262" t="s">
        <v>738</v>
      </c>
      <c r="J1637" s="227" t="str">
        <f>IF(ISBLANK(INDEX('Policy Characteristics'!D:D,MATCH($C1637,'Policy Characteristics'!$C:$C,0))),"",INDEX('Policy Characteristics'!D:D,MATCH($C1637,'Policy Characteristics'!$C:$C,0)))</f>
        <v>End Existing Subsidies</v>
      </c>
      <c r="K1637" s="22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226" t="str">
        <f>IF(ISBLANK(INDEX('Policy Characteristics'!I:I,MATCH($C1637,'Policy Characteristics'!$C:$C,0))),"",INDEX('Policy Characteristics'!I:I,MATCH($C1637,'Policy Characteristics'!$C:$C,0)))</f>
        <v>% reduction in BAU subsidies</v>
      </c>
      <c r="P1637" s="226" t="str">
        <f>IF(ISBLANK(INDEX('Policy Characteristics'!J:J,MATCH($C1637,'Policy Characteristics'!$C:$C,0))),"",INDEX('Policy Characteristics'!J:J,MATCH($C1637,'Policy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7" s="226" t="str">
        <f>IF(ISBLANK(INDEX('Policy Characteristics'!K:K,MATCH($C1637,'Policy Characteristics'!$C:$C,0))),"",INDEX('Policy Characteristics'!K:K,MATCH($C1637,'Policy Characteristics'!$C:$C,0)))</f>
        <v>fuels.html#end-subsidies</v>
      </c>
      <c r="R1637" s="226" t="str">
        <f>IF(ISBLANK(INDEX('Policy Characteristics'!L:L,MATCH($C1637,'Policy Characteristics'!$C:$C,0))),"",INDEX('Policy Characteristics'!L:L,MATCH($C1637,'Policy Characteristics'!$C:$C,0)))</f>
        <v>end-existing-subsidies.html</v>
      </c>
    </row>
    <row r="1638" spans="1:18" s="4" customFormat="1">
      <c r="A1638" s="22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226" t="str">
        <f t="shared" si="61"/>
        <v>Percent Reduction in BAU Subsidies</v>
      </c>
      <c r="D1638" s="6" t="s">
        <v>1008</v>
      </c>
      <c r="E1638" s="45"/>
      <c r="F1638" s="6" t="s">
        <v>813</v>
      </c>
      <c r="G1638" s="45"/>
      <c r="H1638" s="43">
        <v>712</v>
      </c>
      <c r="I1638" s="262" t="s">
        <v>728</v>
      </c>
      <c r="J1638" s="227" t="str">
        <f>IF(ISBLANK(INDEX('Policy Characteristics'!D:D,MATCH($C1638,'Policy Characteristics'!$C:$C,0))),"",INDEX('Policy Characteristics'!D:D,MATCH($C1638,'Policy Characteristics'!$C:$C,0)))</f>
        <v>End Existing Subsidies</v>
      </c>
      <c r="K1638" s="22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226" t="str">
        <f>IF(ISBLANK(INDEX('Policy Characteristics'!I:I,MATCH($C1638,'Policy Characteristics'!$C:$C,0))),"",INDEX('Policy Characteristics'!I:I,MATCH($C1638,'Policy Characteristics'!$C:$C,0)))</f>
        <v>% reduction in BAU subsidies</v>
      </c>
      <c r="P1638" s="226" t="str">
        <f>IF(ISBLANK(INDEX('Policy Characteristics'!J:J,MATCH($C1638,'Policy Characteristics'!$C:$C,0))),"",INDEX('Policy Characteristics'!J:J,MATCH($C1638,'Policy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8" s="226" t="str">
        <f>IF(ISBLANK(INDEX('Policy Characteristics'!K:K,MATCH($C1638,'Policy Characteristics'!$C:$C,0))),"",INDEX('Policy Characteristics'!K:K,MATCH($C1638,'Policy Characteristics'!$C:$C,0)))</f>
        <v>fuels.html#end-subsidies</v>
      </c>
      <c r="R1638" s="226" t="str">
        <f>IF(ISBLANK(INDEX('Policy Characteristics'!L:L,MATCH($C1638,'Policy Characteristics'!$C:$C,0))),"",INDEX('Policy Characteristics'!L:L,MATCH($C1638,'Policy Characteristics'!$C:$C,0)))</f>
        <v>end-existing-subsidies.html</v>
      </c>
    </row>
    <row r="1639" spans="1:18" s="4" customFormat="1">
      <c r="A1639" s="22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226" t="str">
        <f t="shared" si="61"/>
        <v>Percent Reduction in BAU Subsidies</v>
      </c>
      <c r="D1639" s="6" t="s">
        <v>974</v>
      </c>
      <c r="E1639" s="45"/>
      <c r="F1639" s="6" t="s">
        <v>819</v>
      </c>
      <c r="G1639" s="45"/>
      <c r="H1639" s="43">
        <v>713</v>
      </c>
      <c r="I1639" s="262" t="s">
        <v>738</v>
      </c>
      <c r="J1639" s="227" t="str">
        <f>IF(ISBLANK(INDEX('Policy Characteristics'!D:D,MATCH($C1639,'Policy Characteristics'!$C:$C,0))),"",INDEX('Policy Characteristics'!D:D,MATCH($C1639,'Policy Characteristics'!$C:$C,0)))</f>
        <v>End Existing Subsidies</v>
      </c>
      <c r="K1639" s="22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226" t="str">
        <f>IF(ISBLANK(INDEX('Policy Characteristics'!I:I,MATCH($C1639,'Policy Characteristics'!$C:$C,0))),"",INDEX('Policy Characteristics'!I:I,MATCH($C1639,'Policy Characteristics'!$C:$C,0)))</f>
        <v>% reduction in BAU subsidies</v>
      </c>
      <c r="P1639" s="226" t="str">
        <f>IF(ISBLANK(INDEX('Policy Characteristics'!J:J,MATCH($C1639,'Policy Characteristics'!$C:$C,0))),"",INDEX('Policy Characteristics'!J:J,MATCH($C1639,'Policy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9" s="226" t="str">
        <f>IF(ISBLANK(INDEX('Policy Characteristics'!K:K,MATCH($C1639,'Policy Characteristics'!$C:$C,0))),"",INDEX('Policy Characteristics'!K:K,MATCH($C1639,'Policy Characteristics'!$C:$C,0)))</f>
        <v>fuels.html#end-subsidies</v>
      </c>
      <c r="R1639" s="226" t="str">
        <f>IF(ISBLANK(INDEX('Policy Characteristics'!L:L,MATCH($C1639,'Policy Characteristics'!$C:$C,0))),"",INDEX('Policy Characteristics'!L:L,MATCH($C1639,'Policy Characteristics'!$C:$C,0)))</f>
        <v>end-existing-subsidies.html</v>
      </c>
    </row>
    <row r="1640" spans="1:18" s="4" customFormat="1">
      <c r="A1640" s="22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226" t="str">
        <f t="shared" si="61"/>
        <v>Percent Reduction in BAU Subsidies</v>
      </c>
      <c r="D1640" s="6" t="s">
        <v>975</v>
      </c>
      <c r="E1640" s="45"/>
      <c r="F1640" s="6" t="s">
        <v>823</v>
      </c>
      <c r="G1640" s="45"/>
      <c r="H1640" s="43">
        <v>714</v>
      </c>
      <c r="I1640" s="262" t="s">
        <v>738</v>
      </c>
      <c r="J1640" s="227" t="str">
        <f>IF(ISBLANK(INDEX('Policy Characteristics'!D:D,MATCH($C1640,'Policy Characteristics'!$C:$C,0))),"",INDEX('Policy Characteristics'!D:D,MATCH($C1640,'Policy Characteristics'!$C:$C,0)))</f>
        <v>End Existing Subsidies</v>
      </c>
      <c r="K1640" s="22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226" t="str">
        <f>IF(ISBLANK(INDEX('Policy Characteristics'!I:I,MATCH($C1640,'Policy Characteristics'!$C:$C,0))),"",INDEX('Policy Characteristics'!I:I,MATCH($C1640,'Policy Characteristics'!$C:$C,0)))</f>
        <v>% reduction in BAU subsidies</v>
      </c>
      <c r="P1640" s="226" t="str">
        <f>IF(ISBLANK(INDEX('Policy Characteristics'!J:J,MATCH($C1640,'Policy Characteristics'!$C:$C,0))),"",INDEX('Policy Characteristics'!J:J,MATCH($C1640,'Policy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0" s="226" t="str">
        <f>IF(ISBLANK(INDEX('Policy Characteristics'!K:K,MATCH($C1640,'Policy Characteristics'!$C:$C,0))),"",INDEX('Policy Characteristics'!K:K,MATCH($C1640,'Policy Characteristics'!$C:$C,0)))</f>
        <v>fuels.html#end-subsidies</v>
      </c>
      <c r="R1640" s="226" t="str">
        <f>IF(ISBLANK(INDEX('Policy Characteristics'!L:L,MATCH($C1640,'Policy Characteristics'!$C:$C,0))),"",INDEX('Policy Characteristics'!L:L,MATCH($C1640,'Policy Characteristics'!$C:$C,0)))</f>
        <v>end-existing-subsidies.html</v>
      </c>
    </row>
    <row r="1641" spans="1:18" s="4" customFormat="1">
      <c r="A1641" s="22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226" t="str">
        <f t="shared" ref="C1641" si="62">C$1624</f>
        <v>Percent Reduction in BAU Subsidies</v>
      </c>
      <c r="D1641" s="6" t="s">
        <v>976</v>
      </c>
      <c r="E1641" s="45"/>
      <c r="F1641" s="6" t="s">
        <v>977</v>
      </c>
      <c r="G1641" s="45"/>
      <c r="H1641" s="43">
        <v>715</v>
      </c>
      <c r="I1641" s="262" t="s">
        <v>738</v>
      </c>
      <c r="J1641" s="227" t="str">
        <f>IF(ISBLANK(INDEX('Policy Characteristics'!D:D,MATCH($C1641,'Policy Characteristics'!$C:$C,0))),"",INDEX('Policy Characteristics'!D:D,MATCH($C1641,'Policy Characteristics'!$C:$C,0)))</f>
        <v>End Existing Subsidies</v>
      </c>
      <c r="K1641" s="22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226" t="str">
        <f>IF(ISBLANK(INDEX('Policy Characteristics'!I:I,MATCH($C1641,'Policy Characteristics'!$C:$C,0))),"",INDEX('Policy Characteristics'!I:I,MATCH($C1641,'Policy Characteristics'!$C:$C,0)))</f>
        <v>% reduction in BAU subsidies</v>
      </c>
      <c r="P1641" s="226" t="str">
        <f>IF(ISBLANK(INDEX('Policy Characteristics'!J:J,MATCH($C1641,'Policy Characteristics'!$C:$C,0))),"",INDEX('Policy Characteristics'!J:J,MATCH($C1641,'Policy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1" s="226" t="str">
        <f>IF(ISBLANK(INDEX('Policy Characteristics'!K:K,MATCH($C1641,'Policy Characteristics'!$C:$C,0))),"",INDEX('Policy Characteristics'!K:K,MATCH($C1641,'Policy Characteristics'!$C:$C,0)))</f>
        <v>fuels.html#end-subsidies</v>
      </c>
      <c r="R1641" s="226" t="str">
        <f>IF(ISBLANK(INDEX('Policy Characteristics'!L:L,MATCH($C1641,'Policy Characteristics'!$C:$C,0))),"",INDEX('Policy Characteristics'!L:L,MATCH($C1641,'Policy Characteristics'!$C:$C,0)))</f>
        <v>end-existing-subsidies.html</v>
      </c>
    </row>
    <row r="1642" spans="1:18" s="4" customFormat="1">
      <c r="A1642" s="22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226" t="str">
        <f t="shared" ref="C1642:C1644" si="63">C$1624</f>
        <v>Percent Reduction in BAU Subsidies</v>
      </c>
      <c r="D1642" s="6" t="s">
        <v>978</v>
      </c>
      <c r="E1642" s="45"/>
      <c r="F1642" s="6" t="s">
        <v>979</v>
      </c>
      <c r="G1642" s="45"/>
      <c r="H1642" s="43">
        <v>716</v>
      </c>
      <c r="I1642" s="262" t="s">
        <v>738</v>
      </c>
      <c r="J1642" s="227" t="str">
        <f>IF(ISBLANK(INDEX('Policy Characteristics'!D:D,MATCH($C1642,'Policy Characteristics'!$C:$C,0))),"",INDEX('Policy Characteristics'!D:D,MATCH($C1642,'Policy Characteristics'!$C:$C,0)))</f>
        <v>End Existing Subsidies</v>
      </c>
      <c r="K1642" s="22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226" t="str">
        <f>IF(ISBLANK(INDEX('Policy Characteristics'!I:I,MATCH($C1642,'Policy Characteristics'!$C:$C,0))),"",INDEX('Policy Characteristics'!I:I,MATCH($C1642,'Policy Characteristics'!$C:$C,0)))</f>
        <v>% reduction in BAU subsidies</v>
      </c>
      <c r="P1642" s="226" t="str">
        <f>IF(ISBLANK(INDEX('Policy Characteristics'!J:J,MATCH($C1642,'Policy Characteristics'!$C:$C,0))),"",INDEX('Policy Characteristics'!J:J,MATCH($C1642,'Policy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2" s="226" t="str">
        <f>IF(ISBLANK(INDEX('Policy Characteristics'!K:K,MATCH($C1642,'Policy Characteristics'!$C:$C,0))),"",INDEX('Policy Characteristics'!K:K,MATCH($C1642,'Policy Characteristics'!$C:$C,0)))</f>
        <v>fuels.html#end-subsidies</v>
      </c>
      <c r="R1642" s="226" t="str">
        <f>IF(ISBLANK(INDEX('Policy Characteristics'!L:L,MATCH($C1642,'Policy Characteristics'!$C:$C,0))),"",INDEX('Policy Characteristics'!L:L,MATCH($C1642,'Policy Characteristics'!$C:$C,0)))</f>
        <v>end-existing-subsidies.html</v>
      </c>
    </row>
    <row r="1643" spans="1:18" s="4" customFormat="1">
      <c r="A1643" s="22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226" t="str">
        <f t="shared" si="63"/>
        <v>Percent Reduction in BAU Subsidies</v>
      </c>
      <c r="D1643" s="6" t="s">
        <v>1009</v>
      </c>
      <c r="E1643" s="45"/>
      <c r="F1643" s="6" t="s">
        <v>827</v>
      </c>
      <c r="G1643" s="45"/>
      <c r="H1643" s="43">
        <v>717</v>
      </c>
      <c r="I1643" s="262" t="s">
        <v>738</v>
      </c>
      <c r="J1643" s="227" t="str">
        <f>IF(ISBLANK(INDEX('Policy Characteristics'!D:D,MATCH($C1643,'Policy Characteristics'!$C:$C,0))),"",INDEX('Policy Characteristics'!D:D,MATCH($C1643,'Policy Characteristics'!$C:$C,0)))</f>
        <v>End Existing Subsidies</v>
      </c>
      <c r="K1643" s="22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226" t="str">
        <f>IF(ISBLANK(INDEX('Policy Characteristics'!I:I,MATCH($C1643,'Policy Characteristics'!$C:$C,0))),"",INDEX('Policy Characteristics'!I:I,MATCH($C1643,'Policy Characteristics'!$C:$C,0)))</f>
        <v>% reduction in BAU subsidies</v>
      </c>
      <c r="P1643" s="226" t="str">
        <f>IF(ISBLANK(INDEX('Policy Characteristics'!J:J,MATCH($C1643,'Policy Characteristics'!$C:$C,0))),"",INDEX('Policy Characteristics'!J:J,MATCH($C1643,'Policy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3" s="226" t="str">
        <f>IF(ISBLANK(INDEX('Policy Characteristics'!K:K,MATCH($C1643,'Policy Characteristics'!$C:$C,0))),"",INDEX('Policy Characteristics'!K:K,MATCH($C1643,'Policy Characteristics'!$C:$C,0)))</f>
        <v>fuels.html#end-subsidies</v>
      </c>
      <c r="R1643" s="226" t="str">
        <f>IF(ISBLANK(INDEX('Policy Characteristics'!L:L,MATCH($C1643,'Policy Characteristics'!$C:$C,0))),"",INDEX('Policy Characteristics'!L:L,MATCH($C1643,'Policy Characteristics'!$C:$C,0)))</f>
        <v>end-existing-subsidies.html</v>
      </c>
    </row>
    <row r="1644" spans="1:18" s="4" customFormat="1">
      <c r="A1644" s="22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226" t="str">
        <f t="shared" si="63"/>
        <v>Percent Reduction in BAU Subsidies</v>
      </c>
      <c r="D1644" s="6" t="s">
        <v>1010</v>
      </c>
      <c r="E1644" s="45"/>
      <c r="F1644" s="6" t="s">
        <v>1011</v>
      </c>
      <c r="G1644" s="45"/>
      <c r="H1644" s="43">
        <v>718</v>
      </c>
      <c r="I1644" s="262" t="s">
        <v>728</v>
      </c>
      <c r="J1644" s="227" t="str">
        <f>IF(ISBLANK(INDEX('Policy Characteristics'!D:D,MATCH($C1644,'Policy Characteristics'!$C:$C,0))),"",INDEX('Policy Characteristics'!D:D,MATCH($C1644,'Policy Characteristics'!$C:$C,0)))</f>
        <v>End Existing Subsidies</v>
      </c>
      <c r="K1644" s="22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226" t="str">
        <f>IF(ISBLANK(INDEX('Policy Characteristics'!I:I,MATCH($C1644,'Policy Characteristics'!$C:$C,0))),"",INDEX('Policy Characteristics'!I:I,MATCH($C1644,'Policy Characteristics'!$C:$C,0)))</f>
        <v>% reduction in BAU subsidies</v>
      </c>
      <c r="P1644" s="226" t="str">
        <f>IF(ISBLANK(INDEX('Policy Characteristics'!J:J,MATCH($C1644,'Policy Characteristics'!$C:$C,0))),"",INDEX('Policy Characteristics'!J:J,MATCH($C1644,'Policy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4" s="226" t="str">
        <f>IF(ISBLANK(INDEX('Policy Characteristics'!K:K,MATCH($C1644,'Policy Characteristics'!$C:$C,0))),"",INDEX('Policy Characteristics'!K:K,MATCH($C1644,'Policy Characteristics'!$C:$C,0)))</f>
        <v>fuels.html#end-subsidies</v>
      </c>
      <c r="R1644" s="226" t="str">
        <f>IF(ISBLANK(INDEX('Policy Characteristics'!L:L,MATCH($C1644,'Policy Characteristics'!$C:$C,0))),"",INDEX('Policy Characteristics'!L:L,MATCH($C1644,'Policy Characteristics'!$C:$C,0)))</f>
        <v>end-existing-subsidies.html</v>
      </c>
    </row>
    <row r="1645" spans="1:18" s="2" customFormat="1">
      <c r="A1645" s="22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Exempt Non-CO2 Emissions from C Tax</v>
      </c>
      <c r="C1645" s="254" t="s">
        <v>596</v>
      </c>
      <c r="D1645" s="6"/>
      <c r="E1645" s="6"/>
      <c r="F1645" s="6"/>
      <c r="G1645" s="6"/>
      <c r="H1645" s="43">
        <v>719</v>
      </c>
      <c r="I1645" s="262" t="s">
        <v>738</v>
      </c>
      <c r="J1645" s="227" t="str">
        <f>IF(ISBLANK(INDEX('Policy Characteristics'!D:D,MATCH($C1645,'Policy Characteristics'!$C:$C,0))),"",INDEX('Policy Characteristics'!D:D,MATCH($C1645,'Policy Characteristics'!$C:$C,0)))</f>
        <v/>
      </c>
      <c r="K1645" s="226" t="str">
        <f>IF(ISBLANK(INDEX('Policy Characteristics'!E:E,MATCH($C1645,'Policy Characteristics'!$C:$C,0))),"",INDEX('Policy Characteristics'!E:E,MATCH($C1645,'Policy Characteristics'!$C:$C,0)))</f>
        <v>cross toggle whether carbon tax affects non CO2 emissions</v>
      </c>
      <c r="L1645" s="226">
        <f>IF(ISBLANK(INDEX('Policy Characteristics'!F:F,MATCH($C1645,'Policy Characteristics'!$C:$C,0))),"",INDEX('Policy Characteristics'!F:F,MATCH($C1645,'Policy Characteristics'!$C:$C,0)))</f>
        <v>0</v>
      </c>
      <c r="M1645" s="226">
        <f>IF(ISBLANK(INDEX('Policy Characteristics'!G:G,MATCH($C1645,'Policy Characteristics'!$C:$C,0))),"",INDEX('Policy Characteristics'!G:G,MATCH($C1645,'Policy Characteristics'!$C:$C,0)))</f>
        <v>1</v>
      </c>
      <c r="N1645" s="226">
        <f>IF(ISBLANK(INDEX('Policy Characteristics'!H:H,MATCH($C1645,'Policy Characteristics'!$C:$C,0))),"",INDEX('Policy Characteristics'!H:H,MATCH($C1645,'Policy Characteristics'!$C:$C,0)))</f>
        <v>1</v>
      </c>
      <c r="O1645" s="226" t="str">
        <f>IF(ISBLANK(INDEX('Policy Characteristics'!I:I,MATCH($C1645,'Policy Characteristics'!$C:$C,0))),"",INDEX('Policy Characteristics'!I:I,MATCH($C1645,'Policy Characteristics'!$C:$C,0)))</f>
        <v>on/off</v>
      </c>
      <c r="P1645" s="22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26" t="str">
        <f>IF(ISBLANK(INDEX('Policy Characteristics'!K:K,MATCH($C1645,'Policy Characteristics'!$C:$C,0))),"",INDEX('Policy Characteristics'!K:K,MATCH($C1645,'Policy Characteristics'!$C:$C,0)))</f>
        <v>fuels.html#carbon-tax</v>
      </c>
      <c r="R1645" s="226" t="str">
        <f>IF(ISBLANK(INDEX('Policy Characteristics'!L:L,MATCH($C1645,'Policy Characteristics'!$C:$C,0))),"",INDEX('Policy Characteristics'!L:L,MATCH($C1645,'Policy Characteristics'!$C:$C,0)))</f>
        <v>carbon-tax.html</v>
      </c>
    </row>
    <row r="1646" spans="1:18" s="2" customFormat="1">
      <c r="A1646" s="22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Process Emissions from C Tax</v>
      </c>
      <c r="C1646" s="1" t="s">
        <v>600</v>
      </c>
      <c r="D1646" s="45" t="s">
        <v>842</v>
      </c>
      <c r="E1646" s="6"/>
      <c r="F1646" t="s">
        <v>843</v>
      </c>
      <c r="G1646" s="6"/>
      <c r="H1646" s="47">
        <v>1628</v>
      </c>
      <c r="I1646" s="262" t="s">
        <v>728</v>
      </c>
      <c r="J1646" s="227" t="str">
        <f>IF(ISBLANK(INDEX('Policy Characteristics'!D:D,MATCH($C1646,'Policy Characteristics'!$C:$C,0))),"",INDEX('Policy Characteristics'!D:D,MATCH($C1646,'Policy Characteristics'!$C:$C,0)))</f>
        <v/>
      </c>
      <c r="K1646" s="226" t="str">
        <f>IF(ISBLANK(INDEX('Policy Characteristics'!E:E,MATCH($C1646,'Policy Characteristics'!$C:$C,0))),"",INDEX('Policy Characteristics'!E:E,MATCH($C1646,'Policy Characteristics'!$C:$C,0)))</f>
        <v>cross toggle whether carbon tax affects process emissions</v>
      </c>
      <c r="L1646" s="226">
        <f>IF(ISBLANK(INDEX('Policy Characteristics'!F:F,MATCH($C1646,'Policy Characteristics'!$C:$C,0))),"",INDEX('Policy Characteristics'!F:F,MATCH($C1646,'Policy Characteristics'!$C:$C,0)))</f>
        <v>0</v>
      </c>
      <c r="M1646" s="226">
        <f>IF(ISBLANK(INDEX('Policy Characteristics'!G:G,MATCH($C1646,'Policy Characteristics'!$C:$C,0))),"",INDEX('Policy Characteristics'!G:G,MATCH($C1646,'Policy Characteristics'!$C:$C,0)))</f>
        <v>1</v>
      </c>
      <c r="N1646" s="226">
        <f>IF(ISBLANK(INDEX('Policy Characteristics'!H:H,MATCH($C1646,'Policy Characteristics'!$C:$C,0))),"",INDEX('Policy Characteristics'!H:H,MATCH($C1646,'Policy Characteristics'!$C:$C,0)))</f>
        <v>1</v>
      </c>
      <c r="O1646" s="226" t="str">
        <f>IF(ISBLANK(INDEX('Policy Characteristics'!I:I,MATCH($C1646,'Policy Characteristics'!$C:$C,0))),"",INDEX('Policy Characteristics'!I:I,MATCH($C1646,'Policy Characteristics'!$C:$C,0)))</f>
        <v>on/off</v>
      </c>
      <c r="P1646" s="226"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26" t="str">
        <f>IF(ISBLANK(INDEX('Policy Characteristics'!K:K,MATCH($C1646,'Policy Characteristics'!$C:$C,0))),"",INDEX('Policy Characteristics'!K:K,MATCH($C1646,'Policy Characteristics'!$C:$C,0)))</f>
        <v>fuels.html#carbon-tax</v>
      </c>
      <c r="R1646" s="226" t="str">
        <f>IF(ISBLANK(INDEX('Policy Characteristics'!L:L,MATCH($C1646,'Policy Characteristics'!$C:$C,0))),"",INDEX('Policy Characteristics'!L:L,MATCH($C1646,'Policy Characteristics'!$C:$C,0)))</f>
        <v>carbon-tax.html</v>
      </c>
    </row>
    <row r="1647" spans="1:18" s="2" customFormat="1">
      <c r="A1647" s="22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s="226" t="str">
        <f>C$1646</f>
        <v>BEPEfCT Boolean Exempt Process Emissions from Carbon Tax</v>
      </c>
      <c r="D1647" s="6" t="s">
        <v>844</v>
      </c>
      <c r="E1647" s="6"/>
      <c r="F1647" t="s">
        <v>845</v>
      </c>
      <c r="G1647" s="6"/>
      <c r="H1647" s="47">
        <v>1629</v>
      </c>
      <c r="I1647" s="262" t="s">
        <v>728</v>
      </c>
      <c r="J1647" s="227" t="str">
        <f>IF(ISBLANK(INDEX('Policy Characteristics'!D:D,MATCH($C1647,'Policy Characteristics'!$C:$C,0))),"",INDEX('Policy Characteristics'!D:D,MATCH($C1647,'Policy Characteristics'!$C:$C,0)))</f>
        <v/>
      </c>
      <c r="K1647" s="226" t="str">
        <f>IF(ISBLANK(INDEX('Policy Characteristics'!E:E,MATCH($C1647,'Policy Characteristics'!$C:$C,0))),"",INDEX('Policy Characteristics'!E:E,MATCH($C1647,'Policy Characteristics'!$C:$C,0)))</f>
        <v>cross toggle whether carbon tax affects process emissions</v>
      </c>
      <c r="L1647" s="226">
        <f>IF(ISBLANK(INDEX('Policy Characteristics'!F:F,MATCH($C1647,'Policy Characteristics'!$C:$C,0))),"",INDEX('Policy Characteristics'!F:F,MATCH($C1647,'Policy Characteristics'!$C:$C,0)))</f>
        <v>0</v>
      </c>
      <c r="M1647" s="226">
        <f>IF(ISBLANK(INDEX('Policy Characteristics'!G:G,MATCH($C1647,'Policy Characteristics'!$C:$C,0))),"",INDEX('Policy Characteristics'!G:G,MATCH($C1647,'Policy Characteristics'!$C:$C,0)))</f>
        <v>1</v>
      </c>
      <c r="N1647" s="226">
        <f>IF(ISBLANK(INDEX('Policy Characteristics'!H:H,MATCH($C1647,'Policy Characteristics'!$C:$C,0))),"",INDEX('Policy Characteristics'!H:H,MATCH($C1647,'Policy Characteristics'!$C:$C,0)))</f>
        <v>1</v>
      </c>
      <c r="O1647" s="226" t="str">
        <f>IF(ISBLANK(INDEX('Policy Characteristics'!I:I,MATCH($C1647,'Policy Characteristics'!$C:$C,0))),"",INDEX('Policy Characteristics'!I:I,MATCH($C1647,'Policy Characteristics'!$C:$C,0)))</f>
        <v>on/off</v>
      </c>
      <c r="P1647" s="22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26" t="str">
        <f>IF(ISBLANK(INDEX('Policy Characteristics'!K:K,MATCH($C1647,'Policy Characteristics'!$C:$C,0))),"",INDEX('Policy Characteristics'!K:K,MATCH($C1647,'Policy Characteristics'!$C:$C,0)))</f>
        <v>fuels.html#carbon-tax</v>
      </c>
      <c r="R1647" s="226" t="str">
        <f>IF(ISBLANK(INDEX('Policy Characteristics'!L:L,MATCH($C1647,'Policy Characteristics'!$C:$C,0))),"",INDEX('Policy Characteristics'!L:L,MATCH($C1647,'Policy Characteristics'!$C:$C,0)))</f>
        <v>carbon-tax.html</v>
      </c>
    </row>
    <row r="1648" spans="1:18" s="2" customFormat="1">
      <c r="A1648" s="22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226" t="str">
        <f t="shared" ref="C1648:C1670" si="64">C$1646</f>
        <v>BEPEfCT Boolean Exempt Process Emissions from Carbon Tax</v>
      </c>
      <c r="D1648" s="6" t="s">
        <v>846</v>
      </c>
      <c r="E1648" s="6"/>
      <c r="F1648" t="s">
        <v>847</v>
      </c>
      <c r="G1648" s="6"/>
      <c r="H1648" s="47">
        <v>1630</v>
      </c>
      <c r="I1648" s="262" t="s">
        <v>728</v>
      </c>
      <c r="J1648" s="227" t="str">
        <f>IF(ISBLANK(INDEX('Policy Characteristics'!D:D,MATCH($C1648,'Policy Characteristics'!$C:$C,0))),"",INDEX('Policy Characteristics'!D:D,MATCH($C1648,'Policy Characteristics'!$C:$C,0)))</f>
        <v/>
      </c>
      <c r="K1648" s="226" t="str">
        <f>IF(ISBLANK(INDEX('Policy Characteristics'!E:E,MATCH($C1648,'Policy Characteristics'!$C:$C,0))),"",INDEX('Policy Characteristics'!E:E,MATCH($C1648,'Policy Characteristics'!$C:$C,0)))</f>
        <v>cross toggle whether carbon tax affects process emissions</v>
      </c>
      <c r="L1648" s="226">
        <f>IF(ISBLANK(INDEX('Policy Characteristics'!F:F,MATCH($C1648,'Policy Characteristics'!$C:$C,0))),"",INDEX('Policy Characteristics'!F:F,MATCH($C1648,'Policy Characteristics'!$C:$C,0)))</f>
        <v>0</v>
      </c>
      <c r="M1648" s="226">
        <f>IF(ISBLANK(INDEX('Policy Characteristics'!G:G,MATCH($C1648,'Policy Characteristics'!$C:$C,0))),"",INDEX('Policy Characteristics'!G:G,MATCH($C1648,'Policy Characteristics'!$C:$C,0)))</f>
        <v>1</v>
      </c>
      <c r="N1648" s="226">
        <f>IF(ISBLANK(INDEX('Policy Characteristics'!H:H,MATCH($C1648,'Policy Characteristics'!$C:$C,0))),"",INDEX('Policy Characteristics'!H:H,MATCH($C1648,'Policy Characteristics'!$C:$C,0)))</f>
        <v>1</v>
      </c>
      <c r="O1648" s="226" t="str">
        <f>IF(ISBLANK(INDEX('Policy Characteristics'!I:I,MATCH($C1648,'Policy Characteristics'!$C:$C,0))),"",INDEX('Policy Characteristics'!I:I,MATCH($C1648,'Policy Characteristics'!$C:$C,0)))</f>
        <v>on/off</v>
      </c>
      <c r="P1648" s="22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26" t="str">
        <f>IF(ISBLANK(INDEX('Policy Characteristics'!K:K,MATCH($C1648,'Policy Characteristics'!$C:$C,0))),"",INDEX('Policy Characteristics'!K:K,MATCH($C1648,'Policy Characteristics'!$C:$C,0)))</f>
        <v>fuels.html#carbon-tax</v>
      </c>
      <c r="R1648" s="226" t="str">
        <f>IF(ISBLANK(INDEX('Policy Characteristics'!L:L,MATCH($C1648,'Policy Characteristics'!$C:$C,0))),"",INDEX('Policy Characteristics'!L:L,MATCH($C1648,'Policy Characteristics'!$C:$C,0)))</f>
        <v>carbon-tax.html</v>
      </c>
    </row>
    <row r="1649" spans="1:18" s="2" customFormat="1">
      <c r="A1649" s="22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226" t="str">
        <f t="shared" si="64"/>
        <v>BEPEfCT Boolean Exempt Process Emissions from Carbon Tax</v>
      </c>
      <c r="D1649" s="6" t="s">
        <v>848</v>
      </c>
      <c r="E1649" s="6"/>
      <c r="F1649" t="s">
        <v>849</v>
      </c>
      <c r="G1649" s="6"/>
      <c r="H1649" s="47">
        <v>1631</v>
      </c>
      <c r="I1649" s="262" t="s">
        <v>738</v>
      </c>
      <c r="J1649" s="227" t="str">
        <f>IF(ISBLANK(INDEX('Policy Characteristics'!D:D,MATCH($C1649,'Policy Characteristics'!$C:$C,0))),"",INDEX('Policy Characteristics'!D:D,MATCH($C1649,'Policy Characteristics'!$C:$C,0)))</f>
        <v/>
      </c>
      <c r="K1649" s="226" t="str">
        <f>IF(ISBLANK(INDEX('Policy Characteristics'!E:E,MATCH($C1649,'Policy Characteristics'!$C:$C,0))),"",INDEX('Policy Characteristics'!E:E,MATCH($C1649,'Policy Characteristics'!$C:$C,0)))</f>
        <v>cross toggle whether carbon tax affects process emissions</v>
      </c>
      <c r="L1649" s="226">
        <f>IF(ISBLANK(INDEX('Policy Characteristics'!F:F,MATCH($C1649,'Policy Characteristics'!$C:$C,0))),"",INDEX('Policy Characteristics'!F:F,MATCH($C1649,'Policy Characteristics'!$C:$C,0)))</f>
        <v>0</v>
      </c>
      <c r="M1649" s="226">
        <f>IF(ISBLANK(INDEX('Policy Characteristics'!G:G,MATCH($C1649,'Policy Characteristics'!$C:$C,0))),"",INDEX('Policy Characteristics'!G:G,MATCH($C1649,'Policy Characteristics'!$C:$C,0)))</f>
        <v>1</v>
      </c>
      <c r="N1649" s="226">
        <f>IF(ISBLANK(INDEX('Policy Characteristics'!H:H,MATCH($C1649,'Policy Characteristics'!$C:$C,0))),"",INDEX('Policy Characteristics'!H:H,MATCH($C1649,'Policy Characteristics'!$C:$C,0)))</f>
        <v>1</v>
      </c>
      <c r="O1649" s="226" t="str">
        <f>IF(ISBLANK(INDEX('Policy Characteristics'!I:I,MATCH($C1649,'Policy Characteristics'!$C:$C,0))),"",INDEX('Policy Characteristics'!I:I,MATCH($C1649,'Policy Characteristics'!$C:$C,0)))</f>
        <v>on/off</v>
      </c>
      <c r="P1649" s="22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26" t="str">
        <f>IF(ISBLANK(INDEX('Policy Characteristics'!K:K,MATCH($C1649,'Policy Characteristics'!$C:$C,0))),"",INDEX('Policy Characteristics'!K:K,MATCH($C1649,'Policy Characteristics'!$C:$C,0)))</f>
        <v>fuels.html#carbon-tax</v>
      </c>
      <c r="R1649" s="226" t="str">
        <f>IF(ISBLANK(INDEX('Policy Characteristics'!L:L,MATCH($C1649,'Policy Characteristics'!$C:$C,0))),"",INDEX('Policy Characteristics'!L:L,MATCH($C1649,'Policy Characteristics'!$C:$C,0)))</f>
        <v>carbon-tax.html</v>
      </c>
    </row>
    <row r="1650" spans="1:18" s="2" customFormat="1">
      <c r="A1650" s="22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226" t="str">
        <f t="shared" si="64"/>
        <v>BEPEfCT Boolean Exempt Process Emissions from Carbon Tax</v>
      </c>
      <c r="D1650" s="6" t="s">
        <v>850</v>
      </c>
      <c r="E1650" s="6"/>
      <c r="F1650" t="s">
        <v>851</v>
      </c>
      <c r="G1650" s="6"/>
      <c r="H1650" s="47">
        <v>1632</v>
      </c>
      <c r="I1650" s="262" t="s">
        <v>738</v>
      </c>
      <c r="J1650" s="227" t="str">
        <f>IF(ISBLANK(INDEX('Policy Characteristics'!D:D,MATCH($C1650,'Policy Characteristics'!$C:$C,0))),"",INDEX('Policy Characteristics'!D:D,MATCH($C1650,'Policy Characteristics'!$C:$C,0)))</f>
        <v/>
      </c>
      <c r="K1650" s="226" t="str">
        <f>IF(ISBLANK(INDEX('Policy Characteristics'!E:E,MATCH($C1650,'Policy Characteristics'!$C:$C,0))),"",INDEX('Policy Characteristics'!E:E,MATCH($C1650,'Policy Characteristics'!$C:$C,0)))</f>
        <v>cross toggle whether carbon tax affects process emissions</v>
      </c>
      <c r="L1650" s="226">
        <f>IF(ISBLANK(INDEX('Policy Characteristics'!F:F,MATCH($C1650,'Policy Characteristics'!$C:$C,0))),"",INDEX('Policy Characteristics'!F:F,MATCH($C1650,'Policy Characteristics'!$C:$C,0)))</f>
        <v>0</v>
      </c>
      <c r="M1650" s="226">
        <f>IF(ISBLANK(INDEX('Policy Characteristics'!G:G,MATCH($C1650,'Policy Characteristics'!$C:$C,0))),"",INDEX('Policy Characteristics'!G:G,MATCH($C1650,'Policy Characteristics'!$C:$C,0)))</f>
        <v>1</v>
      </c>
      <c r="N1650" s="226">
        <f>IF(ISBLANK(INDEX('Policy Characteristics'!H:H,MATCH($C1650,'Policy Characteristics'!$C:$C,0))),"",INDEX('Policy Characteristics'!H:H,MATCH($C1650,'Policy Characteristics'!$C:$C,0)))</f>
        <v>1</v>
      </c>
      <c r="O1650" s="226" t="str">
        <f>IF(ISBLANK(INDEX('Policy Characteristics'!I:I,MATCH($C1650,'Policy Characteristics'!$C:$C,0))),"",INDEX('Policy Characteristics'!I:I,MATCH($C1650,'Policy Characteristics'!$C:$C,0)))</f>
        <v>on/off</v>
      </c>
      <c r="P1650" s="22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26" t="str">
        <f>IF(ISBLANK(INDEX('Policy Characteristics'!K:K,MATCH($C1650,'Policy Characteristics'!$C:$C,0))),"",INDEX('Policy Characteristics'!K:K,MATCH($C1650,'Policy Characteristics'!$C:$C,0)))</f>
        <v>fuels.html#carbon-tax</v>
      </c>
      <c r="R1650" s="226" t="str">
        <f>IF(ISBLANK(INDEX('Policy Characteristics'!L:L,MATCH($C1650,'Policy Characteristics'!$C:$C,0))),"",INDEX('Policy Characteristics'!L:L,MATCH($C1650,'Policy Characteristics'!$C:$C,0)))</f>
        <v>carbon-tax.html</v>
      </c>
    </row>
    <row r="1651" spans="1:18" s="2" customFormat="1">
      <c r="A1651" s="22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226" t="str">
        <f t="shared" si="64"/>
        <v>BEPEfCT Boolean Exempt Process Emissions from Carbon Tax</v>
      </c>
      <c r="D1651" s="6" t="s">
        <v>852</v>
      </c>
      <c r="E1651" s="6"/>
      <c r="F1651" t="s">
        <v>853</v>
      </c>
      <c r="G1651" s="6"/>
      <c r="H1651" s="47">
        <v>1633</v>
      </c>
      <c r="I1651" s="262" t="s">
        <v>738</v>
      </c>
      <c r="J1651" s="227" t="str">
        <f>IF(ISBLANK(INDEX('Policy Characteristics'!D:D,MATCH($C1651,'Policy Characteristics'!$C:$C,0))),"",INDEX('Policy Characteristics'!D:D,MATCH($C1651,'Policy Characteristics'!$C:$C,0)))</f>
        <v/>
      </c>
      <c r="K1651" s="226" t="str">
        <f>IF(ISBLANK(INDEX('Policy Characteristics'!E:E,MATCH($C1651,'Policy Characteristics'!$C:$C,0))),"",INDEX('Policy Characteristics'!E:E,MATCH($C1651,'Policy Characteristics'!$C:$C,0)))</f>
        <v>cross toggle whether carbon tax affects process emissions</v>
      </c>
      <c r="L1651" s="226">
        <f>IF(ISBLANK(INDEX('Policy Characteristics'!F:F,MATCH($C1651,'Policy Characteristics'!$C:$C,0))),"",INDEX('Policy Characteristics'!F:F,MATCH($C1651,'Policy Characteristics'!$C:$C,0)))</f>
        <v>0</v>
      </c>
      <c r="M1651" s="226">
        <f>IF(ISBLANK(INDEX('Policy Characteristics'!G:G,MATCH($C1651,'Policy Characteristics'!$C:$C,0))),"",INDEX('Policy Characteristics'!G:G,MATCH($C1651,'Policy Characteristics'!$C:$C,0)))</f>
        <v>1</v>
      </c>
      <c r="N1651" s="226">
        <f>IF(ISBLANK(INDEX('Policy Characteristics'!H:H,MATCH($C1651,'Policy Characteristics'!$C:$C,0))),"",INDEX('Policy Characteristics'!H:H,MATCH($C1651,'Policy Characteristics'!$C:$C,0)))</f>
        <v>1</v>
      </c>
      <c r="O1651" s="226" t="str">
        <f>IF(ISBLANK(INDEX('Policy Characteristics'!I:I,MATCH($C1651,'Policy Characteristics'!$C:$C,0))),"",INDEX('Policy Characteristics'!I:I,MATCH($C1651,'Policy Characteristics'!$C:$C,0)))</f>
        <v>on/off</v>
      </c>
      <c r="P1651" s="22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26" t="str">
        <f>IF(ISBLANK(INDEX('Policy Characteristics'!K:K,MATCH($C1651,'Policy Characteristics'!$C:$C,0))),"",INDEX('Policy Characteristics'!K:K,MATCH($C1651,'Policy Characteristics'!$C:$C,0)))</f>
        <v>fuels.html#carbon-tax</v>
      </c>
      <c r="R1651" s="226" t="str">
        <f>IF(ISBLANK(INDEX('Policy Characteristics'!L:L,MATCH($C1651,'Policy Characteristics'!$C:$C,0))),"",INDEX('Policy Characteristics'!L:L,MATCH($C1651,'Policy Characteristics'!$C:$C,0)))</f>
        <v>carbon-tax.html</v>
      </c>
    </row>
    <row r="1652" spans="1:18" s="2" customFormat="1">
      <c r="A1652" s="22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226" t="str">
        <f t="shared" si="64"/>
        <v>BEPEfCT Boolean Exempt Process Emissions from Carbon Tax</v>
      </c>
      <c r="D1652" s="6" t="s">
        <v>854</v>
      </c>
      <c r="E1652" s="6"/>
      <c r="F1652" t="s">
        <v>855</v>
      </c>
      <c r="G1652" s="6"/>
      <c r="H1652" s="47">
        <v>1634</v>
      </c>
      <c r="I1652" s="262" t="s">
        <v>738</v>
      </c>
      <c r="J1652" s="227" t="str">
        <f>IF(ISBLANK(INDEX('Policy Characteristics'!D:D,MATCH($C1652,'Policy Characteristics'!$C:$C,0))),"",INDEX('Policy Characteristics'!D:D,MATCH($C1652,'Policy Characteristics'!$C:$C,0)))</f>
        <v/>
      </c>
      <c r="K1652" s="226" t="str">
        <f>IF(ISBLANK(INDEX('Policy Characteristics'!E:E,MATCH($C1652,'Policy Characteristics'!$C:$C,0))),"",INDEX('Policy Characteristics'!E:E,MATCH($C1652,'Policy Characteristics'!$C:$C,0)))</f>
        <v>cross toggle whether carbon tax affects process emissions</v>
      </c>
      <c r="L1652" s="226">
        <f>IF(ISBLANK(INDEX('Policy Characteristics'!F:F,MATCH($C1652,'Policy Characteristics'!$C:$C,0))),"",INDEX('Policy Characteristics'!F:F,MATCH($C1652,'Policy Characteristics'!$C:$C,0)))</f>
        <v>0</v>
      </c>
      <c r="M1652" s="226">
        <f>IF(ISBLANK(INDEX('Policy Characteristics'!G:G,MATCH($C1652,'Policy Characteristics'!$C:$C,0))),"",INDEX('Policy Characteristics'!G:G,MATCH($C1652,'Policy Characteristics'!$C:$C,0)))</f>
        <v>1</v>
      </c>
      <c r="N1652" s="226">
        <f>IF(ISBLANK(INDEX('Policy Characteristics'!H:H,MATCH($C1652,'Policy Characteristics'!$C:$C,0))),"",INDEX('Policy Characteristics'!H:H,MATCH($C1652,'Policy Characteristics'!$C:$C,0)))</f>
        <v>1</v>
      </c>
      <c r="O1652" s="226" t="str">
        <f>IF(ISBLANK(INDEX('Policy Characteristics'!I:I,MATCH($C1652,'Policy Characteristics'!$C:$C,0))),"",INDEX('Policy Characteristics'!I:I,MATCH($C1652,'Policy Characteristics'!$C:$C,0)))</f>
        <v>on/off</v>
      </c>
      <c r="P1652" s="22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26" t="str">
        <f>IF(ISBLANK(INDEX('Policy Characteristics'!K:K,MATCH($C1652,'Policy Characteristics'!$C:$C,0))),"",INDEX('Policy Characteristics'!K:K,MATCH($C1652,'Policy Characteristics'!$C:$C,0)))</f>
        <v>fuels.html#carbon-tax</v>
      </c>
      <c r="R1652" s="226" t="str">
        <f>IF(ISBLANK(INDEX('Policy Characteristics'!L:L,MATCH($C1652,'Policy Characteristics'!$C:$C,0))),"",INDEX('Policy Characteristics'!L:L,MATCH($C1652,'Policy Characteristics'!$C:$C,0)))</f>
        <v>carbon-tax.html</v>
      </c>
    </row>
    <row r="1653" spans="1:18" s="2" customFormat="1">
      <c r="A1653" s="22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226" t="str">
        <f t="shared" si="64"/>
        <v>BEPEfCT Boolean Exempt Process Emissions from Carbon Tax</v>
      </c>
      <c r="D1653" s="6" t="s">
        <v>856</v>
      </c>
      <c r="E1653" s="6"/>
      <c r="F1653" t="s">
        <v>857</v>
      </c>
      <c r="G1653" s="6"/>
      <c r="H1653" s="47">
        <v>1635</v>
      </c>
      <c r="I1653" s="262" t="s">
        <v>738</v>
      </c>
      <c r="J1653" s="227" t="str">
        <f>IF(ISBLANK(INDEX('Policy Characteristics'!D:D,MATCH($C1653,'Policy Characteristics'!$C:$C,0))),"",INDEX('Policy Characteristics'!D:D,MATCH($C1653,'Policy Characteristics'!$C:$C,0)))</f>
        <v/>
      </c>
      <c r="K1653" s="226" t="str">
        <f>IF(ISBLANK(INDEX('Policy Characteristics'!E:E,MATCH($C1653,'Policy Characteristics'!$C:$C,0))),"",INDEX('Policy Characteristics'!E:E,MATCH($C1653,'Policy Characteristics'!$C:$C,0)))</f>
        <v>cross toggle whether carbon tax affects process emissions</v>
      </c>
      <c r="L1653" s="226">
        <f>IF(ISBLANK(INDEX('Policy Characteristics'!F:F,MATCH($C1653,'Policy Characteristics'!$C:$C,0))),"",INDEX('Policy Characteristics'!F:F,MATCH($C1653,'Policy Characteristics'!$C:$C,0)))</f>
        <v>0</v>
      </c>
      <c r="M1653" s="226">
        <f>IF(ISBLANK(INDEX('Policy Characteristics'!G:G,MATCH($C1653,'Policy Characteristics'!$C:$C,0))),"",INDEX('Policy Characteristics'!G:G,MATCH($C1653,'Policy Characteristics'!$C:$C,0)))</f>
        <v>1</v>
      </c>
      <c r="N1653" s="226">
        <f>IF(ISBLANK(INDEX('Policy Characteristics'!H:H,MATCH($C1653,'Policy Characteristics'!$C:$C,0))),"",INDEX('Policy Characteristics'!H:H,MATCH($C1653,'Policy Characteristics'!$C:$C,0)))</f>
        <v>1</v>
      </c>
      <c r="O1653" s="226" t="str">
        <f>IF(ISBLANK(INDEX('Policy Characteristics'!I:I,MATCH($C1653,'Policy Characteristics'!$C:$C,0))),"",INDEX('Policy Characteristics'!I:I,MATCH($C1653,'Policy Characteristics'!$C:$C,0)))</f>
        <v>on/off</v>
      </c>
      <c r="P1653" s="22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26" t="str">
        <f>IF(ISBLANK(INDEX('Policy Characteristics'!K:K,MATCH($C1653,'Policy Characteristics'!$C:$C,0))),"",INDEX('Policy Characteristics'!K:K,MATCH($C1653,'Policy Characteristics'!$C:$C,0)))</f>
        <v>fuels.html#carbon-tax</v>
      </c>
      <c r="R1653" s="226" t="str">
        <f>IF(ISBLANK(INDEX('Policy Characteristics'!L:L,MATCH($C1653,'Policy Characteristics'!$C:$C,0))),"",INDEX('Policy Characteristics'!L:L,MATCH($C1653,'Policy Characteristics'!$C:$C,0)))</f>
        <v>carbon-tax.html</v>
      </c>
    </row>
    <row r="1654" spans="1:18" s="2" customFormat="1">
      <c r="A1654" s="22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226" t="str">
        <f t="shared" si="64"/>
        <v>BEPEfCT Boolean Exempt Process Emissions from Carbon Tax</v>
      </c>
      <c r="D1654" s="6" t="s">
        <v>858</v>
      </c>
      <c r="E1654" s="6"/>
      <c r="F1654" t="s">
        <v>859</v>
      </c>
      <c r="G1654" s="6"/>
      <c r="H1654" s="47">
        <v>1636</v>
      </c>
      <c r="I1654" s="262" t="s">
        <v>738</v>
      </c>
      <c r="J1654" s="227" t="str">
        <f>IF(ISBLANK(INDEX('Policy Characteristics'!D:D,MATCH($C1654,'Policy Characteristics'!$C:$C,0))),"",INDEX('Policy Characteristics'!D:D,MATCH($C1654,'Policy Characteristics'!$C:$C,0)))</f>
        <v/>
      </c>
      <c r="K1654" s="226" t="str">
        <f>IF(ISBLANK(INDEX('Policy Characteristics'!E:E,MATCH($C1654,'Policy Characteristics'!$C:$C,0))),"",INDEX('Policy Characteristics'!E:E,MATCH($C1654,'Policy Characteristics'!$C:$C,0)))</f>
        <v>cross toggle whether carbon tax affects process emissions</v>
      </c>
      <c r="L1654" s="226">
        <f>IF(ISBLANK(INDEX('Policy Characteristics'!F:F,MATCH($C1654,'Policy Characteristics'!$C:$C,0))),"",INDEX('Policy Characteristics'!F:F,MATCH($C1654,'Policy Characteristics'!$C:$C,0)))</f>
        <v>0</v>
      </c>
      <c r="M1654" s="226">
        <f>IF(ISBLANK(INDEX('Policy Characteristics'!G:G,MATCH($C1654,'Policy Characteristics'!$C:$C,0))),"",INDEX('Policy Characteristics'!G:G,MATCH($C1654,'Policy Characteristics'!$C:$C,0)))</f>
        <v>1</v>
      </c>
      <c r="N1654" s="226">
        <f>IF(ISBLANK(INDEX('Policy Characteristics'!H:H,MATCH($C1654,'Policy Characteristics'!$C:$C,0))),"",INDEX('Policy Characteristics'!H:H,MATCH($C1654,'Policy Characteristics'!$C:$C,0)))</f>
        <v>1</v>
      </c>
      <c r="O1654" s="226" t="str">
        <f>IF(ISBLANK(INDEX('Policy Characteristics'!I:I,MATCH($C1654,'Policy Characteristics'!$C:$C,0))),"",INDEX('Policy Characteristics'!I:I,MATCH($C1654,'Policy Characteristics'!$C:$C,0)))</f>
        <v>on/off</v>
      </c>
      <c r="P1654" s="22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26" t="str">
        <f>IF(ISBLANK(INDEX('Policy Characteristics'!K:K,MATCH($C1654,'Policy Characteristics'!$C:$C,0))),"",INDEX('Policy Characteristics'!K:K,MATCH($C1654,'Policy Characteristics'!$C:$C,0)))</f>
        <v>fuels.html#carbon-tax</v>
      </c>
      <c r="R1654" s="226" t="str">
        <f>IF(ISBLANK(INDEX('Policy Characteristics'!L:L,MATCH($C1654,'Policy Characteristics'!$C:$C,0))),"",INDEX('Policy Characteristics'!L:L,MATCH($C1654,'Policy Characteristics'!$C:$C,0)))</f>
        <v>carbon-tax.html</v>
      </c>
    </row>
    <row r="1655" spans="1:18" s="2" customFormat="1">
      <c r="A1655" s="22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226" t="str">
        <f t="shared" si="64"/>
        <v>BEPEfCT Boolean Exempt Process Emissions from Carbon Tax</v>
      </c>
      <c r="D1655" s="6" t="s">
        <v>860</v>
      </c>
      <c r="E1655" s="6"/>
      <c r="F1655" t="s">
        <v>861</v>
      </c>
      <c r="G1655" s="6"/>
      <c r="H1655" s="47">
        <v>1637</v>
      </c>
      <c r="I1655" s="262" t="s">
        <v>728</v>
      </c>
      <c r="J1655" s="227" t="str">
        <f>IF(ISBLANK(INDEX('Policy Characteristics'!D:D,MATCH($C1655,'Policy Characteristics'!$C:$C,0))),"",INDEX('Policy Characteristics'!D:D,MATCH($C1655,'Policy Characteristics'!$C:$C,0)))</f>
        <v/>
      </c>
      <c r="K1655" s="226" t="str">
        <f>IF(ISBLANK(INDEX('Policy Characteristics'!E:E,MATCH($C1655,'Policy Characteristics'!$C:$C,0))),"",INDEX('Policy Characteristics'!E:E,MATCH($C1655,'Policy Characteristics'!$C:$C,0)))</f>
        <v>cross toggle whether carbon tax affects process emissions</v>
      </c>
      <c r="L1655" s="226">
        <f>IF(ISBLANK(INDEX('Policy Characteristics'!F:F,MATCH($C1655,'Policy Characteristics'!$C:$C,0))),"",INDEX('Policy Characteristics'!F:F,MATCH($C1655,'Policy Characteristics'!$C:$C,0)))</f>
        <v>0</v>
      </c>
      <c r="M1655" s="226">
        <f>IF(ISBLANK(INDEX('Policy Characteristics'!G:G,MATCH($C1655,'Policy Characteristics'!$C:$C,0))),"",INDEX('Policy Characteristics'!G:G,MATCH($C1655,'Policy Characteristics'!$C:$C,0)))</f>
        <v>1</v>
      </c>
      <c r="N1655" s="226">
        <f>IF(ISBLANK(INDEX('Policy Characteristics'!H:H,MATCH($C1655,'Policy Characteristics'!$C:$C,0))),"",INDEX('Policy Characteristics'!H:H,MATCH($C1655,'Policy Characteristics'!$C:$C,0)))</f>
        <v>1</v>
      </c>
      <c r="O1655" s="226" t="str">
        <f>IF(ISBLANK(INDEX('Policy Characteristics'!I:I,MATCH($C1655,'Policy Characteristics'!$C:$C,0))),"",INDEX('Policy Characteristics'!I:I,MATCH($C1655,'Policy Characteristics'!$C:$C,0)))</f>
        <v>on/off</v>
      </c>
      <c r="P1655" s="22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26" t="str">
        <f>IF(ISBLANK(INDEX('Policy Characteristics'!K:K,MATCH($C1655,'Policy Characteristics'!$C:$C,0))),"",INDEX('Policy Characteristics'!K:K,MATCH($C1655,'Policy Characteristics'!$C:$C,0)))</f>
        <v>fuels.html#carbon-tax</v>
      </c>
      <c r="R1655" s="226" t="str">
        <f>IF(ISBLANK(INDEX('Policy Characteristics'!L:L,MATCH($C1655,'Policy Characteristics'!$C:$C,0))),"",INDEX('Policy Characteristics'!L:L,MATCH($C1655,'Policy Characteristics'!$C:$C,0)))</f>
        <v>carbon-tax.html</v>
      </c>
    </row>
    <row r="1656" spans="1:18" s="2" customFormat="1">
      <c r="A1656" s="22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226" t="str">
        <f t="shared" si="64"/>
        <v>BEPEfCT Boolean Exempt Process Emissions from Carbon Tax</v>
      </c>
      <c r="D1656" s="6" t="s">
        <v>862</v>
      </c>
      <c r="E1656" s="6"/>
      <c r="F1656" t="s">
        <v>863</v>
      </c>
      <c r="G1656" s="6"/>
      <c r="H1656" s="47">
        <v>1638</v>
      </c>
      <c r="I1656" s="262" t="s">
        <v>738</v>
      </c>
      <c r="J1656" s="227" t="str">
        <f>IF(ISBLANK(INDEX('Policy Characteristics'!D:D,MATCH($C1656,'Policy Characteristics'!$C:$C,0))),"",INDEX('Policy Characteristics'!D:D,MATCH($C1656,'Policy Characteristics'!$C:$C,0)))</f>
        <v/>
      </c>
      <c r="K1656" s="226" t="str">
        <f>IF(ISBLANK(INDEX('Policy Characteristics'!E:E,MATCH($C1656,'Policy Characteristics'!$C:$C,0))),"",INDEX('Policy Characteristics'!E:E,MATCH($C1656,'Policy Characteristics'!$C:$C,0)))</f>
        <v>cross toggle whether carbon tax affects process emissions</v>
      </c>
      <c r="L1656" s="226">
        <f>IF(ISBLANK(INDEX('Policy Characteristics'!F:F,MATCH($C1656,'Policy Characteristics'!$C:$C,0))),"",INDEX('Policy Characteristics'!F:F,MATCH($C1656,'Policy Characteristics'!$C:$C,0)))</f>
        <v>0</v>
      </c>
      <c r="M1656" s="226">
        <f>IF(ISBLANK(INDEX('Policy Characteristics'!G:G,MATCH($C1656,'Policy Characteristics'!$C:$C,0))),"",INDEX('Policy Characteristics'!G:G,MATCH($C1656,'Policy Characteristics'!$C:$C,0)))</f>
        <v>1</v>
      </c>
      <c r="N1656" s="226">
        <f>IF(ISBLANK(INDEX('Policy Characteristics'!H:H,MATCH($C1656,'Policy Characteristics'!$C:$C,0))),"",INDEX('Policy Characteristics'!H:H,MATCH($C1656,'Policy Characteristics'!$C:$C,0)))</f>
        <v>1</v>
      </c>
      <c r="O1656" s="226" t="str">
        <f>IF(ISBLANK(INDEX('Policy Characteristics'!I:I,MATCH($C1656,'Policy Characteristics'!$C:$C,0))),"",INDEX('Policy Characteristics'!I:I,MATCH($C1656,'Policy Characteristics'!$C:$C,0)))</f>
        <v>on/off</v>
      </c>
      <c r="P1656" s="22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26" t="str">
        <f>IF(ISBLANK(INDEX('Policy Characteristics'!K:K,MATCH($C1656,'Policy Characteristics'!$C:$C,0))),"",INDEX('Policy Characteristics'!K:K,MATCH($C1656,'Policy Characteristics'!$C:$C,0)))</f>
        <v>fuels.html#carbon-tax</v>
      </c>
      <c r="R1656" s="226" t="str">
        <f>IF(ISBLANK(INDEX('Policy Characteristics'!L:L,MATCH($C1656,'Policy Characteristics'!$C:$C,0))),"",INDEX('Policy Characteristics'!L:L,MATCH($C1656,'Policy Characteristics'!$C:$C,0)))</f>
        <v>carbon-tax.html</v>
      </c>
    </row>
    <row r="1657" spans="1:18" s="2" customFormat="1">
      <c r="A1657" s="22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226" t="str">
        <f t="shared" si="64"/>
        <v>BEPEfCT Boolean Exempt Process Emissions from Carbon Tax</v>
      </c>
      <c r="D1657" s="6" t="s">
        <v>864</v>
      </c>
      <c r="E1657" s="6"/>
      <c r="F1657" t="s">
        <v>865</v>
      </c>
      <c r="G1657" s="6"/>
      <c r="H1657" s="47">
        <v>1639</v>
      </c>
      <c r="I1657" s="262" t="s">
        <v>738</v>
      </c>
      <c r="J1657" s="227" t="str">
        <f>IF(ISBLANK(INDEX('Policy Characteristics'!D:D,MATCH($C1657,'Policy Characteristics'!$C:$C,0))),"",INDEX('Policy Characteristics'!D:D,MATCH($C1657,'Policy Characteristics'!$C:$C,0)))</f>
        <v/>
      </c>
      <c r="K1657" s="226" t="str">
        <f>IF(ISBLANK(INDEX('Policy Characteristics'!E:E,MATCH($C1657,'Policy Characteristics'!$C:$C,0))),"",INDEX('Policy Characteristics'!E:E,MATCH($C1657,'Policy Characteristics'!$C:$C,0)))</f>
        <v>cross toggle whether carbon tax affects process emissions</v>
      </c>
      <c r="L1657" s="226">
        <f>IF(ISBLANK(INDEX('Policy Characteristics'!F:F,MATCH($C1657,'Policy Characteristics'!$C:$C,0))),"",INDEX('Policy Characteristics'!F:F,MATCH($C1657,'Policy Characteristics'!$C:$C,0)))</f>
        <v>0</v>
      </c>
      <c r="M1657" s="226">
        <f>IF(ISBLANK(INDEX('Policy Characteristics'!G:G,MATCH($C1657,'Policy Characteristics'!$C:$C,0))),"",INDEX('Policy Characteristics'!G:G,MATCH($C1657,'Policy Characteristics'!$C:$C,0)))</f>
        <v>1</v>
      </c>
      <c r="N1657" s="226">
        <f>IF(ISBLANK(INDEX('Policy Characteristics'!H:H,MATCH($C1657,'Policy Characteristics'!$C:$C,0))),"",INDEX('Policy Characteristics'!H:H,MATCH($C1657,'Policy Characteristics'!$C:$C,0)))</f>
        <v>1</v>
      </c>
      <c r="O1657" s="226" t="str">
        <f>IF(ISBLANK(INDEX('Policy Characteristics'!I:I,MATCH($C1657,'Policy Characteristics'!$C:$C,0))),"",INDEX('Policy Characteristics'!I:I,MATCH($C1657,'Policy Characteristics'!$C:$C,0)))</f>
        <v>on/off</v>
      </c>
      <c r="P1657" s="22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26" t="str">
        <f>IF(ISBLANK(INDEX('Policy Characteristics'!K:K,MATCH($C1657,'Policy Characteristics'!$C:$C,0))),"",INDEX('Policy Characteristics'!K:K,MATCH($C1657,'Policy Characteristics'!$C:$C,0)))</f>
        <v>fuels.html#carbon-tax</v>
      </c>
      <c r="R1657" s="226" t="str">
        <f>IF(ISBLANK(INDEX('Policy Characteristics'!L:L,MATCH($C1657,'Policy Characteristics'!$C:$C,0))),"",INDEX('Policy Characteristics'!L:L,MATCH($C1657,'Policy Characteristics'!$C:$C,0)))</f>
        <v>carbon-tax.html</v>
      </c>
    </row>
    <row r="1658" spans="1:18" s="2" customFormat="1">
      <c r="A1658" s="22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226" t="str">
        <f t="shared" si="64"/>
        <v>BEPEfCT Boolean Exempt Process Emissions from Carbon Tax</v>
      </c>
      <c r="D1658" s="6" t="s">
        <v>866</v>
      </c>
      <c r="E1658" s="6"/>
      <c r="F1658" t="s">
        <v>867</v>
      </c>
      <c r="G1658" s="6"/>
      <c r="H1658" s="47">
        <v>1640</v>
      </c>
      <c r="I1658" s="262" t="s">
        <v>738</v>
      </c>
      <c r="J1658" s="227" t="str">
        <f>IF(ISBLANK(INDEX('Policy Characteristics'!D:D,MATCH($C1658,'Policy Characteristics'!$C:$C,0))),"",INDEX('Policy Characteristics'!D:D,MATCH($C1658,'Policy Characteristics'!$C:$C,0)))</f>
        <v/>
      </c>
      <c r="K1658" s="226" t="str">
        <f>IF(ISBLANK(INDEX('Policy Characteristics'!E:E,MATCH($C1658,'Policy Characteristics'!$C:$C,0))),"",INDEX('Policy Characteristics'!E:E,MATCH($C1658,'Policy Characteristics'!$C:$C,0)))</f>
        <v>cross toggle whether carbon tax affects process emissions</v>
      </c>
      <c r="L1658" s="226">
        <f>IF(ISBLANK(INDEX('Policy Characteristics'!F:F,MATCH($C1658,'Policy Characteristics'!$C:$C,0))),"",INDEX('Policy Characteristics'!F:F,MATCH($C1658,'Policy Characteristics'!$C:$C,0)))</f>
        <v>0</v>
      </c>
      <c r="M1658" s="226">
        <f>IF(ISBLANK(INDEX('Policy Characteristics'!G:G,MATCH($C1658,'Policy Characteristics'!$C:$C,0))),"",INDEX('Policy Characteristics'!G:G,MATCH($C1658,'Policy Characteristics'!$C:$C,0)))</f>
        <v>1</v>
      </c>
      <c r="N1658" s="226">
        <f>IF(ISBLANK(INDEX('Policy Characteristics'!H:H,MATCH($C1658,'Policy Characteristics'!$C:$C,0))),"",INDEX('Policy Characteristics'!H:H,MATCH($C1658,'Policy Characteristics'!$C:$C,0)))</f>
        <v>1</v>
      </c>
      <c r="O1658" s="226" t="str">
        <f>IF(ISBLANK(INDEX('Policy Characteristics'!I:I,MATCH($C1658,'Policy Characteristics'!$C:$C,0))),"",INDEX('Policy Characteristics'!I:I,MATCH($C1658,'Policy Characteristics'!$C:$C,0)))</f>
        <v>on/off</v>
      </c>
      <c r="P1658" s="22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26" t="str">
        <f>IF(ISBLANK(INDEX('Policy Characteristics'!K:K,MATCH($C1658,'Policy Characteristics'!$C:$C,0))),"",INDEX('Policy Characteristics'!K:K,MATCH($C1658,'Policy Characteristics'!$C:$C,0)))</f>
        <v>fuels.html#carbon-tax</v>
      </c>
      <c r="R1658" s="226" t="str">
        <f>IF(ISBLANK(INDEX('Policy Characteristics'!L:L,MATCH($C1658,'Policy Characteristics'!$C:$C,0))),"",INDEX('Policy Characteristics'!L:L,MATCH($C1658,'Policy Characteristics'!$C:$C,0)))</f>
        <v>carbon-tax.html</v>
      </c>
    </row>
    <row r="1659" spans="1:18" s="2" customFormat="1">
      <c r="A1659" s="22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226" t="str">
        <f t="shared" si="64"/>
        <v>BEPEfCT Boolean Exempt Process Emissions from Carbon Tax</v>
      </c>
      <c r="D1659" s="6" t="s">
        <v>868</v>
      </c>
      <c r="E1659" s="6"/>
      <c r="F1659" t="s">
        <v>869</v>
      </c>
      <c r="G1659" s="6"/>
      <c r="H1659" s="47">
        <v>1641</v>
      </c>
      <c r="I1659" s="262" t="s">
        <v>738</v>
      </c>
      <c r="J1659" s="227" t="str">
        <f>IF(ISBLANK(INDEX('Policy Characteristics'!D:D,MATCH($C1659,'Policy Characteristics'!$C:$C,0))),"",INDEX('Policy Characteristics'!D:D,MATCH($C1659,'Policy Characteristics'!$C:$C,0)))</f>
        <v/>
      </c>
      <c r="K1659" s="226" t="str">
        <f>IF(ISBLANK(INDEX('Policy Characteristics'!E:E,MATCH($C1659,'Policy Characteristics'!$C:$C,0))),"",INDEX('Policy Characteristics'!E:E,MATCH($C1659,'Policy Characteristics'!$C:$C,0)))</f>
        <v>cross toggle whether carbon tax affects process emissions</v>
      </c>
      <c r="L1659" s="226">
        <f>IF(ISBLANK(INDEX('Policy Characteristics'!F:F,MATCH($C1659,'Policy Characteristics'!$C:$C,0))),"",INDEX('Policy Characteristics'!F:F,MATCH($C1659,'Policy Characteristics'!$C:$C,0)))</f>
        <v>0</v>
      </c>
      <c r="M1659" s="226">
        <f>IF(ISBLANK(INDEX('Policy Characteristics'!G:G,MATCH($C1659,'Policy Characteristics'!$C:$C,0))),"",INDEX('Policy Characteristics'!G:G,MATCH($C1659,'Policy Characteristics'!$C:$C,0)))</f>
        <v>1</v>
      </c>
      <c r="N1659" s="226">
        <f>IF(ISBLANK(INDEX('Policy Characteristics'!H:H,MATCH($C1659,'Policy Characteristics'!$C:$C,0))),"",INDEX('Policy Characteristics'!H:H,MATCH($C1659,'Policy Characteristics'!$C:$C,0)))</f>
        <v>1</v>
      </c>
      <c r="O1659" s="226" t="str">
        <f>IF(ISBLANK(INDEX('Policy Characteristics'!I:I,MATCH($C1659,'Policy Characteristics'!$C:$C,0))),"",INDEX('Policy Characteristics'!I:I,MATCH($C1659,'Policy Characteristics'!$C:$C,0)))</f>
        <v>on/off</v>
      </c>
      <c r="P1659" s="22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26" t="str">
        <f>IF(ISBLANK(INDEX('Policy Characteristics'!K:K,MATCH($C1659,'Policy Characteristics'!$C:$C,0))),"",INDEX('Policy Characteristics'!K:K,MATCH($C1659,'Policy Characteristics'!$C:$C,0)))</f>
        <v>fuels.html#carbon-tax</v>
      </c>
      <c r="R1659" s="226" t="str">
        <f>IF(ISBLANK(INDEX('Policy Characteristics'!L:L,MATCH($C1659,'Policy Characteristics'!$C:$C,0))),"",INDEX('Policy Characteristics'!L:L,MATCH($C1659,'Policy Characteristics'!$C:$C,0)))</f>
        <v>carbon-tax.html</v>
      </c>
    </row>
    <row r="1660" spans="1:18" s="2" customFormat="1">
      <c r="A1660" s="22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226" t="str">
        <f t="shared" si="64"/>
        <v>BEPEfCT Boolean Exempt Process Emissions from Carbon Tax</v>
      </c>
      <c r="D1660" s="6" t="s">
        <v>870</v>
      </c>
      <c r="E1660" s="6"/>
      <c r="F1660" t="s">
        <v>871</v>
      </c>
      <c r="G1660" s="6"/>
      <c r="H1660" s="47">
        <v>1642</v>
      </c>
      <c r="I1660" s="262" t="s">
        <v>738</v>
      </c>
      <c r="J1660" s="227" t="str">
        <f>IF(ISBLANK(INDEX('Policy Characteristics'!D:D,MATCH($C1660,'Policy Characteristics'!$C:$C,0))),"",INDEX('Policy Characteristics'!D:D,MATCH($C1660,'Policy Characteristics'!$C:$C,0)))</f>
        <v/>
      </c>
      <c r="K1660" s="226" t="str">
        <f>IF(ISBLANK(INDEX('Policy Characteristics'!E:E,MATCH($C1660,'Policy Characteristics'!$C:$C,0))),"",INDEX('Policy Characteristics'!E:E,MATCH($C1660,'Policy Characteristics'!$C:$C,0)))</f>
        <v>cross toggle whether carbon tax affects process emissions</v>
      </c>
      <c r="L1660" s="226">
        <f>IF(ISBLANK(INDEX('Policy Characteristics'!F:F,MATCH($C1660,'Policy Characteristics'!$C:$C,0))),"",INDEX('Policy Characteristics'!F:F,MATCH($C1660,'Policy Characteristics'!$C:$C,0)))</f>
        <v>0</v>
      </c>
      <c r="M1660" s="226">
        <f>IF(ISBLANK(INDEX('Policy Characteristics'!G:G,MATCH($C1660,'Policy Characteristics'!$C:$C,0))),"",INDEX('Policy Characteristics'!G:G,MATCH($C1660,'Policy Characteristics'!$C:$C,0)))</f>
        <v>1</v>
      </c>
      <c r="N1660" s="226">
        <f>IF(ISBLANK(INDEX('Policy Characteristics'!H:H,MATCH($C1660,'Policy Characteristics'!$C:$C,0))),"",INDEX('Policy Characteristics'!H:H,MATCH($C1660,'Policy Characteristics'!$C:$C,0)))</f>
        <v>1</v>
      </c>
      <c r="O1660" s="226" t="str">
        <f>IF(ISBLANK(INDEX('Policy Characteristics'!I:I,MATCH($C1660,'Policy Characteristics'!$C:$C,0))),"",INDEX('Policy Characteristics'!I:I,MATCH($C1660,'Policy Characteristics'!$C:$C,0)))</f>
        <v>on/off</v>
      </c>
      <c r="P1660" s="22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26" t="str">
        <f>IF(ISBLANK(INDEX('Policy Characteristics'!K:K,MATCH($C1660,'Policy Characteristics'!$C:$C,0))),"",INDEX('Policy Characteristics'!K:K,MATCH($C1660,'Policy Characteristics'!$C:$C,0)))</f>
        <v>fuels.html#carbon-tax</v>
      </c>
      <c r="R1660" s="226" t="str">
        <f>IF(ISBLANK(INDEX('Policy Characteristics'!L:L,MATCH($C1660,'Policy Characteristics'!$C:$C,0))),"",INDEX('Policy Characteristics'!L:L,MATCH($C1660,'Policy Characteristics'!$C:$C,0)))</f>
        <v>carbon-tax.html</v>
      </c>
    </row>
    <row r="1661" spans="1:18" s="2" customFormat="1">
      <c r="A1661" s="22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226" t="str">
        <f t="shared" si="64"/>
        <v>BEPEfCT Boolean Exempt Process Emissions from Carbon Tax</v>
      </c>
      <c r="D1661" s="6" t="s">
        <v>872</v>
      </c>
      <c r="E1661" s="6"/>
      <c r="F1661" t="s">
        <v>873</v>
      </c>
      <c r="G1661" s="6"/>
      <c r="H1661" s="47">
        <v>1643</v>
      </c>
      <c r="I1661" s="262" t="s">
        <v>738</v>
      </c>
      <c r="J1661" s="227" t="str">
        <f>IF(ISBLANK(INDEX('Policy Characteristics'!D:D,MATCH($C1661,'Policy Characteristics'!$C:$C,0))),"",INDEX('Policy Characteristics'!D:D,MATCH($C1661,'Policy Characteristics'!$C:$C,0)))</f>
        <v/>
      </c>
      <c r="K1661" s="226" t="str">
        <f>IF(ISBLANK(INDEX('Policy Characteristics'!E:E,MATCH($C1661,'Policy Characteristics'!$C:$C,0))),"",INDEX('Policy Characteristics'!E:E,MATCH($C1661,'Policy Characteristics'!$C:$C,0)))</f>
        <v>cross toggle whether carbon tax affects process emissions</v>
      </c>
      <c r="L1661" s="226">
        <f>IF(ISBLANK(INDEX('Policy Characteristics'!F:F,MATCH($C1661,'Policy Characteristics'!$C:$C,0))),"",INDEX('Policy Characteristics'!F:F,MATCH($C1661,'Policy Characteristics'!$C:$C,0)))</f>
        <v>0</v>
      </c>
      <c r="M1661" s="226">
        <f>IF(ISBLANK(INDEX('Policy Characteristics'!G:G,MATCH($C1661,'Policy Characteristics'!$C:$C,0))),"",INDEX('Policy Characteristics'!G:G,MATCH($C1661,'Policy Characteristics'!$C:$C,0)))</f>
        <v>1</v>
      </c>
      <c r="N1661" s="226">
        <f>IF(ISBLANK(INDEX('Policy Characteristics'!H:H,MATCH($C1661,'Policy Characteristics'!$C:$C,0))),"",INDEX('Policy Characteristics'!H:H,MATCH($C1661,'Policy Characteristics'!$C:$C,0)))</f>
        <v>1</v>
      </c>
      <c r="O1661" s="226" t="str">
        <f>IF(ISBLANK(INDEX('Policy Characteristics'!I:I,MATCH($C1661,'Policy Characteristics'!$C:$C,0))),"",INDEX('Policy Characteristics'!I:I,MATCH($C1661,'Policy Characteristics'!$C:$C,0)))</f>
        <v>on/off</v>
      </c>
      <c r="P1661" s="22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26" t="str">
        <f>IF(ISBLANK(INDEX('Policy Characteristics'!K:K,MATCH($C1661,'Policy Characteristics'!$C:$C,0))),"",INDEX('Policy Characteristics'!K:K,MATCH($C1661,'Policy Characteristics'!$C:$C,0)))</f>
        <v>fuels.html#carbon-tax</v>
      </c>
      <c r="R1661" s="226" t="str">
        <f>IF(ISBLANK(INDEX('Policy Characteristics'!L:L,MATCH($C1661,'Policy Characteristics'!$C:$C,0))),"",INDEX('Policy Characteristics'!L:L,MATCH($C1661,'Policy Characteristics'!$C:$C,0)))</f>
        <v>carbon-tax.html</v>
      </c>
    </row>
    <row r="1662" spans="1:18" s="2" customFormat="1">
      <c r="A1662" s="22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226" t="str">
        <f t="shared" si="64"/>
        <v>BEPEfCT Boolean Exempt Process Emissions from Carbon Tax</v>
      </c>
      <c r="D1662" s="6" t="s">
        <v>874</v>
      </c>
      <c r="E1662" s="6"/>
      <c r="F1662" t="s">
        <v>875</v>
      </c>
      <c r="G1662" s="6"/>
      <c r="H1662" s="47">
        <v>1644</v>
      </c>
      <c r="I1662" s="262" t="s">
        <v>738</v>
      </c>
      <c r="J1662" s="227" t="str">
        <f>IF(ISBLANK(INDEX('Policy Characteristics'!D:D,MATCH($C1662,'Policy Characteristics'!$C:$C,0))),"",INDEX('Policy Characteristics'!D:D,MATCH($C1662,'Policy Characteristics'!$C:$C,0)))</f>
        <v/>
      </c>
      <c r="K1662" s="226" t="str">
        <f>IF(ISBLANK(INDEX('Policy Characteristics'!E:E,MATCH($C1662,'Policy Characteristics'!$C:$C,0))),"",INDEX('Policy Characteristics'!E:E,MATCH($C1662,'Policy Characteristics'!$C:$C,0)))</f>
        <v>cross toggle whether carbon tax affects process emissions</v>
      </c>
      <c r="L1662" s="226">
        <f>IF(ISBLANK(INDEX('Policy Characteristics'!F:F,MATCH($C1662,'Policy Characteristics'!$C:$C,0))),"",INDEX('Policy Characteristics'!F:F,MATCH($C1662,'Policy Characteristics'!$C:$C,0)))</f>
        <v>0</v>
      </c>
      <c r="M1662" s="226">
        <f>IF(ISBLANK(INDEX('Policy Characteristics'!G:G,MATCH($C1662,'Policy Characteristics'!$C:$C,0))),"",INDEX('Policy Characteristics'!G:G,MATCH($C1662,'Policy Characteristics'!$C:$C,0)))</f>
        <v>1</v>
      </c>
      <c r="N1662" s="226">
        <f>IF(ISBLANK(INDEX('Policy Characteristics'!H:H,MATCH($C1662,'Policy Characteristics'!$C:$C,0))),"",INDEX('Policy Characteristics'!H:H,MATCH($C1662,'Policy Characteristics'!$C:$C,0)))</f>
        <v>1</v>
      </c>
      <c r="O1662" s="226" t="str">
        <f>IF(ISBLANK(INDEX('Policy Characteristics'!I:I,MATCH($C1662,'Policy Characteristics'!$C:$C,0))),"",INDEX('Policy Characteristics'!I:I,MATCH($C1662,'Policy Characteristics'!$C:$C,0)))</f>
        <v>on/off</v>
      </c>
      <c r="P1662" s="22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26" t="str">
        <f>IF(ISBLANK(INDEX('Policy Characteristics'!K:K,MATCH($C1662,'Policy Characteristics'!$C:$C,0))),"",INDEX('Policy Characteristics'!K:K,MATCH($C1662,'Policy Characteristics'!$C:$C,0)))</f>
        <v>fuels.html#carbon-tax</v>
      </c>
      <c r="R1662" s="226" t="str">
        <f>IF(ISBLANK(INDEX('Policy Characteristics'!L:L,MATCH($C1662,'Policy Characteristics'!$C:$C,0))),"",INDEX('Policy Characteristics'!L:L,MATCH($C1662,'Policy Characteristics'!$C:$C,0)))</f>
        <v>carbon-tax.html</v>
      </c>
    </row>
    <row r="1663" spans="1:18" s="2" customFormat="1">
      <c r="A1663" s="22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226" t="str">
        <f t="shared" si="64"/>
        <v>BEPEfCT Boolean Exempt Process Emissions from Carbon Tax</v>
      </c>
      <c r="D1663" s="6" t="s">
        <v>876</v>
      </c>
      <c r="E1663" s="6"/>
      <c r="F1663" t="s">
        <v>877</v>
      </c>
      <c r="G1663" s="6"/>
      <c r="H1663" s="47">
        <v>1645</v>
      </c>
      <c r="I1663" s="262" t="s">
        <v>738</v>
      </c>
      <c r="J1663" s="227" t="str">
        <f>IF(ISBLANK(INDEX('Policy Characteristics'!D:D,MATCH($C1663,'Policy Characteristics'!$C:$C,0))),"",INDEX('Policy Characteristics'!D:D,MATCH($C1663,'Policy Characteristics'!$C:$C,0)))</f>
        <v/>
      </c>
      <c r="K1663" s="226" t="str">
        <f>IF(ISBLANK(INDEX('Policy Characteristics'!E:E,MATCH($C1663,'Policy Characteristics'!$C:$C,0))),"",INDEX('Policy Characteristics'!E:E,MATCH($C1663,'Policy Characteristics'!$C:$C,0)))</f>
        <v>cross toggle whether carbon tax affects process emissions</v>
      </c>
      <c r="L1663" s="226">
        <f>IF(ISBLANK(INDEX('Policy Characteristics'!F:F,MATCH($C1663,'Policy Characteristics'!$C:$C,0))),"",INDEX('Policy Characteristics'!F:F,MATCH($C1663,'Policy Characteristics'!$C:$C,0)))</f>
        <v>0</v>
      </c>
      <c r="M1663" s="226">
        <f>IF(ISBLANK(INDEX('Policy Characteristics'!G:G,MATCH($C1663,'Policy Characteristics'!$C:$C,0))),"",INDEX('Policy Characteristics'!G:G,MATCH($C1663,'Policy Characteristics'!$C:$C,0)))</f>
        <v>1</v>
      </c>
      <c r="N1663" s="226">
        <f>IF(ISBLANK(INDEX('Policy Characteristics'!H:H,MATCH($C1663,'Policy Characteristics'!$C:$C,0))),"",INDEX('Policy Characteristics'!H:H,MATCH($C1663,'Policy Characteristics'!$C:$C,0)))</f>
        <v>1</v>
      </c>
      <c r="O1663" s="226" t="str">
        <f>IF(ISBLANK(INDEX('Policy Characteristics'!I:I,MATCH($C1663,'Policy Characteristics'!$C:$C,0))),"",INDEX('Policy Characteristics'!I:I,MATCH($C1663,'Policy Characteristics'!$C:$C,0)))</f>
        <v>on/off</v>
      </c>
      <c r="P1663" s="22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26" t="str">
        <f>IF(ISBLANK(INDEX('Policy Characteristics'!K:K,MATCH($C1663,'Policy Characteristics'!$C:$C,0))),"",INDEX('Policy Characteristics'!K:K,MATCH($C1663,'Policy Characteristics'!$C:$C,0)))</f>
        <v>fuels.html#carbon-tax</v>
      </c>
      <c r="R1663" s="226" t="str">
        <f>IF(ISBLANK(INDEX('Policy Characteristics'!L:L,MATCH($C1663,'Policy Characteristics'!$C:$C,0))),"",INDEX('Policy Characteristics'!L:L,MATCH($C1663,'Policy Characteristics'!$C:$C,0)))</f>
        <v>carbon-tax.html</v>
      </c>
    </row>
    <row r="1664" spans="1:18" s="2" customFormat="1">
      <c r="A1664" s="22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226" t="str">
        <f t="shared" si="64"/>
        <v>BEPEfCT Boolean Exempt Process Emissions from Carbon Tax</v>
      </c>
      <c r="D1664" s="6" t="s">
        <v>878</v>
      </c>
      <c r="E1664" s="6"/>
      <c r="F1664" t="s">
        <v>879</v>
      </c>
      <c r="G1664" s="6"/>
      <c r="H1664" s="47">
        <v>1646</v>
      </c>
      <c r="I1664" s="262" t="s">
        <v>738</v>
      </c>
      <c r="J1664" s="227" t="str">
        <f>IF(ISBLANK(INDEX('Policy Characteristics'!D:D,MATCH($C1664,'Policy Characteristics'!$C:$C,0))),"",INDEX('Policy Characteristics'!D:D,MATCH($C1664,'Policy Characteristics'!$C:$C,0)))</f>
        <v/>
      </c>
      <c r="K1664" s="226" t="str">
        <f>IF(ISBLANK(INDEX('Policy Characteristics'!E:E,MATCH($C1664,'Policy Characteristics'!$C:$C,0))),"",INDEX('Policy Characteristics'!E:E,MATCH($C1664,'Policy Characteristics'!$C:$C,0)))</f>
        <v>cross toggle whether carbon tax affects process emissions</v>
      </c>
      <c r="L1664" s="226">
        <f>IF(ISBLANK(INDEX('Policy Characteristics'!F:F,MATCH($C1664,'Policy Characteristics'!$C:$C,0))),"",INDEX('Policy Characteristics'!F:F,MATCH($C1664,'Policy Characteristics'!$C:$C,0)))</f>
        <v>0</v>
      </c>
      <c r="M1664" s="226">
        <f>IF(ISBLANK(INDEX('Policy Characteristics'!G:G,MATCH($C1664,'Policy Characteristics'!$C:$C,0))),"",INDEX('Policy Characteristics'!G:G,MATCH($C1664,'Policy Characteristics'!$C:$C,0)))</f>
        <v>1</v>
      </c>
      <c r="N1664" s="226">
        <f>IF(ISBLANK(INDEX('Policy Characteristics'!H:H,MATCH($C1664,'Policy Characteristics'!$C:$C,0))),"",INDEX('Policy Characteristics'!H:H,MATCH($C1664,'Policy Characteristics'!$C:$C,0)))</f>
        <v>1</v>
      </c>
      <c r="O1664" s="226" t="str">
        <f>IF(ISBLANK(INDEX('Policy Characteristics'!I:I,MATCH($C1664,'Policy Characteristics'!$C:$C,0))),"",INDEX('Policy Characteristics'!I:I,MATCH($C1664,'Policy Characteristics'!$C:$C,0)))</f>
        <v>on/off</v>
      </c>
      <c r="P1664" s="22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26" t="str">
        <f>IF(ISBLANK(INDEX('Policy Characteristics'!K:K,MATCH($C1664,'Policy Characteristics'!$C:$C,0))),"",INDEX('Policy Characteristics'!K:K,MATCH($C1664,'Policy Characteristics'!$C:$C,0)))</f>
        <v>fuels.html#carbon-tax</v>
      </c>
      <c r="R1664" s="226" t="str">
        <f>IF(ISBLANK(INDEX('Policy Characteristics'!L:L,MATCH($C1664,'Policy Characteristics'!$C:$C,0))),"",INDEX('Policy Characteristics'!L:L,MATCH($C1664,'Policy Characteristics'!$C:$C,0)))</f>
        <v>carbon-tax.html</v>
      </c>
    </row>
    <row r="1665" spans="1:18" s="2" customFormat="1">
      <c r="A1665" s="22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226" t="str">
        <f t="shared" si="64"/>
        <v>BEPEfCT Boolean Exempt Process Emissions from Carbon Tax</v>
      </c>
      <c r="D1665" s="6" t="s">
        <v>880</v>
      </c>
      <c r="E1665" s="6"/>
      <c r="F1665" t="s">
        <v>881</v>
      </c>
      <c r="G1665" s="6"/>
      <c r="H1665" s="47">
        <v>1647</v>
      </c>
      <c r="I1665" s="262" t="s">
        <v>738</v>
      </c>
      <c r="J1665" s="227" t="str">
        <f>IF(ISBLANK(INDEX('Policy Characteristics'!D:D,MATCH($C1665,'Policy Characteristics'!$C:$C,0))),"",INDEX('Policy Characteristics'!D:D,MATCH($C1665,'Policy Characteristics'!$C:$C,0)))</f>
        <v/>
      </c>
      <c r="K1665" s="226" t="str">
        <f>IF(ISBLANK(INDEX('Policy Characteristics'!E:E,MATCH($C1665,'Policy Characteristics'!$C:$C,0))),"",INDEX('Policy Characteristics'!E:E,MATCH($C1665,'Policy Characteristics'!$C:$C,0)))</f>
        <v>cross toggle whether carbon tax affects process emissions</v>
      </c>
      <c r="L1665" s="226">
        <f>IF(ISBLANK(INDEX('Policy Characteristics'!F:F,MATCH($C1665,'Policy Characteristics'!$C:$C,0))),"",INDEX('Policy Characteristics'!F:F,MATCH($C1665,'Policy Characteristics'!$C:$C,0)))</f>
        <v>0</v>
      </c>
      <c r="M1665" s="226">
        <f>IF(ISBLANK(INDEX('Policy Characteristics'!G:G,MATCH($C1665,'Policy Characteristics'!$C:$C,0))),"",INDEX('Policy Characteristics'!G:G,MATCH($C1665,'Policy Characteristics'!$C:$C,0)))</f>
        <v>1</v>
      </c>
      <c r="N1665" s="226">
        <f>IF(ISBLANK(INDEX('Policy Characteristics'!H:H,MATCH($C1665,'Policy Characteristics'!$C:$C,0))),"",INDEX('Policy Characteristics'!H:H,MATCH($C1665,'Policy Characteristics'!$C:$C,0)))</f>
        <v>1</v>
      </c>
      <c r="O1665" s="226" t="str">
        <f>IF(ISBLANK(INDEX('Policy Characteristics'!I:I,MATCH($C1665,'Policy Characteristics'!$C:$C,0))),"",INDEX('Policy Characteristics'!I:I,MATCH($C1665,'Policy Characteristics'!$C:$C,0)))</f>
        <v>on/off</v>
      </c>
      <c r="P1665" s="22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26" t="str">
        <f>IF(ISBLANK(INDEX('Policy Characteristics'!K:K,MATCH($C1665,'Policy Characteristics'!$C:$C,0))),"",INDEX('Policy Characteristics'!K:K,MATCH($C1665,'Policy Characteristics'!$C:$C,0)))</f>
        <v>fuels.html#carbon-tax</v>
      </c>
      <c r="R1665" s="226" t="str">
        <f>IF(ISBLANK(INDEX('Policy Characteristics'!L:L,MATCH($C1665,'Policy Characteristics'!$C:$C,0))),"",INDEX('Policy Characteristics'!L:L,MATCH($C1665,'Policy Characteristics'!$C:$C,0)))</f>
        <v>carbon-tax.html</v>
      </c>
    </row>
    <row r="1666" spans="1:18" s="2" customFormat="1">
      <c r="A1666" s="22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226" t="str">
        <f t="shared" si="64"/>
        <v>BEPEfCT Boolean Exempt Process Emissions from Carbon Tax</v>
      </c>
      <c r="D1666" s="6" t="s">
        <v>882</v>
      </c>
      <c r="E1666" s="6"/>
      <c r="F1666" t="s">
        <v>883</v>
      </c>
      <c r="G1666" s="6"/>
      <c r="H1666" s="47">
        <v>1648</v>
      </c>
      <c r="I1666" s="262" t="s">
        <v>738</v>
      </c>
      <c r="J1666" s="227" t="str">
        <f>IF(ISBLANK(INDEX('Policy Characteristics'!D:D,MATCH($C1666,'Policy Characteristics'!$C:$C,0))),"",INDEX('Policy Characteristics'!D:D,MATCH($C1666,'Policy Characteristics'!$C:$C,0)))</f>
        <v/>
      </c>
      <c r="K1666" s="226" t="str">
        <f>IF(ISBLANK(INDEX('Policy Characteristics'!E:E,MATCH($C1666,'Policy Characteristics'!$C:$C,0))),"",INDEX('Policy Characteristics'!E:E,MATCH($C1666,'Policy Characteristics'!$C:$C,0)))</f>
        <v>cross toggle whether carbon tax affects process emissions</v>
      </c>
      <c r="L1666" s="226">
        <f>IF(ISBLANK(INDEX('Policy Characteristics'!F:F,MATCH($C1666,'Policy Characteristics'!$C:$C,0))),"",INDEX('Policy Characteristics'!F:F,MATCH($C1666,'Policy Characteristics'!$C:$C,0)))</f>
        <v>0</v>
      </c>
      <c r="M1666" s="226">
        <f>IF(ISBLANK(INDEX('Policy Characteristics'!G:G,MATCH($C1666,'Policy Characteristics'!$C:$C,0))),"",INDEX('Policy Characteristics'!G:G,MATCH($C1666,'Policy Characteristics'!$C:$C,0)))</f>
        <v>1</v>
      </c>
      <c r="N1666" s="226">
        <f>IF(ISBLANK(INDEX('Policy Characteristics'!H:H,MATCH($C1666,'Policy Characteristics'!$C:$C,0))),"",INDEX('Policy Characteristics'!H:H,MATCH($C1666,'Policy Characteristics'!$C:$C,0)))</f>
        <v>1</v>
      </c>
      <c r="O1666" s="226" t="str">
        <f>IF(ISBLANK(INDEX('Policy Characteristics'!I:I,MATCH($C1666,'Policy Characteristics'!$C:$C,0))),"",INDEX('Policy Characteristics'!I:I,MATCH($C1666,'Policy Characteristics'!$C:$C,0)))</f>
        <v>on/off</v>
      </c>
      <c r="P1666" s="22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26" t="str">
        <f>IF(ISBLANK(INDEX('Policy Characteristics'!K:K,MATCH($C1666,'Policy Characteristics'!$C:$C,0))),"",INDEX('Policy Characteristics'!K:K,MATCH($C1666,'Policy Characteristics'!$C:$C,0)))</f>
        <v>fuels.html#carbon-tax</v>
      </c>
      <c r="R1666" s="226" t="str">
        <f>IF(ISBLANK(INDEX('Policy Characteristics'!L:L,MATCH($C1666,'Policy Characteristics'!$C:$C,0))),"",INDEX('Policy Characteristics'!L:L,MATCH($C1666,'Policy Characteristics'!$C:$C,0)))</f>
        <v>carbon-tax.html</v>
      </c>
    </row>
    <row r="1667" spans="1:18" s="2" customFormat="1">
      <c r="A1667" s="22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226" t="str">
        <f t="shared" si="64"/>
        <v>BEPEfCT Boolean Exempt Process Emissions from Carbon Tax</v>
      </c>
      <c r="D1667" s="6" t="s">
        <v>884</v>
      </c>
      <c r="E1667" s="6"/>
      <c r="F1667" t="s">
        <v>885</v>
      </c>
      <c r="G1667" s="6"/>
      <c r="H1667" s="47">
        <v>1649</v>
      </c>
      <c r="I1667" s="262" t="s">
        <v>738</v>
      </c>
      <c r="J1667" s="227" t="str">
        <f>IF(ISBLANK(INDEX('Policy Characteristics'!D:D,MATCH($C1667,'Policy Characteristics'!$C:$C,0))),"",INDEX('Policy Characteristics'!D:D,MATCH($C1667,'Policy Characteristics'!$C:$C,0)))</f>
        <v/>
      </c>
      <c r="K1667" s="226" t="str">
        <f>IF(ISBLANK(INDEX('Policy Characteristics'!E:E,MATCH($C1667,'Policy Characteristics'!$C:$C,0))),"",INDEX('Policy Characteristics'!E:E,MATCH($C1667,'Policy Characteristics'!$C:$C,0)))</f>
        <v>cross toggle whether carbon tax affects process emissions</v>
      </c>
      <c r="L1667" s="226">
        <f>IF(ISBLANK(INDEX('Policy Characteristics'!F:F,MATCH($C1667,'Policy Characteristics'!$C:$C,0))),"",INDEX('Policy Characteristics'!F:F,MATCH($C1667,'Policy Characteristics'!$C:$C,0)))</f>
        <v>0</v>
      </c>
      <c r="M1667" s="226">
        <f>IF(ISBLANK(INDEX('Policy Characteristics'!G:G,MATCH($C1667,'Policy Characteristics'!$C:$C,0))),"",INDEX('Policy Characteristics'!G:G,MATCH($C1667,'Policy Characteristics'!$C:$C,0)))</f>
        <v>1</v>
      </c>
      <c r="N1667" s="226">
        <f>IF(ISBLANK(INDEX('Policy Characteristics'!H:H,MATCH($C1667,'Policy Characteristics'!$C:$C,0))),"",INDEX('Policy Characteristics'!H:H,MATCH($C1667,'Policy Characteristics'!$C:$C,0)))</f>
        <v>1</v>
      </c>
      <c r="O1667" s="226" t="str">
        <f>IF(ISBLANK(INDEX('Policy Characteristics'!I:I,MATCH($C1667,'Policy Characteristics'!$C:$C,0))),"",INDEX('Policy Characteristics'!I:I,MATCH($C1667,'Policy Characteristics'!$C:$C,0)))</f>
        <v>on/off</v>
      </c>
      <c r="P1667" s="22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26" t="str">
        <f>IF(ISBLANK(INDEX('Policy Characteristics'!K:K,MATCH($C1667,'Policy Characteristics'!$C:$C,0))),"",INDEX('Policy Characteristics'!K:K,MATCH($C1667,'Policy Characteristics'!$C:$C,0)))</f>
        <v>fuels.html#carbon-tax</v>
      </c>
      <c r="R1667" s="226" t="str">
        <f>IF(ISBLANK(INDEX('Policy Characteristics'!L:L,MATCH($C1667,'Policy Characteristics'!$C:$C,0))),"",INDEX('Policy Characteristics'!L:L,MATCH($C1667,'Policy Characteristics'!$C:$C,0)))</f>
        <v>carbon-tax.html</v>
      </c>
    </row>
    <row r="1668" spans="1:18" s="2" customFormat="1">
      <c r="A1668" s="22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226" t="str">
        <f t="shared" si="64"/>
        <v>BEPEfCT Boolean Exempt Process Emissions from Carbon Tax</v>
      </c>
      <c r="D1668" s="6" t="s">
        <v>886</v>
      </c>
      <c r="E1668" s="6"/>
      <c r="F1668" t="s">
        <v>887</v>
      </c>
      <c r="G1668" s="6"/>
      <c r="H1668" s="47">
        <v>1650</v>
      </c>
      <c r="I1668" s="262" t="s">
        <v>728</v>
      </c>
      <c r="J1668" s="227" t="str">
        <f>IF(ISBLANK(INDEX('Policy Characteristics'!D:D,MATCH($C1668,'Policy Characteristics'!$C:$C,0))),"",INDEX('Policy Characteristics'!D:D,MATCH($C1668,'Policy Characteristics'!$C:$C,0)))</f>
        <v/>
      </c>
      <c r="K1668" s="226" t="str">
        <f>IF(ISBLANK(INDEX('Policy Characteristics'!E:E,MATCH($C1668,'Policy Characteristics'!$C:$C,0))),"",INDEX('Policy Characteristics'!E:E,MATCH($C1668,'Policy Characteristics'!$C:$C,0)))</f>
        <v>cross toggle whether carbon tax affects process emissions</v>
      </c>
      <c r="L1668" s="226">
        <f>IF(ISBLANK(INDEX('Policy Characteristics'!F:F,MATCH($C1668,'Policy Characteristics'!$C:$C,0))),"",INDEX('Policy Characteristics'!F:F,MATCH($C1668,'Policy Characteristics'!$C:$C,0)))</f>
        <v>0</v>
      </c>
      <c r="M1668" s="226">
        <f>IF(ISBLANK(INDEX('Policy Characteristics'!G:G,MATCH($C1668,'Policy Characteristics'!$C:$C,0))),"",INDEX('Policy Characteristics'!G:G,MATCH($C1668,'Policy Characteristics'!$C:$C,0)))</f>
        <v>1</v>
      </c>
      <c r="N1668" s="226">
        <f>IF(ISBLANK(INDEX('Policy Characteristics'!H:H,MATCH($C1668,'Policy Characteristics'!$C:$C,0))),"",INDEX('Policy Characteristics'!H:H,MATCH($C1668,'Policy Characteristics'!$C:$C,0)))</f>
        <v>1</v>
      </c>
      <c r="O1668" s="226" t="str">
        <f>IF(ISBLANK(INDEX('Policy Characteristics'!I:I,MATCH($C1668,'Policy Characteristics'!$C:$C,0))),"",INDEX('Policy Characteristics'!I:I,MATCH($C1668,'Policy Characteristics'!$C:$C,0)))</f>
        <v>on/off</v>
      </c>
      <c r="P1668" s="22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26" t="str">
        <f>IF(ISBLANK(INDEX('Policy Characteristics'!K:K,MATCH($C1668,'Policy Characteristics'!$C:$C,0))),"",INDEX('Policy Characteristics'!K:K,MATCH($C1668,'Policy Characteristics'!$C:$C,0)))</f>
        <v>fuels.html#carbon-tax</v>
      </c>
      <c r="R1668" s="226" t="str">
        <f>IF(ISBLANK(INDEX('Policy Characteristics'!L:L,MATCH($C1668,'Policy Characteristics'!$C:$C,0))),"",INDEX('Policy Characteristics'!L:L,MATCH($C1668,'Policy Characteristics'!$C:$C,0)))</f>
        <v>carbon-tax.html</v>
      </c>
    </row>
    <row r="1669" spans="1:18" s="2" customFormat="1">
      <c r="A1669" s="22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226" t="str">
        <f t="shared" si="64"/>
        <v>BEPEfCT Boolean Exempt Process Emissions from Carbon Tax</v>
      </c>
      <c r="D1669" s="6" t="s">
        <v>888</v>
      </c>
      <c r="E1669" s="6"/>
      <c r="F1669" t="s">
        <v>889</v>
      </c>
      <c r="G1669" s="6"/>
      <c r="H1669" s="47">
        <v>1651</v>
      </c>
      <c r="I1669" s="262" t="s">
        <v>728</v>
      </c>
      <c r="J1669" s="227" t="str">
        <f>IF(ISBLANK(INDEX('Policy Characteristics'!D:D,MATCH($C1669,'Policy Characteristics'!$C:$C,0))),"",INDEX('Policy Characteristics'!D:D,MATCH($C1669,'Policy Characteristics'!$C:$C,0)))</f>
        <v/>
      </c>
      <c r="K1669" s="226" t="str">
        <f>IF(ISBLANK(INDEX('Policy Characteristics'!E:E,MATCH($C1669,'Policy Characteristics'!$C:$C,0))),"",INDEX('Policy Characteristics'!E:E,MATCH($C1669,'Policy Characteristics'!$C:$C,0)))</f>
        <v>cross toggle whether carbon tax affects process emissions</v>
      </c>
      <c r="L1669" s="226">
        <f>IF(ISBLANK(INDEX('Policy Characteristics'!F:F,MATCH($C1669,'Policy Characteristics'!$C:$C,0))),"",INDEX('Policy Characteristics'!F:F,MATCH($C1669,'Policy Characteristics'!$C:$C,0)))</f>
        <v>0</v>
      </c>
      <c r="M1669" s="226">
        <f>IF(ISBLANK(INDEX('Policy Characteristics'!G:G,MATCH($C1669,'Policy Characteristics'!$C:$C,0))),"",INDEX('Policy Characteristics'!G:G,MATCH($C1669,'Policy Characteristics'!$C:$C,0)))</f>
        <v>1</v>
      </c>
      <c r="N1669" s="226">
        <f>IF(ISBLANK(INDEX('Policy Characteristics'!H:H,MATCH($C1669,'Policy Characteristics'!$C:$C,0))),"",INDEX('Policy Characteristics'!H:H,MATCH($C1669,'Policy Characteristics'!$C:$C,0)))</f>
        <v>1</v>
      </c>
      <c r="O1669" s="226" t="str">
        <f>IF(ISBLANK(INDEX('Policy Characteristics'!I:I,MATCH($C1669,'Policy Characteristics'!$C:$C,0))),"",INDEX('Policy Characteristics'!I:I,MATCH($C1669,'Policy Characteristics'!$C:$C,0)))</f>
        <v>on/off</v>
      </c>
      <c r="P1669" s="22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26" t="str">
        <f>IF(ISBLANK(INDEX('Policy Characteristics'!K:K,MATCH($C1669,'Policy Characteristics'!$C:$C,0))),"",INDEX('Policy Characteristics'!K:K,MATCH($C1669,'Policy Characteristics'!$C:$C,0)))</f>
        <v>fuels.html#carbon-tax</v>
      </c>
      <c r="R1669" s="226" t="str">
        <f>IF(ISBLANK(INDEX('Policy Characteristics'!L:L,MATCH($C1669,'Policy Characteristics'!$C:$C,0))),"",INDEX('Policy Characteristics'!L:L,MATCH($C1669,'Policy Characteristics'!$C:$C,0)))</f>
        <v>carbon-tax.html</v>
      </c>
    </row>
    <row r="1670" spans="1:18" s="2" customFormat="1">
      <c r="A1670" s="22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226" t="str">
        <f t="shared" si="64"/>
        <v>BEPEfCT Boolean Exempt Process Emissions from Carbon Tax</v>
      </c>
      <c r="D1670" s="6" t="s">
        <v>890</v>
      </c>
      <c r="E1670" s="6"/>
      <c r="F1670" t="s">
        <v>891</v>
      </c>
      <c r="G1670" s="6"/>
      <c r="H1670" s="47">
        <v>1652</v>
      </c>
      <c r="I1670" s="262" t="s">
        <v>738</v>
      </c>
      <c r="J1670" s="227" t="str">
        <f>IF(ISBLANK(INDEX('Policy Characteristics'!D:D,MATCH($C1670,'Policy Characteristics'!$C:$C,0))),"",INDEX('Policy Characteristics'!D:D,MATCH($C1670,'Policy Characteristics'!$C:$C,0)))</f>
        <v/>
      </c>
      <c r="K1670" s="226" t="str">
        <f>IF(ISBLANK(INDEX('Policy Characteristics'!E:E,MATCH($C1670,'Policy Characteristics'!$C:$C,0))),"",INDEX('Policy Characteristics'!E:E,MATCH($C1670,'Policy Characteristics'!$C:$C,0)))</f>
        <v>cross toggle whether carbon tax affects process emissions</v>
      </c>
      <c r="L1670" s="226">
        <f>IF(ISBLANK(INDEX('Policy Characteristics'!F:F,MATCH($C1670,'Policy Characteristics'!$C:$C,0))),"",INDEX('Policy Characteristics'!F:F,MATCH($C1670,'Policy Characteristics'!$C:$C,0)))</f>
        <v>0</v>
      </c>
      <c r="M1670" s="226">
        <f>IF(ISBLANK(INDEX('Policy Characteristics'!G:G,MATCH($C1670,'Policy Characteristics'!$C:$C,0))),"",INDEX('Policy Characteristics'!G:G,MATCH($C1670,'Policy Characteristics'!$C:$C,0)))</f>
        <v>1</v>
      </c>
      <c r="N1670" s="226">
        <f>IF(ISBLANK(INDEX('Policy Characteristics'!H:H,MATCH($C1670,'Policy Characteristics'!$C:$C,0))),"",INDEX('Policy Characteristics'!H:H,MATCH($C1670,'Policy Characteristics'!$C:$C,0)))</f>
        <v>1</v>
      </c>
      <c r="O1670" s="226" t="str">
        <f>IF(ISBLANK(INDEX('Policy Characteristics'!I:I,MATCH($C1670,'Policy Characteristics'!$C:$C,0))),"",INDEX('Policy Characteristics'!I:I,MATCH($C1670,'Policy Characteristics'!$C:$C,0)))</f>
        <v>on/off</v>
      </c>
      <c r="P1670" s="22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26" t="str">
        <f>IF(ISBLANK(INDEX('Policy Characteristics'!K:K,MATCH($C1670,'Policy Characteristics'!$C:$C,0))),"",INDEX('Policy Characteristics'!K:K,MATCH($C1670,'Policy Characteristics'!$C:$C,0)))</f>
        <v>fuels.html#carbon-tax</v>
      </c>
      <c r="R1670" s="226" t="str">
        <f>IF(ISBLANK(INDEX('Policy Characteristics'!L:L,MATCH($C1670,'Policy Characteristics'!$C:$C,0))),"",INDEX('Policy Characteristics'!L:L,MATCH($C1670,'Policy Characteristics'!$C:$C,0)))</f>
        <v>carbon-tax.html</v>
      </c>
    </row>
    <row r="1671" spans="1:18" s="2" customFormat="1">
      <c r="A1671" s="22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Toggle Carbon Tax Border Adjustment</v>
      </c>
      <c r="C1671" s="1" t="s">
        <v>604</v>
      </c>
      <c r="D1671" s="6"/>
      <c r="E1671" s="6"/>
      <c r="F1671" s="6"/>
      <c r="G1671" s="6"/>
      <c r="H1671" s="47">
        <v>1627</v>
      </c>
      <c r="I1671" s="262" t="s">
        <v>728</v>
      </c>
      <c r="J1671" s="227" t="str">
        <f>IF(ISBLANK(INDEX('Policy Characteristics'!D:D,MATCH($C1671,'Policy Characteristics'!$C:$C,0))),"",INDEX('Policy Characteristics'!D:D,MATCH($C1671,'Policy Characteristics'!$C:$C,0)))</f>
        <v/>
      </c>
      <c r="K1671" s="226" t="str">
        <f>IF(ISBLANK(INDEX('Policy Characteristics'!E:E,MATCH($C1671,'Policy Characteristics'!$C:$C,0))),"",INDEX('Policy Characteristics'!E:E,MATCH($C1671,'Policy Characteristics'!$C:$C,0)))</f>
        <v/>
      </c>
      <c r="L1671" s="226">
        <f>IF(ISBLANK(INDEX('Policy Characteristics'!F:F,MATCH($C1671,'Policy Characteristics'!$C:$C,0))),"",INDEX('Policy Characteristics'!F:F,MATCH($C1671,'Policy Characteristics'!$C:$C,0)))</f>
        <v>0</v>
      </c>
      <c r="M1671" s="226">
        <f>IF(ISBLANK(INDEX('Policy Characteristics'!G:G,MATCH($C1671,'Policy Characteristics'!$C:$C,0))),"",INDEX('Policy Characteristics'!G:G,MATCH($C1671,'Policy Characteristics'!$C:$C,0)))</f>
        <v>1</v>
      </c>
      <c r="N1671" s="226">
        <f>IF(ISBLANK(INDEX('Policy Characteristics'!H:H,MATCH($C1671,'Policy Characteristics'!$C:$C,0))),"",INDEX('Policy Characteristics'!H:H,MATCH($C1671,'Policy Characteristics'!$C:$C,0)))</f>
        <v>1</v>
      </c>
      <c r="O1671" s="226" t="str">
        <f>IF(ISBLANK(INDEX('Policy Characteristics'!I:I,MATCH($C1671,'Policy Characteristics'!$C:$C,0))),"",INDEX('Policy Characteristics'!I:I,MATCH($C1671,'Policy Characteristics'!$C:$C,0)))</f>
        <v>on/off</v>
      </c>
      <c r="P1671" s="226"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26" t="str">
        <f>IF(ISBLANK(INDEX('Policy Characteristics'!K:K,MATCH($C1671,'Policy Characteristics'!$C:$C,0))),"",INDEX('Policy Characteristics'!K:K,MATCH($C1671,'Policy Characteristics'!$C:$C,0)))</f>
        <v>fuels.html#carbon-tax</v>
      </c>
      <c r="R1671" s="226" t="str">
        <f>IF(ISBLANK(INDEX('Policy Characteristics'!L:L,MATCH($C1671,'Policy Characteristics'!$C:$C,0))),"",INDEX('Policy Characteristics'!L:L,MATCH($C1671,'Policy Characteristics'!$C:$C,0)))</f>
        <v>carbon-tax.html</v>
      </c>
    </row>
    <row r="1672" spans="1:18" s="2" customFormat="1">
      <c r="A1672" s="22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Fixed Energy Prices</v>
      </c>
      <c r="C1672" s="254" t="s">
        <v>607</v>
      </c>
      <c r="D1672" s="6" t="s">
        <v>992</v>
      </c>
      <c r="E1672" s="6"/>
      <c r="F1672" s="6" t="s">
        <v>993</v>
      </c>
      <c r="G1672" s="6"/>
      <c r="H1672" s="43">
        <v>720</v>
      </c>
      <c r="I1672" s="262" t="s">
        <v>738</v>
      </c>
      <c r="J1672" s="227" t="str">
        <f>IF(ISBLANK(INDEX('Policy Characteristics'!D:D,MATCH($C1672,'Policy Characteristics'!$C:$C,0))),"",INDEX('Policy Characteristics'!D:D,MATCH($C1672,'Policy Characteristics'!$C:$C,0)))</f>
        <v>Fixed Energy Prices</v>
      </c>
      <c r="K1672" s="226" t="str">
        <f>IF(ISBLANK(INDEX('Policy Characteristics'!E:E,MATCH($C1672,'Policy Characteristics'!$C:$C,0))),"",INDEX('Policy Characteristics'!E:E,MATCH($C1672,'Policy Characteristics'!$C:$C,0)))</f>
        <v>cross toggle whether policies affect energy prices</v>
      </c>
      <c r="L1672" s="226">
        <f>IF(ISBLANK(INDEX('Policy Characteristics'!F:F,MATCH($C1672,'Policy Characteristics'!$C:$C,0))),"",INDEX('Policy Characteristics'!F:F,MATCH($C1672,'Policy Characteristics'!$C:$C,0)))</f>
        <v>0</v>
      </c>
      <c r="M1672" s="226">
        <f>IF(ISBLANK(INDEX('Policy Characteristics'!G:G,MATCH($C1672,'Policy Characteristics'!$C:$C,0))),"",INDEX('Policy Characteristics'!G:G,MATCH($C1672,'Policy Characteristics'!$C:$C,0)))</f>
        <v>1</v>
      </c>
      <c r="N1672" s="226">
        <f>IF(ISBLANK(INDEX('Policy Characteristics'!H:H,MATCH($C1672,'Policy Characteristics'!$C:$C,0))),"",INDEX('Policy Characteristics'!H:H,MATCH($C1672,'Policy Characteristics'!$C:$C,0)))</f>
        <v>1</v>
      </c>
      <c r="O1672" s="226" t="str">
        <f>IF(ISBLANK(INDEX('Policy Characteristics'!I:I,MATCH($C1672,'Policy Characteristics'!$C:$C,0))),"",INDEX('Policy Characteristics'!I:I,MATCH($C1672,'Policy Characteristics'!$C:$C,0)))</f>
        <v>on/off</v>
      </c>
      <c r="P1672" s="226" t="str">
        <f>IF(ISBLANK(INDEX('Policy Characteristics'!J:J,MATCH($C1672,'Policy Characteristics'!$C:$C,0))),"",INDEX('Policy Characteristics'!J:J,MATCH($C1672,'Policy Characteristics'!$C:$C,0)))</f>
        <v/>
      </c>
      <c r="Q1672" s="226" t="str">
        <f>IF(ISBLANK(INDEX('Policy Characteristics'!K:K,MATCH($C1672,'Policy Characteristics'!$C:$C,0))),"",INDEX('Policy Characteristics'!K:K,MATCH($C1672,'Policy Characteristics'!$C:$C,0)))</f>
        <v/>
      </c>
      <c r="R1672" s="226" t="str">
        <f>IF(ISBLANK(INDEX('Policy Characteristics'!L:L,MATCH($C1672,'Policy Characteristics'!$C:$C,0))),"",INDEX('Policy Characteristics'!L:L,MATCH($C1672,'Policy Characteristics'!$C:$C,0)))</f>
        <v/>
      </c>
    </row>
    <row r="1673" spans="1:18" s="2" customFormat="1">
      <c r="A1673" s="22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226" t="str">
        <f t="shared" ref="C1673:C1674" si="65">C$1672</f>
        <v>Toggle Whether Policies Affect Energy Prices</v>
      </c>
      <c r="D1673" s="6" t="s">
        <v>1006</v>
      </c>
      <c r="E1673" s="6"/>
      <c r="F1673" s="6" t="s">
        <v>1007</v>
      </c>
      <c r="G1673" s="6"/>
      <c r="H1673" s="43">
        <v>721</v>
      </c>
      <c r="I1673" s="262" t="s">
        <v>738</v>
      </c>
      <c r="J1673" s="227" t="str">
        <f>IF(ISBLANK(INDEX('Policy Characteristics'!D:D,MATCH($C1673,'Policy Characteristics'!$C:$C,0))),"",INDEX('Policy Characteristics'!D:D,MATCH($C1673,'Policy Characteristics'!$C:$C,0)))</f>
        <v>Fixed Energy Prices</v>
      </c>
      <c r="K1673" s="226" t="str">
        <f>IF(ISBLANK(INDEX('Policy Characteristics'!E:E,MATCH($C1673,'Policy Characteristics'!$C:$C,0))),"",INDEX('Policy Characteristics'!E:E,MATCH($C1673,'Policy Characteristics'!$C:$C,0)))</f>
        <v>cross toggle whether policies affect energy prices</v>
      </c>
      <c r="L1673" s="226">
        <f>IF(ISBLANK(INDEX('Policy Characteristics'!F:F,MATCH($C1673,'Policy Characteristics'!$C:$C,0))),"",INDEX('Policy Characteristics'!F:F,MATCH($C1673,'Policy Characteristics'!$C:$C,0)))</f>
        <v>0</v>
      </c>
      <c r="M1673" s="226">
        <f>IF(ISBLANK(INDEX('Policy Characteristics'!G:G,MATCH($C1673,'Policy Characteristics'!$C:$C,0))),"",INDEX('Policy Characteristics'!G:G,MATCH($C1673,'Policy Characteristics'!$C:$C,0)))</f>
        <v>1</v>
      </c>
      <c r="N1673" s="226">
        <f>IF(ISBLANK(INDEX('Policy Characteristics'!H:H,MATCH($C1673,'Policy Characteristics'!$C:$C,0))),"",INDEX('Policy Characteristics'!H:H,MATCH($C1673,'Policy Characteristics'!$C:$C,0)))</f>
        <v>1</v>
      </c>
      <c r="O1673" s="226" t="str">
        <f>IF(ISBLANK(INDEX('Policy Characteristics'!I:I,MATCH($C1673,'Policy Characteristics'!$C:$C,0))),"",INDEX('Policy Characteristics'!I:I,MATCH($C1673,'Policy Characteristics'!$C:$C,0)))</f>
        <v>on/off</v>
      </c>
      <c r="P1673" s="226" t="str">
        <f>IF(ISBLANK(INDEX('Policy Characteristics'!J:J,MATCH($C1673,'Policy Characteristics'!$C:$C,0))),"",INDEX('Policy Characteristics'!J:J,MATCH($C1673,'Policy Characteristics'!$C:$C,0)))</f>
        <v/>
      </c>
      <c r="Q1673" s="226" t="str">
        <f>IF(ISBLANK(INDEX('Policy Characteristics'!K:K,MATCH($C1673,'Policy Characteristics'!$C:$C,0))),"",INDEX('Policy Characteristics'!K:K,MATCH($C1673,'Policy Characteristics'!$C:$C,0)))</f>
        <v/>
      </c>
      <c r="R1673" s="226" t="str">
        <f>IF(ISBLANK(INDEX('Policy Characteristics'!L:L,MATCH($C1673,'Policy Characteristics'!$C:$C,0))),"",INDEX('Policy Characteristics'!L:L,MATCH($C1673,'Policy Characteristics'!$C:$C,0)))</f>
        <v/>
      </c>
    </row>
    <row r="1674" spans="1:18" s="2" customFormat="1">
      <c r="A1674" s="22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226" t="str">
        <f t="shared" si="65"/>
        <v>Toggle Whether Policies Affect Energy Prices</v>
      </c>
      <c r="D1674" s="6" t="s">
        <v>1010</v>
      </c>
      <c r="E1674" s="6"/>
      <c r="F1674" s="6" t="s">
        <v>1011</v>
      </c>
      <c r="G1674" s="6"/>
      <c r="H1674" s="43">
        <v>722</v>
      </c>
      <c r="I1674" s="262" t="s">
        <v>738</v>
      </c>
      <c r="J1674" s="227" t="str">
        <f>IF(ISBLANK(INDEX('Policy Characteristics'!D:D,MATCH($C1674,'Policy Characteristics'!$C:$C,0))),"",INDEX('Policy Characteristics'!D:D,MATCH($C1674,'Policy Characteristics'!$C:$C,0)))</f>
        <v>Fixed Energy Prices</v>
      </c>
      <c r="K1674" s="226" t="str">
        <f>IF(ISBLANK(INDEX('Policy Characteristics'!E:E,MATCH($C1674,'Policy Characteristics'!$C:$C,0))),"",INDEX('Policy Characteristics'!E:E,MATCH($C1674,'Policy Characteristics'!$C:$C,0)))</f>
        <v>cross toggle whether policies affect energy prices</v>
      </c>
      <c r="L1674" s="226">
        <f>IF(ISBLANK(INDEX('Policy Characteristics'!F:F,MATCH($C1674,'Policy Characteristics'!$C:$C,0))),"",INDEX('Policy Characteristics'!F:F,MATCH($C1674,'Policy Characteristics'!$C:$C,0)))</f>
        <v>0</v>
      </c>
      <c r="M1674" s="226">
        <f>IF(ISBLANK(INDEX('Policy Characteristics'!G:G,MATCH($C1674,'Policy Characteristics'!$C:$C,0))),"",INDEX('Policy Characteristics'!G:G,MATCH($C1674,'Policy Characteristics'!$C:$C,0)))</f>
        <v>1</v>
      </c>
      <c r="N1674" s="226">
        <f>IF(ISBLANK(INDEX('Policy Characteristics'!H:H,MATCH($C1674,'Policy Characteristics'!$C:$C,0))),"",INDEX('Policy Characteristics'!H:H,MATCH($C1674,'Policy Characteristics'!$C:$C,0)))</f>
        <v>1</v>
      </c>
      <c r="O1674" s="226" t="str">
        <f>IF(ISBLANK(INDEX('Policy Characteristics'!I:I,MATCH($C1674,'Policy Characteristics'!$C:$C,0))),"",INDEX('Policy Characteristics'!I:I,MATCH($C1674,'Policy Characteristics'!$C:$C,0)))</f>
        <v>on/off</v>
      </c>
      <c r="P1674" s="226" t="str">
        <f>IF(ISBLANK(INDEX('Policy Characteristics'!J:J,MATCH($C1674,'Policy Characteristics'!$C:$C,0))),"",INDEX('Policy Characteristics'!J:J,MATCH($C1674,'Policy Characteristics'!$C:$C,0)))</f>
        <v/>
      </c>
      <c r="Q1674" s="226" t="str">
        <f>IF(ISBLANK(INDEX('Policy Characteristics'!K:K,MATCH($C1674,'Policy Characteristics'!$C:$C,0))),"",INDEX('Policy Characteristics'!K:K,MATCH($C1674,'Policy Characteristics'!$C:$C,0)))</f>
        <v/>
      </c>
      <c r="R1674" s="226" t="str">
        <f>IF(ISBLANK(INDEX('Policy Characteristics'!L:L,MATCH($C1674,'Policy Characteristics'!$C:$C,0))),"",INDEX('Policy Characteristics'!L:L,MATCH($C1674,'Policy Characteristics'!$C:$C,0)))</f>
        <v/>
      </c>
    </row>
    <row r="1675" spans="1:18" s="2" customFormat="1">
      <c r="A1675" s="22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254" t="s">
        <v>607</v>
      </c>
      <c r="D1675" s="6" t="s">
        <v>965</v>
      </c>
      <c r="E1675" s="45"/>
      <c r="F1675" s="6" t="s">
        <v>795</v>
      </c>
      <c r="G1675" s="6"/>
      <c r="H1675" s="47">
        <v>836</v>
      </c>
      <c r="I1675" s="262" t="s">
        <v>738</v>
      </c>
      <c r="J1675" s="227" t="str">
        <f>IF(ISBLANK(INDEX('Policy Characteristics'!D:D,MATCH($C1675,'Policy Characteristics'!$C:$C,0))),"",INDEX('Policy Characteristics'!D:D,MATCH($C1675,'Policy Characteristics'!$C:$C,0)))</f>
        <v>Fixed Energy Prices</v>
      </c>
      <c r="K1675" s="226" t="str">
        <f>IF(ISBLANK(INDEX('Policy Characteristics'!E:E,MATCH($C1675,'Policy Characteristics'!$C:$C,0))),"",INDEX('Policy Characteristics'!E:E,MATCH($C1675,'Policy Characteristics'!$C:$C,0)))</f>
        <v>cross toggle whether policies affect energy prices</v>
      </c>
      <c r="L1675" s="226">
        <f>IF(ISBLANK(INDEX('Policy Characteristics'!F:F,MATCH($C1675,'Policy Characteristics'!$C:$C,0))),"",INDEX('Policy Characteristics'!F:F,MATCH($C1675,'Policy Characteristics'!$C:$C,0)))</f>
        <v>0</v>
      </c>
      <c r="M1675" s="226">
        <f>IF(ISBLANK(INDEX('Policy Characteristics'!G:G,MATCH($C1675,'Policy Characteristics'!$C:$C,0))),"",INDEX('Policy Characteristics'!G:G,MATCH($C1675,'Policy Characteristics'!$C:$C,0)))</f>
        <v>1</v>
      </c>
      <c r="N1675" s="226">
        <f>IF(ISBLANK(INDEX('Policy Characteristics'!H:H,MATCH($C1675,'Policy Characteristics'!$C:$C,0))),"",INDEX('Policy Characteristics'!H:H,MATCH($C1675,'Policy Characteristics'!$C:$C,0)))</f>
        <v>1</v>
      </c>
      <c r="O1675" s="226" t="str">
        <f>IF(ISBLANK(INDEX('Policy Characteristics'!I:I,MATCH($C1675,'Policy Characteristics'!$C:$C,0))),"",INDEX('Policy Characteristics'!I:I,MATCH($C1675,'Policy Characteristics'!$C:$C,0)))</f>
        <v>on/off</v>
      </c>
      <c r="P1675" s="226" t="str">
        <f>IF(ISBLANK(INDEX('Policy Characteristics'!J:J,MATCH($C1675,'Policy Characteristics'!$C:$C,0))),"",INDEX('Policy Characteristics'!J:J,MATCH($C1675,'Policy Characteristics'!$C:$C,0)))</f>
        <v/>
      </c>
      <c r="Q1675" s="226" t="str">
        <f>IF(ISBLANK(INDEX('Policy Characteristics'!K:K,MATCH($C1675,'Policy Characteristics'!$C:$C,0))),"",INDEX('Policy Characteristics'!K:K,MATCH($C1675,'Policy Characteristics'!$C:$C,0)))</f>
        <v/>
      </c>
      <c r="R1675" s="226" t="str">
        <f>IF(ISBLANK(INDEX('Policy Characteristics'!L:L,MATCH($C1675,'Policy Characteristics'!$C:$C,0))),"",INDEX('Policy Characteristics'!L:L,MATCH($C1675,'Policy Characteristics'!$C:$C,0)))</f>
        <v/>
      </c>
    </row>
    <row r="1676" spans="1:18" s="2" customFormat="1">
      <c r="A1676" s="22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226" t="str">
        <f t="shared" ref="C1676:C1686" si="66">C$1675</f>
        <v>Toggle Whether Policies Affect Energy Prices</v>
      </c>
      <c r="D1676" s="6" t="s">
        <v>966</v>
      </c>
      <c r="E1676" s="45"/>
      <c r="F1676" s="6" t="s">
        <v>967</v>
      </c>
      <c r="G1676" s="6"/>
      <c r="H1676" s="43">
        <v>837</v>
      </c>
      <c r="I1676" s="262" t="s">
        <v>738</v>
      </c>
      <c r="J1676" s="227" t="str">
        <f>IF(ISBLANK(INDEX('Policy Characteristics'!D:D,MATCH($C1676,'Policy Characteristics'!$C:$C,0))),"",INDEX('Policy Characteristics'!D:D,MATCH($C1676,'Policy Characteristics'!$C:$C,0)))</f>
        <v>Fixed Energy Prices</v>
      </c>
      <c r="K1676" s="226" t="str">
        <f>IF(ISBLANK(INDEX('Policy Characteristics'!E:E,MATCH($C1676,'Policy Characteristics'!$C:$C,0))),"",INDEX('Policy Characteristics'!E:E,MATCH($C1676,'Policy Characteristics'!$C:$C,0)))</f>
        <v>cross toggle whether policies affect energy prices</v>
      </c>
      <c r="L1676" s="226">
        <f>IF(ISBLANK(INDEX('Policy Characteristics'!F:F,MATCH($C1676,'Policy Characteristics'!$C:$C,0))),"",INDEX('Policy Characteristics'!F:F,MATCH($C1676,'Policy Characteristics'!$C:$C,0)))</f>
        <v>0</v>
      </c>
      <c r="M1676" s="226">
        <f>IF(ISBLANK(INDEX('Policy Characteristics'!G:G,MATCH($C1676,'Policy Characteristics'!$C:$C,0))),"",INDEX('Policy Characteristics'!G:G,MATCH($C1676,'Policy Characteristics'!$C:$C,0)))</f>
        <v>1</v>
      </c>
      <c r="N1676" s="226">
        <f>IF(ISBLANK(INDEX('Policy Characteristics'!H:H,MATCH($C1676,'Policy Characteristics'!$C:$C,0))),"",INDEX('Policy Characteristics'!H:H,MATCH($C1676,'Policy Characteristics'!$C:$C,0)))</f>
        <v>1</v>
      </c>
      <c r="O1676" s="226" t="str">
        <f>IF(ISBLANK(INDEX('Policy Characteristics'!I:I,MATCH($C1676,'Policy Characteristics'!$C:$C,0))),"",INDEX('Policy Characteristics'!I:I,MATCH($C1676,'Policy Characteristics'!$C:$C,0)))</f>
        <v>on/off</v>
      </c>
      <c r="P1676" s="226" t="str">
        <f>IF(ISBLANK(INDEX('Policy Characteristics'!J:J,MATCH($C1676,'Policy Characteristics'!$C:$C,0))),"",INDEX('Policy Characteristics'!J:J,MATCH($C1676,'Policy Characteristics'!$C:$C,0)))</f>
        <v/>
      </c>
      <c r="Q1676" s="226" t="str">
        <f>IF(ISBLANK(INDEX('Policy Characteristics'!K:K,MATCH($C1676,'Policy Characteristics'!$C:$C,0))),"",INDEX('Policy Characteristics'!K:K,MATCH($C1676,'Policy Characteristics'!$C:$C,0)))</f>
        <v/>
      </c>
      <c r="R1676" s="226" t="str">
        <f>IF(ISBLANK(INDEX('Policy Characteristics'!L:L,MATCH($C1676,'Policy Characteristics'!$C:$C,0))),"",INDEX('Policy Characteristics'!L:L,MATCH($C1676,'Policy Characteristics'!$C:$C,0)))</f>
        <v/>
      </c>
    </row>
    <row r="1677" spans="1:18" s="2" customFormat="1">
      <c r="A1677" s="22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226" t="str">
        <f t="shared" si="66"/>
        <v>Toggle Whether Policies Affect Energy Prices</v>
      </c>
      <c r="D1677" s="6" t="s">
        <v>1001</v>
      </c>
      <c r="E1677" s="45"/>
      <c r="F1677" s="6" t="s">
        <v>811</v>
      </c>
      <c r="G1677" s="6"/>
      <c r="H1677" s="47">
        <v>838</v>
      </c>
      <c r="I1677" s="262" t="s">
        <v>738</v>
      </c>
      <c r="J1677" s="227" t="str">
        <f>IF(ISBLANK(INDEX('Policy Characteristics'!D:D,MATCH($C1677,'Policy Characteristics'!$C:$C,0))),"",INDEX('Policy Characteristics'!D:D,MATCH($C1677,'Policy Characteristics'!$C:$C,0)))</f>
        <v>Fixed Energy Prices</v>
      </c>
      <c r="K1677" s="226" t="str">
        <f>IF(ISBLANK(INDEX('Policy Characteristics'!E:E,MATCH($C1677,'Policy Characteristics'!$C:$C,0))),"",INDEX('Policy Characteristics'!E:E,MATCH($C1677,'Policy Characteristics'!$C:$C,0)))</f>
        <v>cross toggle whether policies affect energy prices</v>
      </c>
      <c r="L1677" s="226">
        <f>IF(ISBLANK(INDEX('Policy Characteristics'!F:F,MATCH($C1677,'Policy Characteristics'!$C:$C,0))),"",INDEX('Policy Characteristics'!F:F,MATCH($C1677,'Policy Characteristics'!$C:$C,0)))</f>
        <v>0</v>
      </c>
      <c r="M1677" s="226">
        <f>IF(ISBLANK(INDEX('Policy Characteristics'!G:G,MATCH($C1677,'Policy Characteristics'!$C:$C,0))),"",INDEX('Policy Characteristics'!G:G,MATCH($C1677,'Policy Characteristics'!$C:$C,0)))</f>
        <v>1</v>
      </c>
      <c r="N1677" s="226">
        <f>IF(ISBLANK(INDEX('Policy Characteristics'!H:H,MATCH($C1677,'Policy Characteristics'!$C:$C,0))),"",INDEX('Policy Characteristics'!H:H,MATCH($C1677,'Policy Characteristics'!$C:$C,0)))</f>
        <v>1</v>
      </c>
      <c r="O1677" s="226" t="str">
        <f>IF(ISBLANK(INDEX('Policy Characteristics'!I:I,MATCH($C1677,'Policy Characteristics'!$C:$C,0))),"",INDEX('Policy Characteristics'!I:I,MATCH($C1677,'Policy Characteristics'!$C:$C,0)))</f>
        <v>on/off</v>
      </c>
      <c r="P1677" s="226" t="str">
        <f>IF(ISBLANK(INDEX('Policy Characteristics'!J:J,MATCH($C1677,'Policy Characteristics'!$C:$C,0))),"",INDEX('Policy Characteristics'!J:J,MATCH($C1677,'Policy Characteristics'!$C:$C,0)))</f>
        <v/>
      </c>
      <c r="Q1677" s="226" t="str">
        <f>IF(ISBLANK(INDEX('Policy Characteristics'!K:K,MATCH($C1677,'Policy Characteristics'!$C:$C,0))),"",INDEX('Policy Characteristics'!K:K,MATCH($C1677,'Policy Characteristics'!$C:$C,0)))</f>
        <v/>
      </c>
      <c r="R1677" s="226" t="str">
        <f>IF(ISBLANK(INDEX('Policy Characteristics'!L:L,MATCH($C1677,'Policy Characteristics'!$C:$C,0))),"",INDEX('Policy Characteristics'!L:L,MATCH($C1677,'Policy Characteristics'!$C:$C,0)))</f>
        <v/>
      </c>
    </row>
    <row r="1678" spans="1:18" s="2" customFormat="1">
      <c r="A1678" s="22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226" t="str">
        <f t="shared" si="66"/>
        <v>Toggle Whether Policies Affect Energy Prices</v>
      </c>
      <c r="D1678" s="6" t="s">
        <v>968</v>
      </c>
      <c r="E1678" s="45"/>
      <c r="F1678" s="6" t="s">
        <v>969</v>
      </c>
      <c r="G1678" s="6"/>
      <c r="H1678" s="43">
        <v>839</v>
      </c>
      <c r="I1678" s="262" t="s">
        <v>738</v>
      </c>
      <c r="J1678" s="227" t="str">
        <f>IF(ISBLANK(INDEX('Policy Characteristics'!D:D,MATCH($C1678,'Policy Characteristics'!$C:$C,0))),"",INDEX('Policy Characteristics'!D:D,MATCH($C1678,'Policy Characteristics'!$C:$C,0)))</f>
        <v>Fixed Energy Prices</v>
      </c>
      <c r="K1678" s="226" t="str">
        <f>IF(ISBLANK(INDEX('Policy Characteristics'!E:E,MATCH($C1678,'Policy Characteristics'!$C:$C,0))),"",INDEX('Policy Characteristics'!E:E,MATCH($C1678,'Policy Characteristics'!$C:$C,0)))</f>
        <v>cross toggle whether policies affect energy prices</v>
      </c>
      <c r="L1678" s="226">
        <f>IF(ISBLANK(INDEX('Policy Characteristics'!F:F,MATCH($C1678,'Policy Characteristics'!$C:$C,0))),"",INDEX('Policy Characteristics'!F:F,MATCH($C1678,'Policy Characteristics'!$C:$C,0)))</f>
        <v>0</v>
      </c>
      <c r="M1678" s="226">
        <f>IF(ISBLANK(INDEX('Policy Characteristics'!G:G,MATCH($C1678,'Policy Characteristics'!$C:$C,0))),"",INDEX('Policy Characteristics'!G:G,MATCH($C1678,'Policy Characteristics'!$C:$C,0)))</f>
        <v>1</v>
      </c>
      <c r="N1678" s="226">
        <f>IF(ISBLANK(INDEX('Policy Characteristics'!H:H,MATCH($C1678,'Policy Characteristics'!$C:$C,0))),"",INDEX('Policy Characteristics'!H:H,MATCH($C1678,'Policy Characteristics'!$C:$C,0)))</f>
        <v>1</v>
      </c>
      <c r="O1678" s="226" t="str">
        <f>IF(ISBLANK(INDEX('Policy Characteristics'!I:I,MATCH($C1678,'Policy Characteristics'!$C:$C,0))),"",INDEX('Policy Characteristics'!I:I,MATCH($C1678,'Policy Characteristics'!$C:$C,0)))</f>
        <v>on/off</v>
      </c>
      <c r="P1678" s="226" t="str">
        <f>IF(ISBLANK(INDEX('Policy Characteristics'!J:J,MATCH($C1678,'Policy Characteristics'!$C:$C,0))),"",INDEX('Policy Characteristics'!J:J,MATCH($C1678,'Policy Characteristics'!$C:$C,0)))</f>
        <v/>
      </c>
      <c r="Q1678" s="226" t="str">
        <f>IF(ISBLANK(INDEX('Policy Characteristics'!K:K,MATCH($C1678,'Policy Characteristics'!$C:$C,0))),"",INDEX('Policy Characteristics'!K:K,MATCH($C1678,'Policy Characteristics'!$C:$C,0)))</f>
        <v/>
      </c>
      <c r="R1678" s="226" t="str">
        <f>IF(ISBLANK(INDEX('Policy Characteristics'!L:L,MATCH($C1678,'Policy Characteristics'!$C:$C,0))),"",INDEX('Policy Characteristics'!L:L,MATCH($C1678,'Policy Characteristics'!$C:$C,0)))</f>
        <v/>
      </c>
    </row>
    <row r="1679" spans="1:18" s="2" customFormat="1">
      <c r="A1679" s="22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226" t="str">
        <f t="shared" si="66"/>
        <v>Toggle Whether Policies Affect Energy Prices</v>
      </c>
      <c r="D1679" s="6" t="s">
        <v>970</v>
      </c>
      <c r="E1679" s="45"/>
      <c r="F1679" s="6" t="s">
        <v>971</v>
      </c>
      <c r="G1679" s="6"/>
      <c r="H1679" s="47">
        <v>840</v>
      </c>
      <c r="I1679" s="262" t="s">
        <v>738</v>
      </c>
      <c r="J1679" s="227" t="str">
        <f>IF(ISBLANK(INDEX('Policy Characteristics'!D:D,MATCH($C1679,'Policy Characteristics'!$C:$C,0))),"",INDEX('Policy Characteristics'!D:D,MATCH($C1679,'Policy Characteristics'!$C:$C,0)))</f>
        <v>Fixed Energy Prices</v>
      </c>
      <c r="K1679" s="226" t="str">
        <f>IF(ISBLANK(INDEX('Policy Characteristics'!E:E,MATCH($C1679,'Policy Characteristics'!$C:$C,0))),"",INDEX('Policy Characteristics'!E:E,MATCH($C1679,'Policy Characteristics'!$C:$C,0)))</f>
        <v>cross toggle whether policies affect energy prices</v>
      </c>
      <c r="L1679" s="226">
        <f>IF(ISBLANK(INDEX('Policy Characteristics'!F:F,MATCH($C1679,'Policy Characteristics'!$C:$C,0))),"",INDEX('Policy Characteristics'!F:F,MATCH($C1679,'Policy Characteristics'!$C:$C,0)))</f>
        <v>0</v>
      </c>
      <c r="M1679" s="226">
        <f>IF(ISBLANK(INDEX('Policy Characteristics'!G:G,MATCH($C1679,'Policy Characteristics'!$C:$C,0))),"",INDEX('Policy Characteristics'!G:G,MATCH($C1679,'Policy Characteristics'!$C:$C,0)))</f>
        <v>1</v>
      </c>
      <c r="N1679" s="226">
        <f>IF(ISBLANK(INDEX('Policy Characteristics'!H:H,MATCH($C1679,'Policy Characteristics'!$C:$C,0))),"",INDEX('Policy Characteristics'!H:H,MATCH($C1679,'Policy Characteristics'!$C:$C,0)))</f>
        <v>1</v>
      </c>
      <c r="O1679" s="226" t="str">
        <f>IF(ISBLANK(INDEX('Policy Characteristics'!I:I,MATCH($C1679,'Policy Characteristics'!$C:$C,0))),"",INDEX('Policy Characteristics'!I:I,MATCH($C1679,'Policy Characteristics'!$C:$C,0)))</f>
        <v>on/off</v>
      </c>
      <c r="P1679" s="226" t="str">
        <f>IF(ISBLANK(INDEX('Policy Characteristics'!J:J,MATCH($C1679,'Policy Characteristics'!$C:$C,0))),"",INDEX('Policy Characteristics'!J:J,MATCH($C1679,'Policy Characteristics'!$C:$C,0)))</f>
        <v/>
      </c>
      <c r="Q1679" s="226" t="str">
        <f>IF(ISBLANK(INDEX('Policy Characteristics'!K:K,MATCH($C1679,'Policy Characteristics'!$C:$C,0))),"",INDEX('Policy Characteristics'!K:K,MATCH($C1679,'Policy Characteristics'!$C:$C,0)))</f>
        <v/>
      </c>
      <c r="R1679" s="226" t="str">
        <f>IF(ISBLANK(INDEX('Policy Characteristics'!L:L,MATCH($C1679,'Policy Characteristics'!$C:$C,0))),"",INDEX('Policy Characteristics'!L:L,MATCH($C1679,'Policy Characteristics'!$C:$C,0)))</f>
        <v/>
      </c>
    </row>
    <row r="1680" spans="1:18" s="2" customFormat="1">
      <c r="A1680" s="22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226" t="str">
        <f t="shared" si="66"/>
        <v>Toggle Whether Policies Affect Energy Prices</v>
      </c>
      <c r="D1680" s="6" t="s">
        <v>1002</v>
      </c>
      <c r="E1680" s="45"/>
      <c r="F1680" s="6" t="s">
        <v>1003</v>
      </c>
      <c r="G1680" s="6"/>
      <c r="H1680" s="43">
        <v>841</v>
      </c>
      <c r="I1680" s="262" t="s">
        <v>738</v>
      </c>
      <c r="J1680" s="227" t="str">
        <f>IF(ISBLANK(INDEX('Policy Characteristics'!D:D,MATCH($C1680,'Policy Characteristics'!$C:$C,0))),"",INDEX('Policy Characteristics'!D:D,MATCH($C1680,'Policy Characteristics'!$C:$C,0)))</f>
        <v>Fixed Energy Prices</v>
      </c>
      <c r="K1680" s="226" t="str">
        <f>IF(ISBLANK(INDEX('Policy Characteristics'!E:E,MATCH($C1680,'Policy Characteristics'!$C:$C,0))),"",INDEX('Policy Characteristics'!E:E,MATCH($C1680,'Policy Characteristics'!$C:$C,0)))</f>
        <v>cross toggle whether policies affect energy prices</v>
      </c>
      <c r="L1680" s="226">
        <f>IF(ISBLANK(INDEX('Policy Characteristics'!F:F,MATCH($C1680,'Policy Characteristics'!$C:$C,0))),"",INDEX('Policy Characteristics'!F:F,MATCH($C1680,'Policy Characteristics'!$C:$C,0)))</f>
        <v>0</v>
      </c>
      <c r="M1680" s="226">
        <f>IF(ISBLANK(INDEX('Policy Characteristics'!G:G,MATCH($C1680,'Policy Characteristics'!$C:$C,0))),"",INDEX('Policy Characteristics'!G:G,MATCH($C1680,'Policy Characteristics'!$C:$C,0)))</f>
        <v>1</v>
      </c>
      <c r="N1680" s="226">
        <f>IF(ISBLANK(INDEX('Policy Characteristics'!H:H,MATCH($C1680,'Policy Characteristics'!$C:$C,0))),"",INDEX('Policy Characteristics'!H:H,MATCH($C1680,'Policy Characteristics'!$C:$C,0)))</f>
        <v>1</v>
      </c>
      <c r="O1680" s="226" t="str">
        <f>IF(ISBLANK(INDEX('Policy Characteristics'!I:I,MATCH($C1680,'Policy Characteristics'!$C:$C,0))),"",INDEX('Policy Characteristics'!I:I,MATCH($C1680,'Policy Characteristics'!$C:$C,0)))</f>
        <v>on/off</v>
      </c>
      <c r="P1680" s="226" t="str">
        <f>IF(ISBLANK(INDEX('Policy Characteristics'!J:J,MATCH($C1680,'Policy Characteristics'!$C:$C,0))),"",INDEX('Policy Characteristics'!J:J,MATCH($C1680,'Policy Characteristics'!$C:$C,0)))</f>
        <v/>
      </c>
      <c r="Q1680" s="226" t="str">
        <f>IF(ISBLANK(INDEX('Policy Characteristics'!K:K,MATCH($C1680,'Policy Characteristics'!$C:$C,0))),"",INDEX('Policy Characteristics'!K:K,MATCH($C1680,'Policy Characteristics'!$C:$C,0)))</f>
        <v/>
      </c>
      <c r="R1680" s="226" t="str">
        <f>IF(ISBLANK(INDEX('Policy Characteristics'!L:L,MATCH($C1680,'Policy Characteristics'!$C:$C,0))),"",INDEX('Policy Characteristics'!L:L,MATCH($C1680,'Policy Characteristics'!$C:$C,0)))</f>
        <v/>
      </c>
    </row>
    <row r="1681" spans="1:18" s="2" customFormat="1">
      <c r="A1681" s="22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226" t="str">
        <f t="shared" si="66"/>
        <v>Toggle Whether Policies Affect Energy Prices</v>
      </c>
      <c r="D1681" s="6" t="s">
        <v>1004</v>
      </c>
      <c r="E1681" s="45"/>
      <c r="F1681" s="6" t="s">
        <v>1005</v>
      </c>
      <c r="G1681" s="6"/>
      <c r="H1681" s="47">
        <v>842</v>
      </c>
      <c r="I1681" s="262" t="s">
        <v>738</v>
      </c>
      <c r="J1681" s="227" t="str">
        <f>IF(ISBLANK(INDEX('Policy Characteristics'!D:D,MATCH($C1681,'Policy Characteristics'!$C:$C,0))),"",INDEX('Policy Characteristics'!D:D,MATCH($C1681,'Policy Characteristics'!$C:$C,0)))</f>
        <v>Fixed Energy Prices</v>
      </c>
      <c r="K1681" s="226" t="str">
        <f>IF(ISBLANK(INDEX('Policy Characteristics'!E:E,MATCH($C1681,'Policy Characteristics'!$C:$C,0))),"",INDEX('Policy Characteristics'!E:E,MATCH($C1681,'Policy Characteristics'!$C:$C,0)))</f>
        <v>cross toggle whether policies affect energy prices</v>
      </c>
      <c r="L1681" s="226">
        <f>IF(ISBLANK(INDEX('Policy Characteristics'!F:F,MATCH($C1681,'Policy Characteristics'!$C:$C,0))),"",INDEX('Policy Characteristics'!F:F,MATCH($C1681,'Policy Characteristics'!$C:$C,0)))</f>
        <v>0</v>
      </c>
      <c r="M1681" s="226">
        <f>IF(ISBLANK(INDEX('Policy Characteristics'!G:G,MATCH($C1681,'Policy Characteristics'!$C:$C,0))),"",INDEX('Policy Characteristics'!G:G,MATCH($C1681,'Policy Characteristics'!$C:$C,0)))</f>
        <v>1</v>
      </c>
      <c r="N1681" s="226">
        <f>IF(ISBLANK(INDEX('Policy Characteristics'!H:H,MATCH($C1681,'Policy Characteristics'!$C:$C,0))),"",INDEX('Policy Characteristics'!H:H,MATCH($C1681,'Policy Characteristics'!$C:$C,0)))</f>
        <v>1</v>
      </c>
      <c r="O1681" s="226" t="str">
        <f>IF(ISBLANK(INDEX('Policy Characteristics'!I:I,MATCH($C1681,'Policy Characteristics'!$C:$C,0))),"",INDEX('Policy Characteristics'!I:I,MATCH($C1681,'Policy Characteristics'!$C:$C,0)))</f>
        <v>on/off</v>
      </c>
      <c r="P1681" s="226" t="str">
        <f>IF(ISBLANK(INDEX('Policy Characteristics'!J:J,MATCH($C1681,'Policy Characteristics'!$C:$C,0))),"",INDEX('Policy Characteristics'!J:J,MATCH($C1681,'Policy Characteristics'!$C:$C,0)))</f>
        <v/>
      </c>
      <c r="Q1681" s="226" t="str">
        <f>IF(ISBLANK(INDEX('Policy Characteristics'!K:K,MATCH($C1681,'Policy Characteristics'!$C:$C,0))),"",INDEX('Policy Characteristics'!K:K,MATCH($C1681,'Policy Characteristics'!$C:$C,0)))</f>
        <v/>
      </c>
      <c r="R1681" s="226" t="str">
        <f>IF(ISBLANK(INDEX('Policy Characteristics'!L:L,MATCH($C1681,'Policy Characteristics'!$C:$C,0))),"",INDEX('Policy Characteristics'!L:L,MATCH($C1681,'Policy Characteristics'!$C:$C,0)))</f>
        <v/>
      </c>
    </row>
    <row r="1682" spans="1:18" s="2" customFormat="1">
      <c r="A1682" s="22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226" t="str">
        <f t="shared" si="66"/>
        <v>Toggle Whether Policies Affect Energy Prices</v>
      </c>
      <c r="D1682" s="6" t="s">
        <v>972</v>
      </c>
      <c r="E1682" s="45"/>
      <c r="F1682" s="6" t="s">
        <v>973</v>
      </c>
      <c r="G1682" s="6"/>
      <c r="H1682" s="43">
        <v>843</v>
      </c>
      <c r="I1682" s="262" t="s">
        <v>738</v>
      </c>
      <c r="J1682" s="227" t="str">
        <f>IF(ISBLANK(INDEX('Policy Characteristics'!D:D,MATCH($C1682,'Policy Characteristics'!$C:$C,0))),"",INDEX('Policy Characteristics'!D:D,MATCH($C1682,'Policy Characteristics'!$C:$C,0)))</f>
        <v>Fixed Energy Prices</v>
      </c>
      <c r="K1682" s="226" t="str">
        <f>IF(ISBLANK(INDEX('Policy Characteristics'!E:E,MATCH($C1682,'Policy Characteristics'!$C:$C,0))),"",INDEX('Policy Characteristics'!E:E,MATCH($C1682,'Policy Characteristics'!$C:$C,0)))</f>
        <v>cross toggle whether policies affect energy prices</v>
      </c>
      <c r="L1682" s="226">
        <f>IF(ISBLANK(INDEX('Policy Characteristics'!F:F,MATCH($C1682,'Policy Characteristics'!$C:$C,0))),"",INDEX('Policy Characteristics'!F:F,MATCH($C1682,'Policy Characteristics'!$C:$C,0)))</f>
        <v>0</v>
      </c>
      <c r="M1682" s="226">
        <f>IF(ISBLANK(INDEX('Policy Characteristics'!G:G,MATCH($C1682,'Policy Characteristics'!$C:$C,0))),"",INDEX('Policy Characteristics'!G:G,MATCH($C1682,'Policy Characteristics'!$C:$C,0)))</f>
        <v>1</v>
      </c>
      <c r="N1682" s="226">
        <f>IF(ISBLANK(INDEX('Policy Characteristics'!H:H,MATCH($C1682,'Policy Characteristics'!$C:$C,0))),"",INDEX('Policy Characteristics'!H:H,MATCH($C1682,'Policy Characteristics'!$C:$C,0)))</f>
        <v>1</v>
      </c>
      <c r="O1682" s="226" t="str">
        <f>IF(ISBLANK(INDEX('Policy Characteristics'!I:I,MATCH($C1682,'Policy Characteristics'!$C:$C,0))),"",INDEX('Policy Characteristics'!I:I,MATCH($C1682,'Policy Characteristics'!$C:$C,0)))</f>
        <v>on/off</v>
      </c>
      <c r="P1682" s="226" t="str">
        <f>IF(ISBLANK(INDEX('Policy Characteristics'!J:J,MATCH($C1682,'Policy Characteristics'!$C:$C,0))),"",INDEX('Policy Characteristics'!J:J,MATCH($C1682,'Policy Characteristics'!$C:$C,0)))</f>
        <v/>
      </c>
      <c r="Q1682" s="226" t="str">
        <f>IF(ISBLANK(INDEX('Policy Characteristics'!K:K,MATCH($C1682,'Policy Characteristics'!$C:$C,0))),"",INDEX('Policy Characteristics'!K:K,MATCH($C1682,'Policy Characteristics'!$C:$C,0)))</f>
        <v/>
      </c>
      <c r="R1682" s="226" t="str">
        <f>IF(ISBLANK(INDEX('Policy Characteristics'!L:L,MATCH($C1682,'Policy Characteristics'!$C:$C,0))),"",INDEX('Policy Characteristics'!L:L,MATCH($C1682,'Policy Characteristics'!$C:$C,0)))</f>
        <v/>
      </c>
    </row>
    <row r="1683" spans="1:18" s="2" customFormat="1">
      <c r="A1683" s="22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226" t="str">
        <f t="shared" si="66"/>
        <v>Toggle Whether Policies Affect Energy Prices</v>
      </c>
      <c r="D1683" s="6" t="s">
        <v>974</v>
      </c>
      <c r="E1683" s="45"/>
      <c r="F1683" s="6" t="s">
        <v>819</v>
      </c>
      <c r="G1683" s="6"/>
      <c r="H1683" s="47">
        <v>844</v>
      </c>
      <c r="I1683" s="262" t="s">
        <v>738</v>
      </c>
      <c r="J1683" s="227" t="str">
        <f>IF(ISBLANK(INDEX('Policy Characteristics'!D:D,MATCH($C1683,'Policy Characteristics'!$C:$C,0))),"",INDEX('Policy Characteristics'!D:D,MATCH($C1683,'Policy Characteristics'!$C:$C,0)))</f>
        <v>Fixed Energy Prices</v>
      </c>
      <c r="K1683" s="226" t="str">
        <f>IF(ISBLANK(INDEX('Policy Characteristics'!E:E,MATCH($C1683,'Policy Characteristics'!$C:$C,0))),"",INDEX('Policy Characteristics'!E:E,MATCH($C1683,'Policy Characteristics'!$C:$C,0)))</f>
        <v>cross toggle whether policies affect energy prices</v>
      </c>
      <c r="L1683" s="226">
        <f>IF(ISBLANK(INDEX('Policy Characteristics'!F:F,MATCH($C1683,'Policy Characteristics'!$C:$C,0))),"",INDEX('Policy Characteristics'!F:F,MATCH($C1683,'Policy Characteristics'!$C:$C,0)))</f>
        <v>0</v>
      </c>
      <c r="M1683" s="226">
        <f>IF(ISBLANK(INDEX('Policy Characteristics'!G:G,MATCH($C1683,'Policy Characteristics'!$C:$C,0))),"",INDEX('Policy Characteristics'!G:G,MATCH($C1683,'Policy Characteristics'!$C:$C,0)))</f>
        <v>1</v>
      </c>
      <c r="N1683" s="226">
        <f>IF(ISBLANK(INDEX('Policy Characteristics'!H:H,MATCH($C1683,'Policy Characteristics'!$C:$C,0))),"",INDEX('Policy Characteristics'!H:H,MATCH($C1683,'Policy Characteristics'!$C:$C,0)))</f>
        <v>1</v>
      </c>
      <c r="O1683" s="226" t="str">
        <f>IF(ISBLANK(INDEX('Policy Characteristics'!I:I,MATCH($C1683,'Policy Characteristics'!$C:$C,0))),"",INDEX('Policy Characteristics'!I:I,MATCH($C1683,'Policy Characteristics'!$C:$C,0)))</f>
        <v>on/off</v>
      </c>
      <c r="P1683" s="226" t="str">
        <f>IF(ISBLANK(INDEX('Policy Characteristics'!J:J,MATCH($C1683,'Policy Characteristics'!$C:$C,0))),"",INDEX('Policy Characteristics'!J:J,MATCH($C1683,'Policy Characteristics'!$C:$C,0)))</f>
        <v/>
      </c>
      <c r="Q1683" s="226" t="str">
        <f>IF(ISBLANK(INDEX('Policy Characteristics'!K:K,MATCH($C1683,'Policy Characteristics'!$C:$C,0))),"",INDEX('Policy Characteristics'!K:K,MATCH($C1683,'Policy Characteristics'!$C:$C,0)))</f>
        <v/>
      </c>
      <c r="R1683" s="226" t="str">
        <f>IF(ISBLANK(INDEX('Policy Characteristics'!L:L,MATCH($C1683,'Policy Characteristics'!$C:$C,0))),"",INDEX('Policy Characteristics'!L:L,MATCH($C1683,'Policy Characteristics'!$C:$C,0)))</f>
        <v/>
      </c>
    </row>
    <row r="1684" spans="1:18" s="2" customFormat="1">
      <c r="A1684" s="22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226" t="str">
        <f t="shared" si="66"/>
        <v>Toggle Whether Policies Affect Energy Prices</v>
      </c>
      <c r="D1684" s="6" t="s">
        <v>975</v>
      </c>
      <c r="E1684" s="45"/>
      <c r="F1684" s="6" t="s">
        <v>823</v>
      </c>
      <c r="G1684" s="6"/>
      <c r="H1684" s="43">
        <v>845</v>
      </c>
      <c r="I1684" s="262" t="s">
        <v>738</v>
      </c>
      <c r="J1684" s="227" t="str">
        <f>IF(ISBLANK(INDEX('Policy Characteristics'!D:D,MATCH($C1684,'Policy Characteristics'!$C:$C,0))),"",INDEX('Policy Characteristics'!D:D,MATCH($C1684,'Policy Characteristics'!$C:$C,0)))</f>
        <v>Fixed Energy Prices</v>
      </c>
      <c r="K1684" s="226" t="str">
        <f>IF(ISBLANK(INDEX('Policy Characteristics'!E:E,MATCH($C1684,'Policy Characteristics'!$C:$C,0))),"",INDEX('Policy Characteristics'!E:E,MATCH($C1684,'Policy Characteristics'!$C:$C,0)))</f>
        <v>cross toggle whether policies affect energy prices</v>
      </c>
      <c r="L1684" s="226">
        <f>IF(ISBLANK(INDEX('Policy Characteristics'!F:F,MATCH($C1684,'Policy Characteristics'!$C:$C,0))),"",INDEX('Policy Characteristics'!F:F,MATCH($C1684,'Policy Characteristics'!$C:$C,0)))</f>
        <v>0</v>
      </c>
      <c r="M1684" s="226">
        <f>IF(ISBLANK(INDEX('Policy Characteristics'!G:G,MATCH($C1684,'Policy Characteristics'!$C:$C,0))),"",INDEX('Policy Characteristics'!G:G,MATCH($C1684,'Policy Characteristics'!$C:$C,0)))</f>
        <v>1</v>
      </c>
      <c r="N1684" s="226">
        <f>IF(ISBLANK(INDEX('Policy Characteristics'!H:H,MATCH($C1684,'Policy Characteristics'!$C:$C,0))),"",INDEX('Policy Characteristics'!H:H,MATCH($C1684,'Policy Characteristics'!$C:$C,0)))</f>
        <v>1</v>
      </c>
      <c r="O1684" s="226" t="str">
        <f>IF(ISBLANK(INDEX('Policy Characteristics'!I:I,MATCH($C1684,'Policy Characteristics'!$C:$C,0))),"",INDEX('Policy Characteristics'!I:I,MATCH($C1684,'Policy Characteristics'!$C:$C,0)))</f>
        <v>on/off</v>
      </c>
      <c r="P1684" s="226" t="str">
        <f>IF(ISBLANK(INDEX('Policy Characteristics'!J:J,MATCH($C1684,'Policy Characteristics'!$C:$C,0))),"",INDEX('Policy Characteristics'!J:J,MATCH($C1684,'Policy Characteristics'!$C:$C,0)))</f>
        <v/>
      </c>
      <c r="Q1684" s="226" t="str">
        <f>IF(ISBLANK(INDEX('Policy Characteristics'!K:K,MATCH($C1684,'Policy Characteristics'!$C:$C,0))),"",INDEX('Policy Characteristics'!K:K,MATCH($C1684,'Policy Characteristics'!$C:$C,0)))</f>
        <v/>
      </c>
      <c r="R1684" s="226" t="str">
        <f>IF(ISBLANK(INDEX('Policy Characteristics'!L:L,MATCH($C1684,'Policy Characteristics'!$C:$C,0))),"",INDEX('Policy Characteristics'!L:L,MATCH($C1684,'Policy Characteristics'!$C:$C,0)))</f>
        <v/>
      </c>
    </row>
    <row r="1685" spans="1:18" s="2" customFormat="1">
      <c r="A1685" s="22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226" t="str">
        <f t="shared" si="66"/>
        <v>Toggle Whether Policies Affect Energy Prices</v>
      </c>
      <c r="D1685" s="6" t="s">
        <v>976</v>
      </c>
      <c r="E1685" s="45"/>
      <c r="F1685" s="6" t="s">
        <v>977</v>
      </c>
      <c r="G1685" s="6"/>
      <c r="H1685" s="47">
        <v>846</v>
      </c>
      <c r="I1685" s="262" t="s">
        <v>738</v>
      </c>
      <c r="J1685" s="227" t="str">
        <f>IF(ISBLANK(INDEX('Policy Characteristics'!D:D,MATCH($C1685,'Policy Characteristics'!$C:$C,0))),"",INDEX('Policy Characteristics'!D:D,MATCH($C1685,'Policy Characteristics'!$C:$C,0)))</f>
        <v>Fixed Energy Prices</v>
      </c>
      <c r="K1685" s="226" t="str">
        <f>IF(ISBLANK(INDEX('Policy Characteristics'!E:E,MATCH($C1685,'Policy Characteristics'!$C:$C,0))),"",INDEX('Policy Characteristics'!E:E,MATCH($C1685,'Policy Characteristics'!$C:$C,0)))</f>
        <v>cross toggle whether policies affect energy prices</v>
      </c>
      <c r="L1685" s="226">
        <f>IF(ISBLANK(INDEX('Policy Characteristics'!F:F,MATCH($C1685,'Policy Characteristics'!$C:$C,0))),"",INDEX('Policy Characteristics'!F:F,MATCH($C1685,'Policy Characteristics'!$C:$C,0)))</f>
        <v>0</v>
      </c>
      <c r="M1685" s="226">
        <f>IF(ISBLANK(INDEX('Policy Characteristics'!G:G,MATCH($C1685,'Policy Characteristics'!$C:$C,0))),"",INDEX('Policy Characteristics'!G:G,MATCH($C1685,'Policy Characteristics'!$C:$C,0)))</f>
        <v>1</v>
      </c>
      <c r="N1685" s="226">
        <f>IF(ISBLANK(INDEX('Policy Characteristics'!H:H,MATCH($C1685,'Policy Characteristics'!$C:$C,0))),"",INDEX('Policy Characteristics'!H:H,MATCH($C1685,'Policy Characteristics'!$C:$C,0)))</f>
        <v>1</v>
      </c>
      <c r="O1685" s="226" t="str">
        <f>IF(ISBLANK(INDEX('Policy Characteristics'!I:I,MATCH($C1685,'Policy Characteristics'!$C:$C,0))),"",INDEX('Policy Characteristics'!I:I,MATCH($C1685,'Policy Characteristics'!$C:$C,0)))</f>
        <v>on/off</v>
      </c>
      <c r="P1685" s="226" t="str">
        <f>IF(ISBLANK(INDEX('Policy Characteristics'!J:J,MATCH($C1685,'Policy Characteristics'!$C:$C,0))),"",INDEX('Policy Characteristics'!J:J,MATCH($C1685,'Policy Characteristics'!$C:$C,0)))</f>
        <v/>
      </c>
      <c r="Q1685" s="226" t="str">
        <f>IF(ISBLANK(INDEX('Policy Characteristics'!K:K,MATCH($C1685,'Policy Characteristics'!$C:$C,0))),"",INDEX('Policy Characteristics'!K:K,MATCH($C1685,'Policy Characteristics'!$C:$C,0)))</f>
        <v/>
      </c>
      <c r="R1685" s="226" t="str">
        <f>IF(ISBLANK(INDEX('Policy Characteristics'!L:L,MATCH($C1685,'Policy Characteristics'!$C:$C,0))),"",INDEX('Policy Characteristics'!L:L,MATCH($C1685,'Policy Characteristics'!$C:$C,0)))</f>
        <v/>
      </c>
    </row>
    <row r="1686" spans="1:18" s="2" customFormat="1">
      <c r="A1686" s="22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226" t="str">
        <f t="shared" si="66"/>
        <v>Toggle Whether Policies Affect Energy Prices</v>
      </c>
      <c r="D1686" s="6" t="s">
        <v>978</v>
      </c>
      <c r="E1686" s="45"/>
      <c r="F1686" s="6" t="s">
        <v>979</v>
      </c>
      <c r="G1686" s="6"/>
      <c r="H1686" s="43">
        <v>847</v>
      </c>
      <c r="I1686" s="262" t="s">
        <v>738</v>
      </c>
      <c r="J1686" s="227" t="str">
        <f>IF(ISBLANK(INDEX('Policy Characteristics'!D:D,MATCH($C1686,'Policy Characteristics'!$C:$C,0))),"",INDEX('Policy Characteristics'!D:D,MATCH($C1686,'Policy Characteristics'!$C:$C,0)))</f>
        <v>Fixed Energy Prices</v>
      </c>
      <c r="K1686" s="226" t="str">
        <f>IF(ISBLANK(INDEX('Policy Characteristics'!E:E,MATCH($C1686,'Policy Characteristics'!$C:$C,0))),"",INDEX('Policy Characteristics'!E:E,MATCH($C1686,'Policy Characteristics'!$C:$C,0)))</f>
        <v>cross toggle whether policies affect energy prices</v>
      </c>
      <c r="L1686" s="226">
        <f>IF(ISBLANK(INDEX('Policy Characteristics'!F:F,MATCH($C1686,'Policy Characteristics'!$C:$C,0))),"",INDEX('Policy Characteristics'!F:F,MATCH($C1686,'Policy Characteristics'!$C:$C,0)))</f>
        <v>0</v>
      </c>
      <c r="M1686" s="226">
        <f>IF(ISBLANK(INDEX('Policy Characteristics'!G:G,MATCH($C1686,'Policy Characteristics'!$C:$C,0))),"",INDEX('Policy Characteristics'!G:G,MATCH($C1686,'Policy Characteristics'!$C:$C,0)))</f>
        <v>1</v>
      </c>
      <c r="N1686" s="226">
        <f>IF(ISBLANK(INDEX('Policy Characteristics'!H:H,MATCH($C1686,'Policy Characteristics'!$C:$C,0))),"",INDEX('Policy Characteristics'!H:H,MATCH($C1686,'Policy Characteristics'!$C:$C,0)))</f>
        <v>1</v>
      </c>
      <c r="O1686" s="226" t="str">
        <f>IF(ISBLANK(INDEX('Policy Characteristics'!I:I,MATCH($C1686,'Policy Characteristics'!$C:$C,0))),"",INDEX('Policy Characteristics'!I:I,MATCH($C1686,'Policy Characteristics'!$C:$C,0)))</f>
        <v>on/off</v>
      </c>
      <c r="P1686" s="226" t="str">
        <f>IF(ISBLANK(INDEX('Policy Characteristics'!J:J,MATCH($C1686,'Policy Characteristics'!$C:$C,0))),"",INDEX('Policy Characteristics'!J:J,MATCH($C1686,'Policy Characteristics'!$C:$C,0)))</f>
        <v/>
      </c>
      <c r="Q1686" s="226" t="str">
        <f>IF(ISBLANK(INDEX('Policy Characteristics'!K:K,MATCH($C1686,'Policy Characteristics'!$C:$C,0))),"",INDEX('Policy Characteristics'!K:K,MATCH($C1686,'Policy Characteristics'!$C:$C,0)))</f>
        <v/>
      </c>
      <c r="R1686" s="226" t="str">
        <f>IF(ISBLANK(INDEX('Policy Characteristics'!L:L,MATCH($C1686,'Policy Characteristics'!$C:$C,0))),"",INDEX('Policy Characteristics'!L:L,MATCH($C1686,'Policy Characteristics'!$C:$C,0)))</f>
        <v/>
      </c>
    </row>
    <row r="1687" spans="1:18" s="2" customFormat="1">
      <c r="A1687" s="22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Fuel Price Deregulation</v>
      </c>
      <c r="C1687" s="254" t="s">
        <v>609</v>
      </c>
      <c r="D1687" s="6" t="s">
        <v>965</v>
      </c>
      <c r="E1687" s="45"/>
      <c r="F1687" s="6" t="s">
        <v>795</v>
      </c>
      <c r="G1687" s="6"/>
      <c r="H1687" s="43">
        <v>723</v>
      </c>
      <c r="I1687" s="262" t="s">
        <v>738</v>
      </c>
      <c r="J1687" s="227" t="str">
        <f>IF(ISBLANK(INDEX('Policy Characteristics'!D:D,MATCH($C1687,'Policy Characteristics'!$C:$C,0))),"",INDEX('Policy Characteristics'!D:D,MATCH($C1687,'Policy Characteristics'!$C:$C,0)))</f>
        <v>Fuel Price Deregulation</v>
      </c>
      <c r="K1687" s="226" t="str">
        <f>IF(ISBLANK(INDEX('Policy Characteristics'!E:E,MATCH($C1687,'Policy Characteristics'!$C:$C,0))),"",INDEX('Policy Characteristics'!E:E,MATCH($C1687,'Policy Characteristics'!$C:$C,0)))</f>
        <v>cross fuel price deregulation</v>
      </c>
      <c r="L1687" s="233">
        <f>IF(ISBLANK(INDEX('Policy Characteristics'!F:F,MATCH($C1687,'Policy Characteristics'!$C:$C,0))),"",INDEX('Policy Characteristics'!F:F,MATCH($C1687,'Policy Characteristics'!$C:$C,0)))</f>
        <v>0</v>
      </c>
      <c r="M1687" s="233">
        <f>IF(ISBLANK(INDEX('Policy Characteristics'!G:G,MATCH($C1687,'Policy Characteristics'!$C:$C,0))),"",INDEX('Policy Characteristics'!G:G,MATCH($C1687,'Policy Characteristics'!$C:$C,0)))</f>
        <v>1</v>
      </c>
      <c r="N1687" s="233">
        <f>IF(ISBLANK(INDEX('Policy Characteristics'!H:H,MATCH($C1687,'Policy Characteristics'!$C:$C,0))),"",INDEX('Policy Characteristics'!H:H,MATCH($C1687,'Policy Characteristics'!$C:$C,0)))</f>
        <v>0.01</v>
      </c>
      <c r="O1687" s="226" t="str">
        <f>IF(ISBLANK(INDEX('Policy Characteristics'!I:I,MATCH($C1687,'Policy Characteristics'!$C:$C,0))),"",INDEX('Policy Characteristics'!I:I,MATCH($C1687,'Policy Characteristics'!$C:$C,0)))</f>
        <v>% of price deregulated</v>
      </c>
      <c r="P1687" s="22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26" t="str">
        <f>IF(ISBLANK(INDEX('Policy Characteristics'!K:K,MATCH($C1687,'Policy Characteristics'!$C:$C,0))),"",INDEX('Policy Characteristics'!K:K,MATCH($C1687,'Policy Characteristics'!$C:$C,0)))</f>
        <v>fuels.html#fuel-price-deregulation</v>
      </c>
      <c r="R1687" s="226" t="str">
        <f>IF(ISBLANK(INDEX('Policy Characteristics'!L:L,MATCH($C1687,'Policy Characteristics'!$C:$C,0))),"",INDEX('Policy Characteristics'!L:L,MATCH($C1687,'Policy Characteristics'!$C:$C,0)))</f>
        <v/>
      </c>
    </row>
    <row r="1688" spans="1:18" s="2" customFormat="1">
      <c r="A1688" s="22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226" t="str">
        <f t="shared" ref="C1688:C1701" si="67">C$1687</f>
        <v>Fuel Price Deregulation</v>
      </c>
      <c r="D1688" s="6" t="s">
        <v>966</v>
      </c>
      <c r="E1688" s="45"/>
      <c r="F1688" s="6" t="s">
        <v>967</v>
      </c>
      <c r="G1688" s="6"/>
      <c r="H1688" s="43">
        <v>724</v>
      </c>
      <c r="I1688" s="262" t="s">
        <v>738</v>
      </c>
      <c r="J1688" s="227" t="str">
        <f>IF(ISBLANK(INDEX('Policy Characteristics'!D:D,MATCH($C1688,'Policy Characteristics'!$C:$C,0))),"",INDEX('Policy Characteristics'!D:D,MATCH($C1688,'Policy Characteristics'!$C:$C,0)))</f>
        <v>Fuel Price Deregulation</v>
      </c>
      <c r="K1688" s="22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226" t="str">
        <f>IF(ISBLANK(INDEX('Policy Characteristics'!I:I,MATCH($C1688,'Policy Characteristics'!$C:$C,0))),"",INDEX('Policy Characteristics'!I:I,MATCH($C1688,'Policy Characteristics'!$C:$C,0)))</f>
        <v>% of price deregulated</v>
      </c>
      <c r="P1688" s="22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26" t="str">
        <f>IF(ISBLANK(INDEX('Policy Characteristics'!K:K,MATCH($C1688,'Policy Characteristics'!$C:$C,0))),"",INDEX('Policy Characteristics'!K:K,MATCH($C1688,'Policy Characteristics'!$C:$C,0)))</f>
        <v>fuels.html#fuel-price-deregulation</v>
      </c>
      <c r="R1688" s="226" t="str">
        <f>IF(ISBLANK(INDEX('Policy Characteristics'!L:L,MATCH($C1688,'Policy Characteristics'!$C:$C,0))),"",INDEX('Policy Characteristics'!L:L,MATCH($C1688,'Policy Characteristics'!$C:$C,0)))</f>
        <v/>
      </c>
    </row>
    <row r="1689" spans="1:18" s="2" customFormat="1">
      <c r="A1689" s="22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226" t="str">
        <f t="shared" si="67"/>
        <v>Fuel Price Deregulation</v>
      </c>
      <c r="D1689" s="6" t="s">
        <v>994</v>
      </c>
      <c r="E1689" s="45"/>
      <c r="F1689" s="6" t="s">
        <v>995</v>
      </c>
      <c r="G1689" s="6"/>
      <c r="H1689" s="43">
        <v>725</v>
      </c>
      <c r="I1689" s="262" t="s">
        <v>738</v>
      </c>
      <c r="J1689" s="227" t="str">
        <f>IF(ISBLANK(INDEX('Policy Characteristics'!D:D,MATCH($C1689,'Policy Characteristics'!$C:$C,0))),"",INDEX('Policy Characteristics'!D:D,MATCH($C1689,'Policy Characteristics'!$C:$C,0)))</f>
        <v>Fuel Price Deregulation</v>
      </c>
      <c r="K1689" s="22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226" t="str">
        <f>IF(ISBLANK(INDEX('Policy Characteristics'!I:I,MATCH($C1689,'Policy Characteristics'!$C:$C,0))),"",INDEX('Policy Characteristics'!I:I,MATCH($C1689,'Policy Characteristics'!$C:$C,0)))</f>
        <v>% of price deregulated</v>
      </c>
      <c r="P1689" s="22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26" t="str">
        <f>IF(ISBLANK(INDEX('Policy Characteristics'!K:K,MATCH($C1689,'Policy Characteristics'!$C:$C,0))),"",INDEX('Policy Characteristics'!K:K,MATCH($C1689,'Policy Characteristics'!$C:$C,0)))</f>
        <v>fuels.html#fuel-price-deregulation</v>
      </c>
      <c r="R1689" s="226" t="str">
        <f>IF(ISBLANK(INDEX('Policy Characteristics'!L:L,MATCH($C1689,'Policy Characteristics'!$C:$C,0))),"",INDEX('Policy Characteristics'!L:L,MATCH($C1689,'Policy Characteristics'!$C:$C,0)))</f>
        <v/>
      </c>
    </row>
    <row r="1690" spans="1:18" s="2" customFormat="1">
      <c r="A1690" s="22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226" t="str">
        <f t="shared" si="67"/>
        <v>Fuel Price Deregulation</v>
      </c>
      <c r="D1690" s="6" t="s">
        <v>1001</v>
      </c>
      <c r="E1690" s="45"/>
      <c r="F1690" s="6" t="s">
        <v>811</v>
      </c>
      <c r="G1690" s="6"/>
      <c r="H1690" s="43">
        <v>726</v>
      </c>
      <c r="I1690" s="262" t="s">
        <v>738</v>
      </c>
      <c r="J1690" s="227" t="str">
        <f>IF(ISBLANK(INDEX('Policy Characteristics'!D:D,MATCH($C1690,'Policy Characteristics'!$C:$C,0))),"",INDEX('Policy Characteristics'!D:D,MATCH($C1690,'Policy Characteristics'!$C:$C,0)))</f>
        <v>Fuel Price Deregulation</v>
      </c>
      <c r="K1690" s="22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226" t="str">
        <f>IF(ISBLANK(INDEX('Policy Characteristics'!I:I,MATCH($C1690,'Policy Characteristics'!$C:$C,0))),"",INDEX('Policy Characteristics'!I:I,MATCH($C1690,'Policy Characteristics'!$C:$C,0)))</f>
        <v>% of price deregulated</v>
      </c>
      <c r="P1690" s="22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26" t="str">
        <f>IF(ISBLANK(INDEX('Policy Characteristics'!K:K,MATCH($C1690,'Policy Characteristics'!$C:$C,0))),"",INDEX('Policy Characteristics'!K:K,MATCH($C1690,'Policy Characteristics'!$C:$C,0)))</f>
        <v>fuels.html#fuel-price-deregulation</v>
      </c>
      <c r="R1690" s="226" t="str">
        <f>IF(ISBLANK(INDEX('Policy Characteristics'!L:L,MATCH($C1690,'Policy Characteristics'!$C:$C,0))),"",INDEX('Policy Characteristics'!L:L,MATCH($C1690,'Policy Characteristics'!$C:$C,0)))</f>
        <v/>
      </c>
    </row>
    <row r="1691" spans="1:18" s="2" customFormat="1">
      <c r="A1691" s="22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226" t="str">
        <f t="shared" si="67"/>
        <v>Fuel Price Deregulation</v>
      </c>
      <c r="D1691" s="6" t="s">
        <v>968</v>
      </c>
      <c r="E1691" s="45"/>
      <c r="F1691" s="6" t="s">
        <v>969</v>
      </c>
      <c r="G1691" s="6"/>
      <c r="H1691" s="43">
        <v>727</v>
      </c>
      <c r="I1691" s="262" t="s">
        <v>738</v>
      </c>
      <c r="J1691" s="227" t="str">
        <f>IF(ISBLANK(INDEX('Policy Characteristics'!D:D,MATCH($C1691,'Policy Characteristics'!$C:$C,0))),"",INDEX('Policy Characteristics'!D:D,MATCH($C1691,'Policy Characteristics'!$C:$C,0)))</f>
        <v>Fuel Price Deregulation</v>
      </c>
      <c r="K1691" s="22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226" t="str">
        <f>IF(ISBLANK(INDEX('Policy Characteristics'!I:I,MATCH($C1691,'Policy Characteristics'!$C:$C,0))),"",INDEX('Policy Characteristics'!I:I,MATCH($C1691,'Policy Characteristics'!$C:$C,0)))</f>
        <v>% of price deregulated</v>
      </c>
      <c r="P1691" s="22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26" t="str">
        <f>IF(ISBLANK(INDEX('Policy Characteristics'!K:K,MATCH($C1691,'Policy Characteristics'!$C:$C,0))),"",INDEX('Policy Characteristics'!K:K,MATCH($C1691,'Policy Characteristics'!$C:$C,0)))</f>
        <v>fuels.html#fuel-price-deregulation</v>
      </c>
      <c r="R1691" s="226" t="str">
        <f>IF(ISBLANK(INDEX('Policy Characteristics'!L:L,MATCH($C1691,'Policy Characteristics'!$C:$C,0))),"",INDEX('Policy Characteristics'!L:L,MATCH($C1691,'Policy Characteristics'!$C:$C,0)))</f>
        <v/>
      </c>
    </row>
    <row r="1692" spans="1:18" s="2" customFormat="1">
      <c r="A1692" s="22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226" t="str">
        <f t="shared" si="67"/>
        <v>Fuel Price Deregulation</v>
      </c>
      <c r="D1692" s="6" t="s">
        <v>970</v>
      </c>
      <c r="E1692" s="45"/>
      <c r="F1692" s="6" t="s">
        <v>971</v>
      </c>
      <c r="G1692" s="6"/>
      <c r="H1692" s="43">
        <v>728</v>
      </c>
      <c r="I1692" s="262" t="s">
        <v>738</v>
      </c>
      <c r="J1692" s="227" t="str">
        <f>IF(ISBLANK(INDEX('Policy Characteristics'!D:D,MATCH($C1692,'Policy Characteristics'!$C:$C,0))),"",INDEX('Policy Characteristics'!D:D,MATCH($C1692,'Policy Characteristics'!$C:$C,0)))</f>
        <v>Fuel Price Deregulation</v>
      </c>
      <c r="K1692" s="22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226" t="str">
        <f>IF(ISBLANK(INDEX('Policy Characteristics'!I:I,MATCH($C1692,'Policy Characteristics'!$C:$C,0))),"",INDEX('Policy Characteristics'!I:I,MATCH($C1692,'Policy Characteristics'!$C:$C,0)))</f>
        <v>% of price deregulated</v>
      </c>
      <c r="P1692" s="22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26" t="str">
        <f>IF(ISBLANK(INDEX('Policy Characteristics'!K:K,MATCH($C1692,'Policy Characteristics'!$C:$C,0))),"",INDEX('Policy Characteristics'!K:K,MATCH($C1692,'Policy Characteristics'!$C:$C,0)))</f>
        <v>fuels.html#fuel-price-deregulation</v>
      </c>
      <c r="R1692" s="226" t="str">
        <f>IF(ISBLANK(INDEX('Policy Characteristics'!L:L,MATCH($C1692,'Policy Characteristics'!$C:$C,0))),"",INDEX('Policy Characteristics'!L:L,MATCH($C1692,'Policy Characteristics'!$C:$C,0)))</f>
        <v/>
      </c>
    </row>
    <row r="1693" spans="1:18" s="2" customFormat="1">
      <c r="A1693" s="22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226" t="str">
        <f t="shared" si="67"/>
        <v>Fuel Price Deregulation</v>
      </c>
      <c r="D1693" s="6" t="s">
        <v>1002</v>
      </c>
      <c r="E1693" s="45"/>
      <c r="F1693" s="6" t="s">
        <v>1003</v>
      </c>
      <c r="G1693" s="6"/>
      <c r="H1693" s="43">
        <v>729</v>
      </c>
      <c r="I1693" s="262" t="s">
        <v>738</v>
      </c>
      <c r="J1693" s="227" t="str">
        <f>IF(ISBLANK(INDEX('Policy Characteristics'!D:D,MATCH($C1693,'Policy Characteristics'!$C:$C,0))),"",INDEX('Policy Characteristics'!D:D,MATCH($C1693,'Policy Characteristics'!$C:$C,0)))</f>
        <v>Fuel Price Deregulation</v>
      </c>
      <c r="K1693" s="22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226" t="str">
        <f>IF(ISBLANK(INDEX('Policy Characteristics'!I:I,MATCH($C1693,'Policy Characteristics'!$C:$C,0))),"",INDEX('Policy Characteristics'!I:I,MATCH($C1693,'Policy Characteristics'!$C:$C,0)))</f>
        <v>% of price deregulated</v>
      </c>
      <c r="P1693" s="22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26" t="str">
        <f>IF(ISBLANK(INDEX('Policy Characteristics'!K:K,MATCH($C1693,'Policy Characteristics'!$C:$C,0))),"",INDEX('Policy Characteristics'!K:K,MATCH($C1693,'Policy Characteristics'!$C:$C,0)))</f>
        <v>fuels.html#fuel-price-deregulation</v>
      </c>
      <c r="R1693" s="226" t="str">
        <f>IF(ISBLANK(INDEX('Policy Characteristics'!L:L,MATCH($C1693,'Policy Characteristics'!$C:$C,0))),"",INDEX('Policy Characteristics'!L:L,MATCH($C1693,'Policy Characteristics'!$C:$C,0)))</f>
        <v/>
      </c>
    </row>
    <row r="1694" spans="1:18" s="2" customFormat="1">
      <c r="A1694" s="22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226" t="str">
        <f t="shared" si="67"/>
        <v>Fuel Price Deregulation</v>
      </c>
      <c r="D1694" s="6" t="s">
        <v>1004</v>
      </c>
      <c r="E1694" s="45"/>
      <c r="F1694" s="6" t="s">
        <v>1005</v>
      </c>
      <c r="G1694" s="6"/>
      <c r="H1694" s="43">
        <v>730</v>
      </c>
      <c r="I1694" s="262" t="s">
        <v>738</v>
      </c>
      <c r="J1694" s="227" t="str">
        <f>IF(ISBLANK(INDEX('Policy Characteristics'!D:D,MATCH($C1694,'Policy Characteristics'!$C:$C,0))),"",INDEX('Policy Characteristics'!D:D,MATCH($C1694,'Policy Characteristics'!$C:$C,0)))</f>
        <v>Fuel Price Deregulation</v>
      </c>
      <c r="K1694" s="22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226" t="str">
        <f>IF(ISBLANK(INDEX('Policy Characteristics'!I:I,MATCH($C1694,'Policy Characteristics'!$C:$C,0))),"",INDEX('Policy Characteristics'!I:I,MATCH($C1694,'Policy Characteristics'!$C:$C,0)))</f>
        <v>% of price deregulated</v>
      </c>
      <c r="P1694" s="22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26" t="str">
        <f>IF(ISBLANK(INDEX('Policy Characteristics'!K:K,MATCH($C1694,'Policy Characteristics'!$C:$C,0))),"",INDEX('Policy Characteristics'!K:K,MATCH($C1694,'Policy Characteristics'!$C:$C,0)))</f>
        <v>fuels.html#fuel-price-deregulation</v>
      </c>
      <c r="R1694" s="226" t="str">
        <f>IF(ISBLANK(INDEX('Policy Characteristics'!L:L,MATCH($C1694,'Policy Characteristics'!$C:$C,0))),"",INDEX('Policy Characteristics'!L:L,MATCH($C1694,'Policy Characteristics'!$C:$C,0)))</f>
        <v/>
      </c>
    </row>
    <row r="1695" spans="1:18" s="2" customFormat="1">
      <c r="A1695" s="22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226" t="str">
        <f t="shared" si="67"/>
        <v>Fuel Price Deregulation</v>
      </c>
      <c r="D1695" s="6" t="s">
        <v>972</v>
      </c>
      <c r="E1695" s="45"/>
      <c r="F1695" s="6" t="s">
        <v>973</v>
      </c>
      <c r="G1695" s="6"/>
      <c r="H1695" s="43">
        <v>731</v>
      </c>
      <c r="I1695" s="262" t="s">
        <v>738</v>
      </c>
      <c r="J1695" s="227" t="str">
        <f>IF(ISBLANK(INDEX('Policy Characteristics'!D:D,MATCH($C1695,'Policy Characteristics'!$C:$C,0))),"",INDEX('Policy Characteristics'!D:D,MATCH($C1695,'Policy Characteristics'!$C:$C,0)))</f>
        <v>Fuel Price Deregulation</v>
      </c>
      <c r="K1695" s="22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226" t="str">
        <f>IF(ISBLANK(INDEX('Policy Characteristics'!I:I,MATCH($C1695,'Policy Characteristics'!$C:$C,0))),"",INDEX('Policy Characteristics'!I:I,MATCH($C1695,'Policy Characteristics'!$C:$C,0)))</f>
        <v>% of price deregulated</v>
      </c>
      <c r="P1695" s="22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26" t="str">
        <f>IF(ISBLANK(INDEX('Policy Characteristics'!K:K,MATCH($C1695,'Policy Characteristics'!$C:$C,0))),"",INDEX('Policy Characteristics'!K:K,MATCH($C1695,'Policy Characteristics'!$C:$C,0)))</f>
        <v>fuels.html#fuel-price-deregulation</v>
      </c>
      <c r="R1695" s="226" t="str">
        <f>IF(ISBLANK(INDEX('Policy Characteristics'!L:L,MATCH($C1695,'Policy Characteristics'!$C:$C,0))),"",INDEX('Policy Characteristics'!L:L,MATCH($C1695,'Policy Characteristics'!$C:$C,0)))</f>
        <v/>
      </c>
    </row>
    <row r="1696" spans="1:18" s="2" customFormat="1">
      <c r="A1696" s="22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226" t="str">
        <f t="shared" si="67"/>
        <v>Fuel Price Deregulation</v>
      </c>
      <c r="D1696" s="6" t="s">
        <v>974</v>
      </c>
      <c r="E1696" s="45"/>
      <c r="F1696" s="6" t="s">
        <v>819</v>
      </c>
      <c r="G1696" s="6"/>
      <c r="H1696" s="43">
        <v>732</v>
      </c>
      <c r="I1696" s="262" t="s">
        <v>738</v>
      </c>
      <c r="J1696" s="227" t="str">
        <f>IF(ISBLANK(INDEX('Policy Characteristics'!D:D,MATCH($C1696,'Policy Characteristics'!$C:$C,0))),"",INDEX('Policy Characteristics'!D:D,MATCH($C1696,'Policy Characteristics'!$C:$C,0)))</f>
        <v>Fuel Price Deregulation</v>
      </c>
      <c r="K1696" s="22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226" t="str">
        <f>IF(ISBLANK(INDEX('Policy Characteristics'!I:I,MATCH($C1696,'Policy Characteristics'!$C:$C,0))),"",INDEX('Policy Characteristics'!I:I,MATCH($C1696,'Policy Characteristics'!$C:$C,0)))</f>
        <v>% of price deregulated</v>
      </c>
      <c r="P1696" s="22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26" t="str">
        <f>IF(ISBLANK(INDEX('Policy Characteristics'!K:K,MATCH($C1696,'Policy Characteristics'!$C:$C,0))),"",INDEX('Policy Characteristics'!K:K,MATCH($C1696,'Policy Characteristics'!$C:$C,0)))</f>
        <v>fuels.html#fuel-price-deregulation</v>
      </c>
      <c r="R1696" s="226" t="str">
        <f>IF(ISBLANK(INDEX('Policy Characteristics'!L:L,MATCH($C1696,'Policy Characteristics'!$C:$C,0))),"",INDEX('Policy Characteristics'!L:L,MATCH($C1696,'Policy Characteristics'!$C:$C,0)))</f>
        <v/>
      </c>
    </row>
    <row r="1697" spans="1:18" s="2" customFormat="1">
      <c r="A1697" s="22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226" t="str">
        <f t="shared" si="67"/>
        <v>Fuel Price Deregulation</v>
      </c>
      <c r="D1697" s="6" t="s">
        <v>975</v>
      </c>
      <c r="E1697" s="45"/>
      <c r="F1697" s="6" t="s">
        <v>823</v>
      </c>
      <c r="G1697" s="6"/>
      <c r="H1697" s="43">
        <v>733</v>
      </c>
      <c r="I1697" s="262" t="s">
        <v>738</v>
      </c>
      <c r="J1697" s="227" t="str">
        <f>IF(ISBLANK(INDEX('Policy Characteristics'!D:D,MATCH($C1697,'Policy Characteristics'!$C:$C,0))),"",INDEX('Policy Characteristics'!D:D,MATCH($C1697,'Policy Characteristics'!$C:$C,0)))</f>
        <v>Fuel Price Deregulation</v>
      </c>
      <c r="K1697" s="22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226" t="str">
        <f>IF(ISBLANK(INDEX('Policy Characteristics'!I:I,MATCH($C1697,'Policy Characteristics'!$C:$C,0))),"",INDEX('Policy Characteristics'!I:I,MATCH($C1697,'Policy Characteristics'!$C:$C,0)))</f>
        <v>% of price deregulated</v>
      </c>
      <c r="P1697" s="22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26" t="str">
        <f>IF(ISBLANK(INDEX('Policy Characteristics'!K:K,MATCH($C1697,'Policy Characteristics'!$C:$C,0))),"",INDEX('Policy Characteristics'!K:K,MATCH($C1697,'Policy Characteristics'!$C:$C,0)))</f>
        <v>fuels.html#fuel-price-deregulation</v>
      </c>
      <c r="R1697" s="226" t="str">
        <f>IF(ISBLANK(INDEX('Policy Characteristics'!L:L,MATCH($C1697,'Policy Characteristics'!$C:$C,0))),"",INDEX('Policy Characteristics'!L:L,MATCH($C1697,'Policy Characteristics'!$C:$C,0)))</f>
        <v/>
      </c>
    </row>
    <row r="1698" spans="1:18" s="2" customFormat="1">
      <c r="A1698" s="22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226" t="str">
        <f t="shared" si="67"/>
        <v>Fuel Price Deregulation</v>
      </c>
      <c r="D1698" s="6" t="s">
        <v>976</v>
      </c>
      <c r="E1698" s="45"/>
      <c r="F1698" s="6" t="s">
        <v>977</v>
      </c>
      <c r="G1698" s="6"/>
      <c r="H1698" s="43">
        <v>734</v>
      </c>
      <c r="I1698" s="262" t="s">
        <v>738</v>
      </c>
      <c r="J1698" s="227" t="str">
        <f>IF(ISBLANK(INDEX('Policy Characteristics'!D:D,MATCH($C1698,'Policy Characteristics'!$C:$C,0))),"",INDEX('Policy Characteristics'!D:D,MATCH($C1698,'Policy Characteristics'!$C:$C,0)))</f>
        <v>Fuel Price Deregulation</v>
      </c>
      <c r="K1698" s="22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226" t="str">
        <f>IF(ISBLANK(INDEX('Policy Characteristics'!I:I,MATCH($C1698,'Policy Characteristics'!$C:$C,0))),"",INDEX('Policy Characteristics'!I:I,MATCH($C1698,'Policy Characteristics'!$C:$C,0)))</f>
        <v>% of price deregulated</v>
      </c>
      <c r="P1698" s="22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26" t="str">
        <f>IF(ISBLANK(INDEX('Policy Characteristics'!K:K,MATCH($C1698,'Policy Characteristics'!$C:$C,0))),"",INDEX('Policy Characteristics'!K:K,MATCH($C1698,'Policy Characteristics'!$C:$C,0)))</f>
        <v>fuels.html#fuel-price-deregulation</v>
      </c>
      <c r="R1698" s="226" t="str">
        <f>IF(ISBLANK(INDEX('Policy Characteristics'!L:L,MATCH($C1698,'Policy Characteristics'!$C:$C,0))),"",INDEX('Policy Characteristics'!L:L,MATCH($C1698,'Policy Characteristics'!$C:$C,0)))</f>
        <v/>
      </c>
    </row>
    <row r="1699" spans="1:18" s="2" customFormat="1">
      <c r="A1699" s="22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226" t="str">
        <f t="shared" si="67"/>
        <v>Fuel Price Deregulation</v>
      </c>
      <c r="D1699" s="6" t="s">
        <v>978</v>
      </c>
      <c r="E1699" s="45"/>
      <c r="F1699" s="6" t="s">
        <v>979</v>
      </c>
      <c r="G1699" s="6"/>
      <c r="H1699" s="43">
        <v>735</v>
      </c>
      <c r="I1699" s="262" t="s">
        <v>738</v>
      </c>
      <c r="J1699" s="227" t="str">
        <f>IF(ISBLANK(INDEX('Policy Characteristics'!D:D,MATCH($C1699,'Policy Characteristics'!$C:$C,0))),"",INDEX('Policy Characteristics'!D:D,MATCH($C1699,'Policy Characteristics'!$C:$C,0)))</f>
        <v>Fuel Price Deregulation</v>
      </c>
      <c r="K1699" s="22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226" t="str">
        <f>IF(ISBLANK(INDEX('Policy Characteristics'!I:I,MATCH($C1699,'Policy Characteristics'!$C:$C,0))),"",INDEX('Policy Characteristics'!I:I,MATCH($C1699,'Policy Characteristics'!$C:$C,0)))</f>
        <v>% of price deregulated</v>
      </c>
      <c r="P1699" s="22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26" t="str">
        <f>IF(ISBLANK(INDEX('Policy Characteristics'!K:K,MATCH($C1699,'Policy Characteristics'!$C:$C,0))),"",INDEX('Policy Characteristics'!K:K,MATCH($C1699,'Policy Characteristics'!$C:$C,0)))</f>
        <v>fuels.html#fuel-price-deregulation</v>
      </c>
      <c r="R1699" s="226" t="str">
        <f>IF(ISBLANK(INDEX('Policy Characteristics'!L:L,MATCH($C1699,'Policy Characteristics'!$C:$C,0))),"",INDEX('Policy Characteristics'!L:L,MATCH($C1699,'Policy Characteristics'!$C:$C,0)))</f>
        <v/>
      </c>
    </row>
    <row r="1700" spans="1:18" s="2" customFormat="1">
      <c r="A1700" s="22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226" t="str">
        <f t="shared" si="67"/>
        <v>Fuel Price Deregulation</v>
      </c>
      <c r="D1700" s="6" t="s">
        <v>1009</v>
      </c>
      <c r="E1700" s="45"/>
      <c r="F1700" s="6" t="s">
        <v>827</v>
      </c>
      <c r="G1700" s="6"/>
      <c r="H1700" s="43">
        <v>736</v>
      </c>
      <c r="I1700" s="262" t="s">
        <v>738</v>
      </c>
      <c r="J1700" s="227" t="str">
        <f>IF(ISBLANK(INDEX('Policy Characteristics'!D:D,MATCH($C1700,'Policy Characteristics'!$C:$C,0))),"",INDEX('Policy Characteristics'!D:D,MATCH($C1700,'Policy Characteristics'!$C:$C,0)))</f>
        <v>Fuel Price Deregulation</v>
      </c>
      <c r="K1700" s="22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226" t="str">
        <f>IF(ISBLANK(INDEX('Policy Characteristics'!I:I,MATCH($C1700,'Policy Characteristics'!$C:$C,0))),"",INDEX('Policy Characteristics'!I:I,MATCH($C1700,'Policy Characteristics'!$C:$C,0)))</f>
        <v>% of price deregulated</v>
      </c>
      <c r="P1700" s="22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26" t="str">
        <f>IF(ISBLANK(INDEX('Policy Characteristics'!K:K,MATCH($C1700,'Policy Characteristics'!$C:$C,0))),"",INDEX('Policy Characteristics'!K:K,MATCH($C1700,'Policy Characteristics'!$C:$C,0)))</f>
        <v>fuels.html#fuel-price-deregulation</v>
      </c>
      <c r="R1700" s="226" t="str">
        <f>IF(ISBLANK(INDEX('Policy Characteristics'!L:L,MATCH($C1700,'Policy Characteristics'!$C:$C,0))),"",INDEX('Policy Characteristics'!L:L,MATCH($C1700,'Policy Characteristics'!$C:$C,0)))</f>
        <v/>
      </c>
    </row>
    <row r="1701" spans="1:18" s="2" customFormat="1">
      <c r="A1701" s="22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226" t="str">
        <f t="shared" si="67"/>
        <v>Fuel Price Deregulation</v>
      </c>
      <c r="D1701" s="6" t="s">
        <v>1010</v>
      </c>
      <c r="E1701" s="45"/>
      <c r="F1701" s="6" t="s">
        <v>1011</v>
      </c>
      <c r="G1701" s="6"/>
      <c r="H1701" s="43">
        <v>737</v>
      </c>
      <c r="I1701" s="262" t="s">
        <v>738</v>
      </c>
      <c r="J1701" s="227" t="str">
        <f>IF(ISBLANK(INDEX('Policy Characteristics'!D:D,MATCH($C1701,'Policy Characteristics'!$C:$C,0))),"",INDEX('Policy Characteristics'!D:D,MATCH($C1701,'Policy Characteristics'!$C:$C,0)))</f>
        <v>Fuel Price Deregulation</v>
      </c>
      <c r="K1701" s="22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226" t="str">
        <f>IF(ISBLANK(INDEX('Policy Characteristics'!I:I,MATCH($C1701,'Policy Characteristics'!$C:$C,0))),"",INDEX('Policy Characteristics'!I:I,MATCH($C1701,'Policy Characteristics'!$C:$C,0)))</f>
        <v>% of price deregulated</v>
      </c>
      <c r="P1701" s="22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26" t="str">
        <f>IF(ISBLANK(INDEX('Policy Characteristics'!K:K,MATCH($C1701,'Policy Characteristics'!$C:$C,0))),"",INDEX('Policy Characteristics'!K:K,MATCH($C1701,'Policy Characteristics'!$C:$C,0)))</f>
        <v>fuels.html#fuel-price-deregulation</v>
      </c>
      <c r="R1701" s="226" t="str">
        <f>IF(ISBLANK(INDEX('Policy Characteristics'!L:L,MATCH($C1701,'Policy Characteristics'!$C:$C,0))),"",INDEX('Policy Characteristics'!L:L,MATCH($C1701,'Policy Characteristics'!$C:$C,0)))</f>
        <v/>
      </c>
    </row>
    <row r="1702" spans="1:18" s="4" customFormat="1">
      <c r="A1702" s="22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Taxes or Subsidies</v>
      </c>
      <c r="C1702" t="s">
        <v>615</v>
      </c>
      <c r="D1702" s="45" t="s">
        <v>992</v>
      </c>
      <c r="E1702" s="45" t="s">
        <v>980</v>
      </c>
      <c r="F1702" s="45" t="s">
        <v>993</v>
      </c>
      <c r="G1702" s="45" t="s">
        <v>58</v>
      </c>
      <c r="H1702" s="43">
        <v>78</v>
      </c>
      <c r="I1702" s="261" t="s">
        <v>728</v>
      </c>
      <c r="J1702" s="227" t="str">
        <f>IF(ISBLANK(INDEX('Policy Characteristics'!D:D,MATCH($C1702,'Policy Characteristics'!$C:$C,0))),"",INDEX('Policy Characteristics'!D:D,MATCH($C1702,'Policy Characteristics'!$C:$C,0)))</f>
        <v>Fuel Taxes or Subsidies</v>
      </c>
      <c r="K1702" s="226" t="str">
        <f>IF(ISBLANK(INDEX('Policy Characteristics'!E:E,MATCH($C1702,'Policy Characteristics'!$C:$C,0))),"",INDEX('Policy Characteristics'!E:E,MATCH($C1702,'Policy Characteristics'!$C:$C,0)))</f>
        <v>cross fuel tax</v>
      </c>
      <c r="L1702" s="233">
        <f>IF(ISBLANK(INDEX('Policy Characteristics'!F:F,MATCH($C1702,'Policy Characteristics'!$C:$C,0))),"",INDEX('Policy Characteristics'!F:F,MATCH($C1702,'Policy Characteristics'!$C:$C,0)))</f>
        <v>-0.9</v>
      </c>
      <c r="M1702" s="233">
        <f>IF(ISBLANK(INDEX('Policy Characteristics'!G:G,MATCH($C1702,'Policy Characteristics'!$C:$C,0))),"",INDEX('Policy Characteristics'!G:G,MATCH($C1702,'Policy Characteristics'!$C:$C,0)))</f>
        <v>0.9</v>
      </c>
      <c r="N1702" s="233">
        <f>IF(ISBLANK(INDEX('Policy Characteristics'!H:H,MATCH($C1702,'Policy Characteristics'!$C:$C,0))),"",INDEX('Policy Characteristics'!H:H,MATCH($C1702,'Policy Characteristics'!$C:$C,0)))</f>
        <v>0.01</v>
      </c>
      <c r="O1702" s="226" t="str">
        <f>IF(ISBLANK(INDEX('Policy Characteristics'!I:I,MATCH($C1702,'Policy Characteristics'!$C:$C,0))),"",INDEX('Policy Characteristics'!I:I,MATCH($C1702,'Policy Characteristics'!$C:$C,0)))</f>
        <v>% of BAU price</v>
      </c>
      <c r="P1702" s="22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2" s="226" t="str">
        <f>IF(ISBLANK(INDEX('Policy Characteristics'!K:K,MATCH($C1702,'Policy Characteristics'!$C:$C,0))),"",INDEX('Policy Characteristics'!K:K,MATCH($C1702,'Policy Characteristics'!$C:$C,0)))</f>
        <v>fuels.html#fuel-taxes</v>
      </c>
      <c r="R1702" s="226" t="str">
        <f>IF(ISBLANK(INDEX('Policy Characteristics'!L:L,MATCH($C1702,'Policy Characteristics'!$C:$C,0))),"",INDEX('Policy Characteristics'!L:L,MATCH($C1702,'Policy Characteristics'!$C:$C,0)))</f>
        <v>fuel-taxes.html</v>
      </c>
    </row>
    <row r="1703" spans="1:18" s="4" customFormat="1">
      <c r="A1703" s="22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s="257" t="str">
        <f t="shared" ref="C1703:C1766" si="68">C$1702</f>
        <v>Additional Fuel Tax or Subsidy Rate by Fuel</v>
      </c>
      <c r="D1703" s="6" t="s">
        <v>965</v>
      </c>
      <c r="E1703" s="45" t="s">
        <v>980</v>
      </c>
      <c r="F1703" s="6" t="s">
        <v>795</v>
      </c>
      <c r="G1703" s="45" t="s">
        <v>58</v>
      </c>
      <c r="H1703" s="43">
        <v>79</v>
      </c>
      <c r="I1703" s="262" t="s">
        <v>738</v>
      </c>
      <c r="J1703" s="227" t="str">
        <f>IF(ISBLANK(INDEX('Policy Characteristics'!D:D,MATCH($C1703,'Policy Characteristics'!$C:$C,0))),"",INDEX('Policy Characteristics'!D:D,MATCH($C1703,'Policy Characteristics'!$C:$C,0)))</f>
        <v>Fuel Taxes or Subsidies</v>
      </c>
      <c r="K1703" s="22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226" t="str">
        <f>IF(ISBLANK(INDEX('Policy Characteristics'!I:I,MATCH($C1703,'Policy Characteristics'!$C:$C,0))),"",INDEX('Policy Characteristics'!I:I,MATCH($C1703,'Policy Characteristics'!$C:$C,0)))</f>
        <v>% of BAU price</v>
      </c>
      <c r="P1703" s="22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3" s="226" t="str">
        <f>IF(ISBLANK(INDEX('Policy Characteristics'!K:K,MATCH($C1703,'Policy Characteristics'!$C:$C,0))),"",INDEX('Policy Characteristics'!K:K,MATCH($C1703,'Policy Characteristics'!$C:$C,0)))</f>
        <v>fuels.html#fuel-taxes</v>
      </c>
      <c r="R1703" s="226" t="str">
        <f>IF(ISBLANK(INDEX('Policy Characteristics'!L:L,MATCH($C1703,'Policy Characteristics'!$C:$C,0))),"",INDEX('Policy Characteristics'!L:L,MATCH($C1703,'Policy Characteristics'!$C:$C,0)))</f>
        <v>fuel-taxes.html</v>
      </c>
    </row>
    <row r="1704" spans="1:18" s="4" customFormat="1">
      <c r="A1704" s="22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57" t="str">
        <f t="shared" si="68"/>
        <v>Additional Fuel Tax or Subsidy Rate by Fuel</v>
      </c>
      <c r="D1704" s="6" t="s">
        <v>966</v>
      </c>
      <c r="E1704" s="45" t="s">
        <v>980</v>
      </c>
      <c r="F1704" s="6" t="s">
        <v>967</v>
      </c>
      <c r="G1704" s="45" t="s">
        <v>58</v>
      </c>
      <c r="H1704" s="43">
        <v>80</v>
      </c>
      <c r="I1704" s="262" t="s">
        <v>728</v>
      </c>
      <c r="J1704" s="227" t="str">
        <f>IF(ISBLANK(INDEX('Policy Characteristics'!D:D,MATCH($C1704,'Policy Characteristics'!$C:$C,0))),"",INDEX('Policy Characteristics'!D:D,MATCH($C1704,'Policy Characteristics'!$C:$C,0)))</f>
        <v>Fuel Taxes or Subsidies</v>
      </c>
      <c r="K1704" s="22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226" t="str">
        <f>IF(ISBLANK(INDEX('Policy Characteristics'!I:I,MATCH($C1704,'Policy Characteristics'!$C:$C,0))),"",INDEX('Policy Characteristics'!I:I,MATCH($C1704,'Policy Characteristics'!$C:$C,0)))</f>
        <v>% of BAU price</v>
      </c>
      <c r="P1704" s="22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4" s="226" t="str">
        <f>IF(ISBLANK(INDEX('Policy Characteristics'!K:K,MATCH($C1704,'Policy Characteristics'!$C:$C,0))),"",INDEX('Policy Characteristics'!K:K,MATCH($C1704,'Policy Characteristics'!$C:$C,0)))</f>
        <v>fuels.html#fuel-taxes</v>
      </c>
      <c r="R1704" s="226" t="str">
        <f>IF(ISBLANK(INDEX('Policy Characteristics'!L:L,MATCH($C1704,'Policy Characteristics'!$C:$C,0))),"",INDEX('Policy Characteristics'!L:L,MATCH($C1704,'Policy Characteristics'!$C:$C,0)))</f>
        <v>fuel-taxes.html</v>
      </c>
    </row>
    <row r="1705" spans="1:18" s="4" customFormat="1">
      <c r="A1705" s="22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57" t="str">
        <f t="shared" si="68"/>
        <v>Additional Fuel Tax or Subsidy Rate by Fuel</v>
      </c>
      <c r="D1705" s="6" t="s">
        <v>994</v>
      </c>
      <c r="E1705" s="45" t="s">
        <v>980</v>
      </c>
      <c r="F1705" s="6" t="s">
        <v>995</v>
      </c>
      <c r="G1705" s="45" t="s">
        <v>58</v>
      </c>
      <c r="H1705" s="43">
        <v>738</v>
      </c>
      <c r="I1705" s="262" t="s">
        <v>738</v>
      </c>
      <c r="J1705" s="227" t="str">
        <f>IF(ISBLANK(INDEX('Policy Characteristics'!D:D,MATCH($C1705,'Policy Characteristics'!$C:$C,0))),"",INDEX('Policy Characteristics'!D:D,MATCH($C1705,'Policy Characteristics'!$C:$C,0)))</f>
        <v>Fuel Taxes or Subsidies</v>
      </c>
      <c r="K1705" s="22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226" t="str">
        <f>IF(ISBLANK(INDEX('Policy Characteristics'!I:I,MATCH($C1705,'Policy Characteristics'!$C:$C,0))),"",INDEX('Policy Characteristics'!I:I,MATCH($C1705,'Policy Characteristics'!$C:$C,0)))</f>
        <v>% of BAU price</v>
      </c>
      <c r="P1705" s="22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5" s="226" t="str">
        <f>IF(ISBLANK(INDEX('Policy Characteristics'!K:K,MATCH($C1705,'Policy Characteristics'!$C:$C,0))),"",INDEX('Policy Characteristics'!K:K,MATCH($C1705,'Policy Characteristics'!$C:$C,0)))</f>
        <v>fuels.html#fuel-taxes</v>
      </c>
      <c r="R1705" s="226" t="str">
        <f>IF(ISBLANK(INDEX('Policy Characteristics'!L:L,MATCH($C1705,'Policy Characteristics'!$C:$C,0))),"",INDEX('Policy Characteristics'!L:L,MATCH($C1705,'Policy Characteristics'!$C:$C,0)))</f>
        <v>fuel-taxes.html</v>
      </c>
    </row>
    <row r="1706" spans="1:18" s="4" customFormat="1">
      <c r="A1706" s="22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57" t="str">
        <f t="shared" si="68"/>
        <v>Additional Fuel Tax or Subsidy Rate by Fuel</v>
      </c>
      <c r="D1706" s="6" t="s">
        <v>1001</v>
      </c>
      <c r="E1706" s="45" t="s">
        <v>980</v>
      </c>
      <c r="F1706" s="6" t="s">
        <v>811</v>
      </c>
      <c r="G1706" s="45" t="s">
        <v>58</v>
      </c>
      <c r="H1706" s="43">
        <v>739</v>
      </c>
      <c r="I1706" s="262" t="s">
        <v>738</v>
      </c>
      <c r="J1706" s="227" t="str">
        <f>IF(ISBLANK(INDEX('Policy Characteristics'!D:D,MATCH($C1706,'Policy Characteristics'!$C:$C,0))),"",INDEX('Policy Characteristics'!D:D,MATCH($C1706,'Policy Characteristics'!$C:$C,0)))</f>
        <v>Fuel Taxes or Subsidies</v>
      </c>
      <c r="K1706" s="22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226" t="str">
        <f>IF(ISBLANK(INDEX('Policy Characteristics'!I:I,MATCH($C1706,'Policy Characteristics'!$C:$C,0))),"",INDEX('Policy Characteristics'!I:I,MATCH($C1706,'Policy Characteristics'!$C:$C,0)))</f>
        <v>% of BAU price</v>
      </c>
      <c r="P1706" s="22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6" s="226" t="str">
        <f>IF(ISBLANK(INDEX('Policy Characteristics'!K:K,MATCH($C1706,'Policy Characteristics'!$C:$C,0))),"",INDEX('Policy Characteristics'!K:K,MATCH($C1706,'Policy Characteristics'!$C:$C,0)))</f>
        <v>fuels.html#fuel-taxes</v>
      </c>
      <c r="R1706" s="226" t="str">
        <f>IF(ISBLANK(INDEX('Policy Characteristics'!L:L,MATCH($C1706,'Policy Characteristics'!$C:$C,0))),"",INDEX('Policy Characteristics'!L:L,MATCH($C1706,'Policy Characteristics'!$C:$C,0)))</f>
        <v>fuel-taxes.html</v>
      </c>
    </row>
    <row r="1707" spans="1:18" s="4" customFormat="1">
      <c r="A1707" s="22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57" t="str">
        <f t="shared" si="68"/>
        <v>Additional Fuel Tax or Subsidy Rate by Fuel</v>
      </c>
      <c r="D1707" s="6" t="s">
        <v>968</v>
      </c>
      <c r="E1707" s="45" t="s">
        <v>980</v>
      </c>
      <c r="F1707" s="6" t="s">
        <v>969</v>
      </c>
      <c r="G1707" s="45" t="s">
        <v>58</v>
      </c>
      <c r="H1707" s="43">
        <v>81</v>
      </c>
      <c r="I1707" s="262" t="s">
        <v>728</v>
      </c>
      <c r="J1707" s="227" t="str">
        <f>IF(ISBLANK(INDEX('Policy Characteristics'!D:D,MATCH($C1707,'Policy Characteristics'!$C:$C,0))),"",INDEX('Policy Characteristics'!D:D,MATCH($C1707,'Policy Characteristics'!$C:$C,0)))</f>
        <v>Fuel Taxes or Subsidies</v>
      </c>
      <c r="K1707" s="22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226" t="str">
        <f>IF(ISBLANK(INDEX('Policy Characteristics'!I:I,MATCH($C1707,'Policy Characteristics'!$C:$C,0))),"",INDEX('Policy Characteristics'!I:I,MATCH($C1707,'Policy Characteristics'!$C:$C,0)))</f>
        <v>% of BAU price</v>
      </c>
      <c r="P1707" s="22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7" s="226" t="str">
        <f>IF(ISBLANK(INDEX('Policy Characteristics'!K:K,MATCH($C1707,'Policy Characteristics'!$C:$C,0))),"",INDEX('Policy Characteristics'!K:K,MATCH($C1707,'Policy Characteristics'!$C:$C,0)))</f>
        <v>fuels.html#fuel-taxes</v>
      </c>
      <c r="R1707" s="226" t="str">
        <f>IF(ISBLANK(INDEX('Policy Characteristics'!L:L,MATCH($C1707,'Policy Characteristics'!$C:$C,0))),"",INDEX('Policy Characteristics'!L:L,MATCH($C1707,'Policy Characteristics'!$C:$C,0)))</f>
        <v>fuel-taxes.html</v>
      </c>
    </row>
    <row r="1708" spans="1:18" s="4" customFormat="1">
      <c r="A1708" s="22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57" t="str">
        <f t="shared" si="68"/>
        <v>Additional Fuel Tax or Subsidy Rate by Fuel</v>
      </c>
      <c r="D1708" s="6" t="s">
        <v>970</v>
      </c>
      <c r="E1708" s="45" t="s">
        <v>980</v>
      </c>
      <c r="F1708" s="6" t="s">
        <v>971</v>
      </c>
      <c r="G1708" s="45" t="s">
        <v>58</v>
      </c>
      <c r="H1708" s="43">
        <v>82</v>
      </c>
      <c r="I1708" s="262" t="s">
        <v>728</v>
      </c>
      <c r="J1708" s="227" t="str">
        <f>IF(ISBLANK(INDEX('Policy Characteristics'!D:D,MATCH($C1708,'Policy Characteristics'!$C:$C,0))),"",INDEX('Policy Characteristics'!D:D,MATCH($C1708,'Policy Characteristics'!$C:$C,0)))</f>
        <v>Fuel Taxes or Subsidies</v>
      </c>
      <c r="K1708" s="22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226" t="str">
        <f>IF(ISBLANK(INDEX('Policy Characteristics'!I:I,MATCH($C1708,'Policy Characteristics'!$C:$C,0))),"",INDEX('Policy Characteristics'!I:I,MATCH($C1708,'Policy Characteristics'!$C:$C,0)))</f>
        <v>% of BAU price</v>
      </c>
      <c r="P1708" s="22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8" s="226" t="str">
        <f>IF(ISBLANK(INDEX('Policy Characteristics'!K:K,MATCH($C1708,'Policy Characteristics'!$C:$C,0))),"",INDEX('Policy Characteristics'!K:K,MATCH($C1708,'Policy Characteristics'!$C:$C,0)))</f>
        <v>fuels.html#fuel-taxes</v>
      </c>
      <c r="R1708" s="226" t="str">
        <f>IF(ISBLANK(INDEX('Policy Characteristics'!L:L,MATCH($C1708,'Policy Characteristics'!$C:$C,0))),"",INDEX('Policy Characteristics'!L:L,MATCH($C1708,'Policy Characteristics'!$C:$C,0)))</f>
        <v>fuel-taxes.html</v>
      </c>
    </row>
    <row r="1709" spans="1:18" s="4" customFormat="1">
      <c r="A1709" s="22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57" t="str">
        <f t="shared" si="68"/>
        <v>Additional Fuel Tax or Subsidy Rate by Fuel</v>
      </c>
      <c r="D1709" s="6" t="s">
        <v>1002</v>
      </c>
      <c r="E1709" s="45" t="s">
        <v>980</v>
      </c>
      <c r="F1709" s="6" t="s">
        <v>1003</v>
      </c>
      <c r="G1709" s="45" t="s">
        <v>58</v>
      </c>
      <c r="H1709" s="43">
        <v>740</v>
      </c>
      <c r="I1709" s="262" t="s">
        <v>728</v>
      </c>
      <c r="J1709" s="227" t="str">
        <f>IF(ISBLANK(INDEX('Policy Characteristics'!D:D,MATCH($C1709,'Policy Characteristics'!$C:$C,0))),"",INDEX('Policy Characteristics'!D:D,MATCH($C1709,'Policy Characteristics'!$C:$C,0)))</f>
        <v>Fuel Taxes or Subsidies</v>
      </c>
      <c r="K1709" s="22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226" t="str">
        <f>IF(ISBLANK(INDEX('Policy Characteristics'!I:I,MATCH($C1709,'Policy Characteristics'!$C:$C,0))),"",INDEX('Policy Characteristics'!I:I,MATCH($C1709,'Policy Characteristics'!$C:$C,0)))</f>
        <v>% of BAU price</v>
      </c>
      <c r="P1709" s="22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9" s="226" t="str">
        <f>IF(ISBLANK(INDEX('Policy Characteristics'!K:K,MATCH($C1709,'Policy Characteristics'!$C:$C,0))),"",INDEX('Policy Characteristics'!K:K,MATCH($C1709,'Policy Characteristics'!$C:$C,0)))</f>
        <v>fuels.html#fuel-taxes</v>
      </c>
      <c r="R1709" s="226" t="str">
        <f>IF(ISBLANK(INDEX('Policy Characteristics'!L:L,MATCH($C1709,'Policy Characteristics'!$C:$C,0))),"",INDEX('Policy Characteristics'!L:L,MATCH($C1709,'Policy Characteristics'!$C:$C,0)))</f>
        <v>fuel-taxes.html</v>
      </c>
    </row>
    <row r="1710" spans="1:18" s="4" customFormat="1">
      <c r="A1710" s="22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57" t="str">
        <f t="shared" si="68"/>
        <v>Additional Fuel Tax or Subsidy Rate by Fuel</v>
      </c>
      <c r="D1710" s="6" t="s">
        <v>1004</v>
      </c>
      <c r="E1710" s="45" t="s">
        <v>980</v>
      </c>
      <c r="F1710" s="6" t="s">
        <v>1005</v>
      </c>
      <c r="G1710" s="45" t="s">
        <v>58</v>
      </c>
      <c r="H1710" s="43">
        <v>741</v>
      </c>
      <c r="I1710" s="262" t="s">
        <v>728</v>
      </c>
      <c r="J1710" s="227" t="str">
        <f>IF(ISBLANK(INDEX('Policy Characteristics'!D:D,MATCH($C1710,'Policy Characteristics'!$C:$C,0))),"",INDEX('Policy Characteristics'!D:D,MATCH($C1710,'Policy Characteristics'!$C:$C,0)))</f>
        <v>Fuel Taxes or Subsidies</v>
      </c>
      <c r="K1710" s="22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226" t="str">
        <f>IF(ISBLANK(INDEX('Policy Characteristics'!I:I,MATCH($C1710,'Policy Characteristics'!$C:$C,0))),"",INDEX('Policy Characteristics'!I:I,MATCH($C1710,'Policy Characteristics'!$C:$C,0)))</f>
        <v>% of BAU price</v>
      </c>
      <c r="P1710" s="22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0" s="226" t="str">
        <f>IF(ISBLANK(INDEX('Policy Characteristics'!K:K,MATCH($C1710,'Policy Characteristics'!$C:$C,0))),"",INDEX('Policy Characteristics'!K:K,MATCH($C1710,'Policy Characteristics'!$C:$C,0)))</f>
        <v>fuels.html#fuel-taxes</v>
      </c>
      <c r="R1710" s="226" t="str">
        <f>IF(ISBLANK(INDEX('Policy Characteristics'!L:L,MATCH($C1710,'Policy Characteristics'!$C:$C,0))),"",INDEX('Policy Characteristics'!L:L,MATCH($C1710,'Policy Characteristics'!$C:$C,0)))</f>
        <v>fuel-taxes.html</v>
      </c>
    </row>
    <row r="1711" spans="1:18">
      <c r="A1711" s="22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57" t="str">
        <f t="shared" si="68"/>
        <v>Additional Fuel Tax or Subsidy Rate by Fuel</v>
      </c>
      <c r="D1711" s="6" t="s">
        <v>972</v>
      </c>
      <c r="E1711" s="45" t="s">
        <v>980</v>
      </c>
      <c r="F1711" s="6" t="s">
        <v>973</v>
      </c>
      <c r="G1711" s="45" t="s">
        <v>58</v>
      </c>
      <c r="H1711" s="43">
        <v>742</v>
      </c>
      <c r="I1711" s="262" t="s">
        <v>728</v>
      </c>
      <c r="J1711" s="227" t="str">
        <f>IF(ISBLANK(INDEX('Policy Characteristics'!D:D,MATCH($C1711,'Policy Characteristics'!$C:$C,0))),"",INDEX('Policy Characteristics'!D:D,MATCH($C1711,'Policy Characteristics'!$C:$C,0)))</f>
        <v>Fuel Taxes or Subsidies</v>
      </c>
      <c r="K1711" s="22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226" t="str">
        <f>IF(ISBLANK(INDEX('Policy Characteristics'!I:I,MATCH($C1711,'Policy Characteristics'!$C:$C,0))),"",INDEX('Policy Characteristics'!I:I,MATCH($C1711,'Policy Characteristics'!$C:$C,0)))</f>
        <v>% of BAU price</v>
      </c>
      <c r="P1711" s="22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1" s="226" t="str">
        <f>IF(ISBLANK(INDEX('Policy Characteristics'!K:K,MATCH($C1711,'Policy Characteristics'!$C:$C,0))),"",INDEX('Policy Characteristics'!K:K,MATCH($C1711,'Policy Characteristics'!$C:$C,0)))</f>
        <v>fuels.html#fuel-taxes</v>
      </c>
      <c r="R1711" s="226" t="str">
        <f>IF(ISBLANK(INDEX('Policy Characteristics'!L:L,MATCH($C1711,'Policy Characteristics'!$C:$C,0))),"",INDEX('Policy Characteristics'!L:L,MATCH($C1711,'Policy Characteristics'!$C:$C,0)))</f>
        <v>fuel-taxes.html</v>
      </c>
    </row>
    <row r="1712" spans="1:18">
      <c r="A1712" s="22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57" t="str">
        <f t="shared" si="68"/>
        <v>Additional Fuel Tax or Subsidy Rate by Fuel</v>
      </c>
      <c r="D1712" s="6" t="s">
        <v>1006</v>
      </c>
      <c r="E1712" s="45" t="s">
        <v>980</v>
      </c>
      <c r="F1712" s="6" t="s">
        <v>1007</v>
      </c>
      <c r="G1712" s="45" t="s">
        <v>58</v>
      </c>
      <c r="H1712" s="43">
        <v>743</v>
      </c>
      <c r="I1712" s="262" t="s">
        <v>738</v>
      </c>
      <c r="J1712" s="227" t="str">
        <f>IF(ISBLANK(INDEX('Policy Characteristics'!D:D,MATCH($C1712,'Policy Characteristics'!$C:$C,0))),"",INDEX('Policy Characteristics'!D:D,MATCH($C1712,'Policy Characteristics'!$C:$C,0)))</f>
        <v>Fuel Taxes or Subsidies</v>
      </c>
      <c r="K1712" s="22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226" t="str">
        <f>IF(ISBLANK(INDEX('Policy Characteristics'!I:I,MATCH($C1712,'Policy Characteristics'!$C:$C,0))),"",INDEX('Policy Characteristics'!I:I,MATCH($C1712,'Policy Characteristics'!$C:$C,0)))</f>
        <v>% of BAU price</v>
      </c>
      <c r="P1712" s="22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2" s="226" t="str">
        <f>IF(ISBLANK(INDEX('Policy Characteristics'!K:K,MATCH($C1712,'Policy Characteristics'!$C:$C,0))),"",INDEX('Policy Characteristics'!K:K,MATCH($C1712,'Policy Characteristics'!$C:$C,0)))</f>
        <v>fuels.html#fuel-taxes</v>
      </c>
      <c r="R1712" s="226" t="str">
        <f>IF(ISBLANK(INDEX('Policy Characteristics'!L:L,MATCH($C1712,'Policy Characteristics'!$C:$C,0))),"",INDEX('Policy Characteristics'!L:L,MATCH($C1712,'Policy Characteristics'!$C:$C,0)))</f>
        <v>fuel-taxes.html</v>
      </c>
    </row>
    <row r="1713" spans="1:18">
      <c r="A1713" s="22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57" t="str">
        <f t="shared" si="68"/>
        <v>Additional Fuel Tax or Subsidy Rate by Fuel</v>
      </c>
      <c r="D1713" s="6" t="s">
        <v>974</v>
      </c>
      <c r="E1713" s="45" t="s">
        <v>980</v>
      </c>
      <c r="F1713" s="6" t="s">
        <v>819</v>
      </c>
      <c r="G1713" s="45" t="s">
        <v>58</v>
      </c>
      <c r="H1713" s="43">
        <v>744</v>
      </c>
      <c r="I1713" s="262" t="s">
        <v>738</v>
      </c>
      <c r="J1713" s="227" t="str">
        <f>IF(ISBLANK(INDEX('Policy Characteristics'!D:D,MATCH($C1713,'Policy Characteristics'!$C:$C,0))),"",INDEX('Policy Characteristics'!D:D,MATCH($C1713,'Policy Characteristics'!$C:$C,0)))</f>
        <v>Fuel Taxes or Subsidies</v>
      </c>
      <c r="K1713" s="22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226" t="str">
        <f>IF(ISBLANK(INDEX('Policy Characteristics'!I:I,MATCH($C1713,'Policy Characteristics'!$C:$C,0))),"",INDEX('Policy Characteristics'!I:I,MATCH($C1713,'Policy Characteristics'!$C:$C,0)))</f>
        <v>% of BAU price</v>
      </c>
      <c r="P1713" s="22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3" s="226" t="str">
        <f>IF(ISBLANK(INDEX('Policy Characteristics'!K:K,MATCH($C1713,'Policy Characteristics'!$C:$C,0))),"",INDEX('Policy Characteristics'!K:K,MATCH($C1713,'Policy Characteristics'!$C:$C,0)))</f>
        <v>fuels.html#fuel-taxes</v>
      </c>
      <c r="R1713" s="226" t="str">
        <f>IF(ISBLANK(INDEX('Policy Characteristics'!L:L,MATCH($C1713,'Policy Characteristics'!$C:$C,0))),"",INDEX('Policy Characteristics'!L:L,MATCH($C1713,'Policy Characteristics'!$C:$C,0)))</f>
        <v>fuel-taxes.html</v>
      </c>
    </row>
    <row r="1714" spans="1:18">
      <c r="A1714" s="22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57" t="str">
        <f t="shared" si="68"/>
        <v>Additional Fuel Tax or Subsidy Rate by Fuel</v>
      </c>
      <c r="D1714" s="6" t="s">
        <v>975</v>
      </c>
      <c r="E1714" s="45" t="s">
        <v>980</v>
      </c>
      <c r="F1714" s="6" t="s">
        <v>823</v>
      </c>
      <c r="G1714" s="45" t="s">
        <v>58</v>
      </c>
      <c r="H1714" s="43">
        <v>745</v>
      </c>
      <c r="I1714" s="262" t="s">
        <v>738</v>
      </c>
      <c r="J1714" s="227" t="str">
        <f>IF(ISBLANK(INDEX('Policy Characteristics'!D:D,MATCH($C1714,'Policy Characteristics'!$C:$C,0))),"",INDEX('Policy Characteristics'!D:D,MATCH($C1714,'Policy Characteristics'!$C:$C,0)))</f>
        <v>Fuel Taxes or Subsidies</v>
      </c>
      <c r="K1714" s="22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226" t="str">
        <f>IF(ISBLANK(INDEX('Policy Characteristics'!I:I,MATCH($C1714,'Policy Characteristics'!$C:$C,0))),"",INDEX('Policy Characteristics'!I:I,MATCH($C1714,'Policy Characteristics'!$C:$C,0)))</f>
        <v>% of BAU price</v>
      </c>
      <c r="P1714" s="22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4" s="226" t="str">
        <f>IF(ISBLANK(INDEX('Policy Characteristics'!K:K,MATCH($C1714,'Policy Characteristics'!$C:$C,0))),"",INDEX('Policy Characteristics'!K:K,MATCH($C1714,'Policy Characteristics'!$C:$C,0)))</f>
        <v>fuels.html#fuel-taxes</v>
      </c>
      <c r="R1714" s="226" t="str">
        <f>IF(ISBLANK(INDEX('Policy Characteristics'!L:L,MATCH($C1714,'Policy Characteristics'!$C:$C,0))),"",INDEX('Policy Characteristics'!L:L,MATCH($C1714,'Policy Characteristics'!$C:$C,0)))</f>
        <v>fuel-taxes.html</v>
      </c>
    </row>
    <row r="1715" spans="1:18">
      <c r="A1715" s="22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57" t="str">
        <f t="shared" si="68"/>
        <v>Additional Fuel Tax or Subsidy Rate by Fuel</v>
      </c>
      <c r="D1715" s="6" t="s">
        <v>976</v>
      </c>
      <c r="E1715" s="45" t="s">
        <v>980</v>
      </c>
      <c r="F1715" s="6" t="s">
        <v>977</v>
      </c>
      <c r="G1715" s="45" t="s">
        <v>58</v>
      </c>
      <c r="H1715" s="43">
        <v>746</v>
      </c>
      <c r="I1715" s="262" t="s">
        <v>738</v>
      </c>
      <c r="J1715" s="227" t="str">
        <f>IF(ISBLANK(INDEX('Policy Characteristics'!D:D,MATCH($C1715,'Policy Characteristics'!$C:$C,0))),"",INDEX('Policy Characteristics'!D:D,MATCH($C1715,'Policy Characteristics'!$C:$C,0)))</f>
        <v>Fuel Taxes or Subsidies</v>
      </c>
      <c r="K1715" s="22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226" t="str">
        <f>IF(ISBLANK(INDEX('Policy Characteristics'!I:I,MATCH($C1715,'Policy Characteristics'!$C:$C,0))),"",INDEX('Policy Characteristics'!I:I,MATCH($C1715,'Policy Characteristics'!$C:$C,0)))</f>
        <v>% of BAU price</v>
      </c>
      <c r="P1715" s="22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5" s="226" t="str">
        <f>IF(ISBLANK(INDEX('Policy Characteristics'!K:K,MATCH($C1715,'Policy Characteristics'!$C:$C,0))),"",INDEX('Policy Characteristics'!K:K,MATCH($C1715,'Policy Characteristics'!$C:$C,0)))</f>
        <v>fuels.html#fuel-taxes</v>
      </c>
      <c r="R1715" s="226" t="str">
        <f>IF(ISBLANK(INDEX('Policy Characteristics'!L:L,MATCH($C1715,'Policy Characteristics'!$C:$C,0))),"",INDEX('Policy Characteristics'!L:L,MATCH($C1715,'Policy Characteristics'!$C:$C,0)))</f>
        <v>fuel-taxes.html</v>
      </c>
    </row>
    <row r="1716" spans="1:18">
      <c r="A1716" s="22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57" t="str">
        <f t="shared" si="68"/>
        <v>Additional Fuel Tax or Subsidy Rate by Fuel</v>
      </c>
      <c r="D1716" s="6" t="s">
        <v>978</v>
      </c>
      <c r="E1716" s="45" t="s">
        <v>980</v>
      </c>
      <c r="F1716" s="6" t="s">
        <v>979</v>
      </c>
      <c r="G1716" s="45" t="s">
        <v>58</v>
      </c>
      <c r="H1716" s="43">
        <v>747</v>
      </c>
      <c r="I1716" s="262" t="s">
        <v>738</v>
      </c>
      <c r="J1716" s="227" t="str">
        <f>IF(ISBLANK(INDEX('Policy Characteristics'!D:D,MATCH($C1716,'Policy Characteristics'!$C:$C,0))),"",INDEX('Policy Characteristics'!D:D,MATCH($C1716,'Policy Characteristics'!$C:$C,0)))</f>
        <v>Fuel Taxes or Subsidies</v>
      </c>
      <c r="K1716" s="22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226" t="str">
        <f>IF(ISBLANK(INDEX('Policy Characteristics'!I:I,MATCH($C1716,'Policy Characteristics'!$C:$C,0))),"",INDEX('Policy Characteristics'!I:I,MATCH($C1716,'Policy Characteristics'!$C:$C,0)))</f>
        <v>% of BAU price</v>
      </c>
      <c r="P1716" s="22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6" s="226" t="str">
        <f>IF(ISBLANK(INDEX('Policy Characteristics'!K:K,MATCH($C1716,'Policy Characteristics'!$C:$C,0))),"",INDEX('Policy Characteristics'!K:K,MATCH($C1716,'Policy Characteristics'!$C:$C,0)))</f>
        <v>fuels.html#fuel-taxes</v>
      </c>
      <c r="R1716" s="226" t="str">
        <f>IF(ISBLANK(INDEX('Policy Characteristics'!L:L,MATCH($C1716,'Policy Characteristics'!$C:$C,0))),"",INDEX('Policy Characteristics'!L:L,MATCH($C1716,'Policy Characteristics'!$C:$C,0)))</f>
        <v>fuel-taxes.html</v>
      </c>
    </row>
    <row r="1717" spans="1:18">
      <c r="A1717" s="22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57" t="str">
        <f t="shared" si="68"/>
        <v>Additional Fuel Tax or Subsidy Rate by Fuel</v>
      </c>
      <c r="D1717" s="6" t="s">
        <v>1009</v>
      </c>
      <c r="E1717" s="45" t="s">
        <v>980</v>
      </c>
      <c r="F1717" s="6" t="s">
        <v>827</v>
      </c>
      <c r="G1717" s="45" t="s">
        <v>58</v>
      </c>
      <c r="H1717" s="43">
        <v>748</v>
      </c>
      <c r="I1717" s="262" t="s">
        <v>738</v>
      </c>
      <c r="J1717" s="227" t="str">
        <f>IF(ISBLANK(INDEX('Policy Characteristics'!D:D,MATCH($C1717,'Policy Characteristics'!$C:$C,0))),"",INDEX('Policy Characteristics'!D:D,MATCH($C1717,'Policy Characteristics'!$C:$C,0)))</f>
        <v>Fuel Taxes or Subsidies</v>
      </c>
      <c r="K1717" s="22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226" t="str">
        <f>IF(ISBLANK(INDEX('Policy Characteristics'!I:I,MATCH($C1717,'Policy Characteristics'!$C:$C,0))),"",INDEX('Policy Characteristics'!I:I,MATCH($C1717,'Policy Characteristics'!$C:$C,0)))</f>
        <v>% of BAU price</v>
      </c>
      <c r="P1717" s="22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7" s="226" t="str">
        <f>IF(ISBLANK(INDEX('Policy Characteristics'!K:K,MATCH($C1717,'Policy Characteristics'!$C:$C,0))),"",INDEX('Policy Characteristics'!K:K,MATCH($C1717,'Policy Characteristics'!$C:$C,0)))</f>
        <v>fuels.html#fuel-taxes</v>
      </c>
      <c r="R1717" s="226" t="str">
        <f>IF(ISBLANK(INDEX('Policy Characteristics'!L:L,MATCH($C1717,'Policy Characteristics'!$C:$C,0))),"",INDEX('Policy Characteristics'!L:L,MATCH($C1717,'Policy Characteristics'!$C:$C,0)))</f>
        <v>fuel-taxes.html</v>
      </c>
    </row>
    <row r="1718" spans="1:18">
      <c r="A1718" s="22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57" t="str">
        <f t="shared" si="68"/>
        <v>Additional Fuel Tax or Subsidy Rate by Fuel</v>
      </c>
      <c r="D1718" s="6" t="s">
        <v>1010</v>
      </c>
      <c r="E1718" s="45" t="s">
        <v>980</v>
      </c>
      <c r="F1718" s="6" t="s">
        <v>1011</v>
      </c>
      <c r="G1718" s="45" t="s">
        <v>58</v>
      </c>
      <c r="H1718" s="43">
        <v>749</v>
      </c>
      <c r="I1718" s="262" t="s">
        <v>728</v>
      </c>
      <c r="J1718" s="227" t="str">
        <f>IF(ISBLANK(INDEX('Policy Characteristics'!D:D,MATCH($C1718,'Policy Characteristics'!$C:$C,0))),"",INDEX('Policy Characteristics'!D:D,MATCH($C1718,'Policy Characteristics'!$C:$C,0)))</f>
        <v>Fuel Taxes or Subsidies</v>
      </c>
      <c r="K1718" s="22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226" t="str">
        <f>IF(ISBLANK(INDEX('Policy Characteristics'!I:I,MATCH($C1718,'Policy Characteristics'!$C:$C,0))),"",INDEX('Policy Characteristics'!I:I,MATCH($C1718,'Policy Characteristics'!$C:$C,0)))</f>
        <v>% of BAU price</v>
      </c>
      <c r="P1718" s="22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8" s="226" t="str">
        <f>IF(ISBLANK(INDEX('Policy Characteristics'!K:K,MATCH($C1718,'Policy Characteristics'!$C:$C,0))),"",INDEX('Policy Characteristics'!K:K,MATCH($C1718,'Policy Characteristics'!$C:$C,0)))</f>
        <v>fuels.html#fuel-taxes</v>
      </c>
      <c r="R1718" s="226" t="str">
        <f>IF(ISBLANK(INDEX('Policy Characteristics'!L:L,MATCH($C1718,'Policy Characteristics'!$C:$C,0))),"",INDEX('Policy Characteristics'!L:L,MATCH($C1718,'Policy Characteristics'!$C:$C,0)))</f>
        <v>fuel-taxes.html</v>
      </c>
    </row>
    <row r="1719" spans="1:18" s="4" customFormat="1">
      <c r="A1719" s="22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57" t="str">
        <f t="shared" si="68"/>
        <v>Additional Fuel Tax or Subsidy Rate by Fuel</v>
      </c>
      <c r="D1719" s="45" t="s">
        <v>992</v>
      </c>
      <c r="E1719" s="45" t="s">
        <v>982</v>
      </c>
      <c r="F1719" s="45" t="s">
        <v>993</v>
      </c>
      <c r="G1719" s="45" t="s">
        <v>993</v>
      </c>
      <c r="H1719" s="43">
        <v>2314</v>
      </c>
      <c r="I1719" s="261" t="s">
        <v>738</v>
      </c>
      <c r="J1719" s="227" t="str">
        <f>IF(ISBLANK(INDEX('Policy Characteristics'!D:D,MATCH($C1719,'Policy Characteristics'!$C:$C,0))),"",INDEX('Policy Characteristics'!D:D,MATCH($C1719,'Policy Characteristics'!$C:$C,0)))</f>
        <v>Fuel Taxes or Subsidies</v>
      </c>
      <c r="K1719" s="22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226" t="str">
        <f>IF(ISBLANK(INDEX('Policy Characteristics'!I:I,MATCH($C1719,'Policy Characteristics'!$C:$C,0))),"",INDEX('Policy Characteristics'!I:I,MATCH($C1719,'Policy Characteristics'!$C:$C,0)))</f>
        <v>% of BAU price</v>
      </c>
      <c r="P1719" s="22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9" s="226" t="str">
        <f>IF(ISBLANK(INDEX('Policy Characteristics'!K:K,MATCH($C1719,'Policy Characteristics'!$C:$C,0))),"",INDEX('Policy Characteristics'!K:K,MATCH($C1719,'Policy Characteristics'!$C:$C,0)))</f>
        <v>fuels.html#fuel-taxes</v>
      </c>
      <c r="R1719" s="226" t="str">
        <f>IF(ISBLANK(INDEX('Policy Characteristics'!L:L,MATCH($C1719,'Policy Characteristics'!$C:$C,0))),"",INDEX('Policy Characteristics'!L:L,MATCH($C1719,'Policy Characteristics'!$C:$C,0)))</f>
        <v>fuel-taxes.html</v>
      </c>
    </row>
    <row r="1720" spans="1:18" s="4" customFormat="1">
      <c r="A1720" s="22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57" t="str">
        <f t="shared" si="68"/>
        <v>Additional Fuel Tax or Subsidy Rate by Fuel</v>
      </c>
      <c r="D1720" s="6" t="s">
        <v>965</v>
      </c>
      <c r="E1720" s="45" t="s">
        <v>982</v>
      </c>
      <c r="F1720" s="6" t="s">
        <v>795</v>
      </c>
      <c r="G1720" s="45" t="s">
        <v>993</v>
      </c>
      <c r="H1720" s="43">
        <v>2315</v>
      </c>
      <c r="I1720" s="262" t="s">
        <v>728</v>
      </c>
      <c r="J1720" s="227" t="str">
        <f>IF(ISBLANK(INDEX('Policy Characteristics'!D:D,MATCH($C1720,'Policy Characteristics'!$C:$C,0))),"",INDEX('Policy Characteristics'!D:D,MATCH($C1720,'Policy Characteristics'!$C:$C,0)))</f>
        <v>Fuel Taxes or Subsidies</v>
      </c>
      <c r="K1720" s="22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226" t="str">
        <f>IF(ISBLANK(INDEX('Policy Characteristics'!I:I,MATCH($C1720,'Policy Characteristics'!$C:$C,0))),"",INDEX('Policy Characteristics'!I:I,MATCH($C1720,'Policy Characteristics'!$C:$C,0)))</f>
        <v>% of BAU price</v>
      </c>
      <c r="P1720" s="22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0" s="226" t="str">
        <f>IF(ISBLANK(INDEX('Policy Characteristics'!K:K,MATCH($C1720,'Policy Characteristics'!$C:$C,0))),"",INDEX('Policy Characteristics'!K:K,MATCH($C1720,'Policy Characteristics'!$C:$C,0)))</f>
        <v>fuels.html#fuel-taxes</v>
      </c>
      <c r="R1720" s="226" t="str">
        <f>IF(ISBLANK(INDEX('Policy Characteristics'!L:L,MATCH($C1720,'Policy Characteristics'!$C:$C,0))),"",INDEX('Policy Characteristics'!L:L,MATCH($C1720,'Policy Characteristics'!$C:$C,0)))</f>
        <v>fuel-taxes.html</v>
      </c>
    </row>
    <row r="1721" spans="1:18" s="4" customFormat="1">
      <c r="A1721" s="22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57" t="str">
        <f t="shared" si="68"/>
        <v>Additional Fuel Tax or Subsidy Rate by Fuel</v>
      </c>
      <c r="D1721" s="6" t="s">
        <v>966</v>
      </c>
      <c r="E1721" s="45" t="s">
        <v>982</v>
      </c>
      <c r="F1721" s="6" t="s">
        <v>967</v>
      </c>
      <c r="G1721" s="45" t="s">
        <v>993</v>
      </c>
      <c r="H1721" s="43">
        <v>2316</v>
      </c>
      <c r="I1721" s="262" t="s">
        <v>728</v>
      </c>
      <c r="J1721" s="227" t="str">
        <f>IF(ISBLANK(INDEX('Policy Characteristics'!D:D,MATCH($C1721,'Policy Characteristics'!$C:$C,0))),"",INDEX('Policy Characteristics'!D:D,MATCH($C1721,'Policy Characteristics'!$C:$C,0)))</f>
        <v>Fuel Taxes or Subsidies</v>
      </c>
      <c r="K1721" s="22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226" t="str">
        <f>IF(ISBLANK(INDEX('Policy Characteristics'!I:I,MATCH($C1721,'Policy Characteristics'!$C:$C,0))),"",INDEX('Policy Characteristics'!I:I,MATCH($C1721,'Policy Characteristics'!$C:$C,0)))</f>
        <v>% of BAU price</v>
      </c>
      <c r="P1721" s="22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1" s="226" t="str">
        <f>IF(ISBLANK(INDEX('Policy Characteristics'!K:K,MATCH($C1721,'Policy Characteristics'!$C:$C,0))),"",INDEX('Policy Characteristics'!K:K,MATCH($C1721,'Policy Characteristics'!$C:$C,0)))</f>
        <v>fuels.html#fuel-taxes</v>
      </c>
      <c r="R1721" s="226" t="str">
        <f>IF(ISBLANK(INDEX('Policy Characteristics'!L:L,MATCH($C1721,'Policy Characteristics'!$C:$C,0))),"",INDEX('Policy Characteristics'!L:L,MATCH($C1721,'Policy Characteristics'!$C:$C,0)))</f>
        <v>fuel-taxes.html</v>
      </c>
    </row>
    <row r="1722" spans="1:18" s="4" customFormat="1">
      <c r="A1722" s="22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57" t="str">
        <f t="shared" si="68"/>
        <v>Additional Fuel Tax or Subsidy Rate by Fuel</v>
      </c>
      <c r="D1722" s="6" t="s">
        <v>994</v>
      </c>
      <c r="E1722" s="45" t="s">
        <v>982</v>
      </c>
      <c r="F1722" s="6" t="s">
        <v>995</v>
      </c>
      <c r="G1722" s="45" t="s">
        <v>993</v>
      </c>
      <c r="H1722" s="43">
        <v>2317</v>
      </c>
      <c r="I1722" s="262" t="s">
        <v>738</v>
      </c>
      <c r="J1722" s="227" t="str">
        <f>IF(ISBLANK(INDEX('Policy Characteristics'!D:D,MATCH($C1722,'Policy Characteristics'!$C:$C,0))),"",INDEX('Policy Characteristics'!D:D,MATCH($C1722,'Policy Characteristics'!$C:$C,0)))</f>
        <v>Fuel Taxes or Subsidies</v>
      </c>
      <c r="K1722" s="22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226" t="str">
        <f>IF(ISBLANK(INDEX('Policy Characteristics'!I:I,MATCH($C1722,'Policy Characteristics'!$C:$C,0))),"",INDEX('Policy Characteristics'!I:I,MATCH($C1722,'Policy Characteristics'!$C:$C,0)))</f>
        <v>% of BAU price</v>
      </c>
      <c r="P1722" s="22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2" s="226" t="str">
        <f>IF(ISBLANK(INDEX('Policy Characteristics'!K:K,MATCH($C1722,'Policy Characteristics'!$C:$C,0))),"",INDEX('Policy Characteristics'!K:K,MATCH($C1722,'Policy Characteristics'!$C:$C,0)))</f>
        <v>fuels.html#fuel-taxes</v>
      </c>
      <c r="R1722" s="226" t="str">
        <f>IF(ISBLANK(INDEX('Policy Characteristics'!L:L,MATCH($C1722,'Policy Characteristics'!$C:$C,0))),"",INDEX('Policy Characteristics'!L:L,MATCH($C1722,'Policy Characteristics'!$C:$C,0)))</f>
        <v>fuel-taxes.html</v>
      </c>
    </row>
    <row r="1723" spans="1:18" s="4" customFormat="1">
      <c r="A1723" s="22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57" t="str">
        <f t="shared" si="68"/>
        <v>Additional Fuel Tax or Subsidy Rate by Fuel</v>
      </c>
      <c r="D1723" s="6" t="s">
        <v>1001</v>
      </c>
      <c r="E1723" s="45" t="s">
        <v>982</v>
      </c>
      <c r="F1723" s="6" t="s">
        <v>811</v>
      </c>
      <c r="G1723" s="45" t="s">
        <v>993</v>
      </c>
      <c r="H1723" s="43">
        <v>2318</v>
      </c>
      <c r="I1723" s="262" t="s">
        <v>738</v>
      </c>
      <c r="J1723" s="227" t="str">
        <f>IF(ISBLANK(INDEX('Policy Characteristics'!D:D,MATCH($C1723,'Policy Characteristics'!$C:$C,0))),"",INDEX('Policy Characteristics'!D:D,MATCH($C1723,'Policy Characteristics'!$C:$C,0)))</f>
        <v>Fuel Taxes or Subsidies</v>
      </c>
      <c r="K1723" s="22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226" t="str">
        <f>IF(ISBLANK(INDEX('Policy Characteristics'!I:I,MATCH($C1723,'Policy Characteristics'!$C:$C,0))),"",INDEX('Policy Characteristics'!I:I,MATCH($C1723,'Policy Characteristics'!$C:$C,0)))</f>
        <v>% of BAU price</v>
      </c>
      <c r="P1723" s="22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3" s="226" t="str">
        <f>IF(ISBLANK(INDEX('Policy Characteristics'!K:K,MATCH($C1723,'Policy Characteristics'!$C:$C,0))),"",INDEX('Policy Characteristics'!K:K,MATCH($C1723,'Policy Characteristics'!$C:$C,0)))</f>
        <v>fuels.html#fuel-taxes</v>
      </c>
      <c r="R1723" s="226" t="str">
        <f>IF(ISBLANK(INDEX('Policy Characteristics'!L:L,MATCH($C1723,'Policy Characteristics'!$C:$C,0))),"",INDEX('Policy Characteristics'!L:L,MATCH($C1723,'Policy Characteristics'!$C:$C,0)))</f>
        <v>fuel-taxes.html</v>
      </c>
    </row>
    <row r="1724" spans="1:18" s="4" customFormat="1">
      <c r="A1724" s="22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57" t="str">
        <f t="shared" si="68"/>
        <v>Additional Fuel Tax or Subsidy Rate by Fuel</v>
      </c>
      <c r="D1724" s="6" t="s">
        <v>968</v>
      </c>
      <c r="E1724" s="45" t="s">
        <v>982</v>
      </c>
      <c r="F1724" s="6" t="s">
        <v>969</v>
      </c>
      <c r="G1724" s="45" t="s">
        <v>993</v>
      </c>
      <c r="H1724" s="43">
        <v>2319</v>
      </c>
      <c r="I1724" s="262" t="s">
        <v>738</v>
      </c>
      <c r="J1724" s="227" t="str">
        <f>IF(ISBLANK(INDEX('Policy Characteristics'!D:D,MATCH($C1724,'Policy Characteristics'!$C:$C,0))),"",INDEX('Policy Characteristics'!D:D,MATCH($C1724,'Policy Characteristics'!$C:$C,0)))</f>
        <v>Fuel Taxes or Subsidies</v>
      </c>
      <c r="K1724" s="22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226" t="str">
        <f>IF(ISBLANK(INDEX('Policy Characteristics'!I:I,MATCH($C1724,'Policy Characteristics'!$C:$C,0))),"",INDEX('Policy Characteristics'!I:I,MATCH($C1724,'Policy Characteristics'!$C:$C,0)))</f>
        <v>% of BAU price</v>
      </c>
      <c r="P1724" s="22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4" s="226" t="str">
        <f>IF(ISBLANK(INDEX('Policy Characteristics'!K:K,MATCH($C1724,'Policy Characteristics'!$C:$C,0))),"",INDEX('Policy Characteristics'!K:K,MATCH($C1724,'Policy Characteristics'!$C:$C,0)))</f>
        <v>fuels.html#fuel-taxes</v>
      </c>
      <c r="R1724" s="226" t="str">
        <f>IF(ISBLANK(INDEX('Policy Characteristics'!L:L,MATCH($C1724,'Policy Characteristics'!$C:$C,0))),"",INDEX('Policy Characteristics'!L:L,MATCH($C1724,'Policy Characteristics'!$C:$C,0)))</f>
        <v>fuel-taxes.html</v>
      </c>
    </row>
    <row r="1725" spans="1:18" s="4" customFormat="1">
      <c r="A1725" s="22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57" t="str">
        <f t="shared" si="68"/>
        <v>Additional Fuel Tax or Subsidy Rate by Fuel</v>
      </c>
      <c r="D1725" s="6" t="s">
        <v>970</v>
      </c>
      <c r="E1725" s="45" t="s">
        <v>982</v>
      </c>
      <c r="F1725" s="6" t="s">
        <v>971</v>
      </c>
      <c r="G1725" s="45" t="s">
        <v>993</v>
      </c>
      <c r="H1725" s="43">
        <v>2320</v>
      </c>
      <c r="I1725" s="262" t="s">
        <v>738</v>
      </c>
      <c r="J1725" s="227" t="str">
        <f>IF(ISBLANK(INDEX('Policy Characteristics'!D:D,MATCH($C1725,'Policy Characteristics'!$C:$C,0))),"",INDEX('Policy Characteristics'!D:D,MATCH($C1725,'Policy Characteristics'!$C:$C,0)))</f>
        <v>Fuel Taxes or Subsidies</v>
      </c>
      <c r="K1725" s="22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226" t="str">
        <f>IF(ISBLANK(INDEX('Policy Characteristics'!I:I,MATCH($C1725,'Policy Characteristics'!$C:$C,0))),"",INDEX('Policy Characteristics'!I:I,MATCH($C1725,'Policy Characteristics'!$C:$C,0)))</f>
        <v>% of BAU price</v>
      </c>
      <c r="P1725" s="22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5" s="226" t="str">
        <f>IF(ISBLANK(INDEX('Policy Characteristics'!K:K,MATCH($C1725,'Policy Characteristics'!$C:$C,0))),"",INDEX('Policy Characteristics'!K:K,MATCH($C1725,'Policy Characteristics'!$C:$C,0)))</f>
        <v>fuels.html#fuel-taxes</v>
      </c>
      <c r="R1725" s="226" t="str">
        <f>IF(ISBLANK(INDEX('Policy Characteristics'!L:L,MATCH($C1725,'Policy Characteristics'!$C:$C,0))),"",INDEX('Policy Characteristics'!L:L,MATCH($C1725,'Policy Characteristics'!$C:$C,0)))</f>
        <v>fuel-taxes.html</v>
      </c>
    </row>
    <row r="1726" spans="1:18" s="4" customFormat="1">
      <c r="A1726" s="22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57" t="str">
        <f t="shared" si="68"/>
        <v>Additional Fuel Tax or Subsidy Rate by Fuel</v>
      </c>
      <c r="D1726" s="6" t="s">
        <v>1002</v>
      </c>
      <c r="E1726" s="45" t="s">
        <v>982</v>
      </c>
      <c r="F1726" s="6" t="s">
        <v>1003</v>
      </c>
      <c r="G1726" s="45" t="s">
        <v>993</v>
      </c>
      <c r="H1726" s="43">
        <v>2321</v>
      </c>
      <c r="I1726" s="262" t="s">
        <v>738</v>
      </c>
      <c r="J1726" s="227" t="str">
        <f>IF(ISBLANK(INDEX('Policy Characteristics'!D:D,MATCH($C1726,'Policy Characteristics'!$C:$C,0))),"",INDEX('Policy Characteristics'!D:D,MATCH($C1726,'Policy Characteristics'!$C:$C,0)))</f>
        <v>Fuel Taxes or Subsidies</v>
      </c>
      <c r="K1726" s="22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226" t="str">
        <f>IF(ISBLANK(INDEX('Policy Characteristics'!I:I,MATCH($C1726,'Policy Characteristics'!$C:$C,0))),"",INDEX('Policy Characteristics'!I:I,MATCH($C1726,'Policy Characteristics'!$C:$C,0)))</f>
        <v>% of BAU price</v>
      </c>
      <c r="P1726" s="22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226" t="str">
        <f>IF(ISBLANK(INDEX('Policy Characteristics'!K:K,MATCH($C1726,'Policy Characteristics'!$C:$C,0))),"",INDEX('Policy Characteristics'!K:K,MATCH($C1726,'Policy Characteristics'!$C:$C,0)))</f>
        <v>fuels.html#fuel-taxes</v>
      </c>
      <c r="R1726" s="226" t="str">
        <f>IF(ISBLANK(INDEX('Policy Characteristics'!L:L,MATCH($C1726,'Policy Characteristics'!$C:$C,0))),"",INDEX('Policy Characteristics'!L:L,MATCH($C1726,'Policy Characteristics'!$C:$C,0)))</f>
        <v>fuel-taxes.html</v>
      </c>
    </row>
    <row r="1727" spans="1:18" s="4" customFormat="1">
      <c r="A1727" s="22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57" t="str">
        <f t="shared" si="68"/>
        <v>Additional Fuel Tax or Subsidy Rate by Fuel</v>
      </c>
      <c r="D1727" s="6" t="s">
        <v>1004</v>
      </c>
      <c r="E1727" s="45" t="s">
        <v>982</v>
      </c>
      <c r="F1727" s="6" t="s">
        <v>1005</v>
      </c>
      <c r="G1727" s="45" t="s">
        <v>993</v>
      </c>
      <c r="H1727" s="43">
        <v>2322</v>
      </c>
      <c r="I1727" s="262" t="s">
        <v>738</v>
      </c>
      <c r="J1727" s="227" t="str">
        <f>IF(ISBLANK(INDEX('Policy Characteristics'!D:D,MATCH($C1727,'Policy Characteristics'!$C:$C,0))),"",INDEX('Policy Characteristics'!D:D,MATCH($C1727,'Policy Characteristics'!$C:$C,0)))</f>
        <v>Fuel Taxes or Subsidies</v>
      </c>
      <c r="K1727" s="22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226" t="str">
        <f>IF(ISBLANK(INDEX('Policy Characteristics'!I:I,MATCH($C1727,'Policy Characteristics'!$C:$C,0))),"",INDEX('Policy Characteristics'!I:I,MATCH($C1727,'Policy Characteristics'!$C:$C,0)))</f>
        <v>% of BAU price</v>
      </c>
      <c r="P1727" s="22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226" t="str">
        <f>IF(ISBLANK(INDEX('Policy Characteristics'!K:K,MATCH($C1727,'Policy Characteristics'!$C:$C,0))),"",INDEX('Policy Characteristics'!K:K,MATCH($C1727,'Policy Characteristics'!$C:$C,0)))</f>
        <v>fuels.html#fuel-taxes</v>
      </c>
      <c r="R1727" s="226" t="str">
        <f>IF(ISBLANK(INDEX('Policy Characteristics'!L:L,MATCH($C1727,'Policy Characteristics'!$C:$C,0))),"",INDEX('Policy Characteristics'!L:L,MATCH($C1727,'Policy Characteristics'!$C:$C,0)))</f>
        <v>fuel-taxes.html</v>
      </c>
    </row>
    <row r="1728" spans="1:18">
      <c r="A1728" s="22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57" t="str">
        <f t="shared" si="68"/>
        <v>Additional Fuel Tax or Subsidy Rate by Fuel</v>
      </c>
      <c r="D1728" s="6" t="s">
        <v>972</v>
      </c>
      <c r="E1728" s="45" t="s">
        <v>982</v>
      </c>
      <c r="F1728" s="6" t="s">
        <v>973</v>
      </c>
      <c r="G1728" s="45" t="s">
        <v>993</v>
      </c>
      <c r="H1728" s="43">
        <v>2323</v>
      </c>
      <c r="I1728" s="262" t="s">
        <v>738</v>
      </c>
      <c r="J1728" s="227" t="str">
        <f>IF(ISBLANK(INDEX('Policy Characteristics'!D:D,MATCH($C1728,'Policy Characteristics'!$C:$C,0))),"",INDEX('Policy Characteristics'!D:D,MATCH($C1728,'Policy Characteristics'!$C:$C,0)))</f>
        <v>Fuel Taxes or Subsidies</v>
      </c>
      <c r="K1728" s="22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226" t="str">
        <f>IF(ISBLANK(INDEX('Policy Characteristics'!I:I,MATCH($C1728,'Policy Characteristics'!$C:$C,0))),"",INDEX('Policy Characteristics'!I:I,MATCH($C1728,'Policy Characteristics'!$C:$C,0)))</f>
        <v>% of BAU price</v>
      </c>
      <c r="P1728" s="22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226" t="str">
        <f>IF(ISBLANK(INDEX('Policy Characteristics'!K:K,MATCH($C1728,'Policy Characteristics'!$C:$C,0))),"",INDEX('Policy Characteristics'!K:K,MATCH($C1728,'Policy Characteristics'!$C:$C,0)))</f>
        <v>fuels.html#fuel-taxes</v>
      </c>
      <c r="R1728" s="226" t="str">
        <f>IF(ISBLANK(INDEX('Policy Characteristics'!L:L,MATCH($C1728,'Policy Characteristics'!$C:$C,0))),"",INDEX('Policy Characteristics'!L:L,MATCH($C1728,'Policy Characteristics'!$C:$C,0)))</f>
        <v>fuel-taxes.html</v>
      </c>
    </row>
    <row r="1729" spans="1:18">
      <c r="A1729" s="22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57" t="str">
        <f t="shared" si="68"/>
        <v>Additional Fuel Tax or Subsidy Rate by Fuel</v>
      </c>
      <c r="D1729" s="6" t="s">
        <v>1006</v>
      </c>
      <c r="E1729" s="45" t="s">
        <v>982</v>
      </c>
      <c r="F1729" s="6" t="s">
        <v>1007</v>
      </c>
      <c r="G1729" s="45" t="s">
        <v>993</v>
      </c>
      <c r="H1729" s="43">
        <v>2324</v>
      </c>
      <c r="I1729" s="262" t="s">
        <v>738</v>
      </c>
      <c r="J1729" s="227" t="str">
        <f>IF(ISBLANK(INDEX('Policy Characteristics'!D:D,MATCH($C1729,'Policy Characteristics'!$C:$C,0))),"",INDEX('Policy Characteristics'!D:D,MATCH($C1729,'Policy Characteristics'!$C:$C,0)))</f>
        <v>Fuel Taxes or Subsidies</v>
      </c>
      <c r="K1729" s="22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226" t="str">
        <f>IF(ISBLANK(INDEX('Policy Characteristics'!I:I,MATCH($C1729,'Policy Characteristics'!$C:$C,0))),"",INDEX('Policy Characteristics'!I:I,MATCH($C1729,'Policy Characteristics'!$C:$C,0)))</f>
        <v>% of BAU price</v>
      </c>
      <c r="P1729" s="22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226" t="str">
        <f>IF(ISBLANK(INDEX('Policy Characteristics'!K:K,MATCH($C1729,'Policy Characteristics'!$C:$C,0))),"",INDEX('Policy Characteristics'!K:K,MATCH($C1729,'Policy Characteristics'!$C:$C,0)))</f>
        <v>fuels.html#fuel-taxes</v>
      </c>
      <c r="R1729" s="226" t="str">
        <f>IF(ISBLANK(INDEX('Policy Characteristics'!L:L,MATCH($C1729,'Policy Characteristics'!$C:$C,0))),"",INDEX('Policy Characteristics'!L:L,MATCH($C1729,'Policy Characteristics'!$C:$C,0)))</f>
        <v>fuel-taxes.html</v>
      </c>
    </row>
    <row r="1730" spans="1:18">
      <c r="A1730" s="22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57" t="str">
        <f t="shared" si="68"/>
        <v>Additional Fuel Tax or Subsidy Rate by Fuel</v>
      </c>
      <c r="D1730" s="6" t="s">
        <v>974</v>
      </c>
      <c r="E1730" s="45" t="s">
        <v>982</v>
      </c>
      <c r="F1730" s="6" t="s">
        <v>819</v>
      </c>
      <c r="G1730" s="45" t="s">
        <v>993</v>
      </c>
      <c r="H1730" s="43">
        <v>2325</v>
      </c>
      <c r="I1730" s="262" t="s">
        <v>738</v>
      </c>
      <c r="J1730" s="227" t="str">
        <f>IF(ISBLANK(INDEX('Policy Characteristics'!D:D,MATCH($C1730,'Policy Characteristics'!$C:$C,0))),"",INDEX('Policy Characteristics'!D:D,MATCH($C1730,'Policy Characteristics'!$C:$C,0)))</f>
        <v>Fuel Taxes or Subsidies</v>
      </c>
      <c r="K1730" s="22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226" t="str">
        <f>IF(ISBLANK(INDEX('Policy Characteristics'!I:I,MATCH($C1730,'Policy Characteristics'!$C:$C,0))),"",INDEX('Policy Characteristics'!I:I,MATCH($C1730,'Policy Characteristics'!$C:$C,0)))</f>
        <v>% of BAU price</v>
      </c>
      <c r="P1730" s="22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226" t="str">
        <f>IF(ISBLANK(INDEX('Policy Characteristics'!K:K,MATCH($C1730,'Policy Characteristics'!$C:$C,0))),"",INDEX('Policy Characteristics'!K:K,MATCH($C1730,'Policy Characteristics'!$C:$C,0)))</f>
        <v>fuels.html#fuel-taxes</v>
      </c>
      <c r="R1730" s="226" t="str">
        <f>IF(ISBLANK(INDEX('Policy Characteristics'!L:L,MATCH($C1730,'Policy Characteristics'!$C:$C,0))),"",INDEX('Policy Characteristics'!L:L,MATCH($C1730,'Policy Characteristics'!$C:$C,0)))</f>
        <v>fuel-taxes.html</v>
      </c>
    </row>
    <row r="1731" spans="1:18">
      <c r="A1731" s="22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57" t="str">
        <f t="shared" si="68"/>
        <v>Additional Fuel Tax or Subsidy Rate by Fuel</v>
      </c>
      <c r="D1731" s="6" t="s">
        <v>975</v>
      </c>
      <c r="E1731" s="45" t="s">
        <v>982</v>
      </c>
      <c r="F1731" s="6" t="s">
        <v>823</v>
      </c>
      <c r="G1731" s="45" t="s">
        <v>993</v>
      </c>
      <c r="H1731" s="43">
        <v>2326</v>
      </c>
      <c r="I1731" s="262" t="s">
        <v>738</v>
      </c>
      <c r="J1731" s="227" t="str">
        <f>IF(ISBLANK(INDEX('Policy Characteristics'!D:D,MATCH($C1731,'Policy Characteristics'!$C:$C,0))),"",INDEX('Policy Characteristics'!D:D,MATCH($C1731,'Policy Characteristics'!$C:$C,0)))</f>
        <v>Fuel Taxes or Subsidies</v>
      </c>
      <c r="K1731" s="22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226" t="str">
        <f>IF(ISBLANK(INDEX('Policy Characteristics'!I:I,MATCH($C1731,'Policy Characteristics'!$C:$C,0))),"",INDEX('Policy Characteristics'!I:I,MATCH($C1731,'Policy Characteristics'!$C:$C,0)))</f>
        <v>% of BAU price</v>
      </c>
      <c r="P1731" s="22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226" t="str">
        <f>IF(ISBLANK(INDEX('Policy Characteristics'!K:K,MATCH($C1731,'Policy Characteristics'!$C:$C,0))),"",INDEX('Policy Characteristics'!K:K,MATCH($C1731,'Policy Characteristics'!$C:$C,0)))</f>
        <v>fuels.html#fuel-taxes</v>
      </c>
      <c r="R1731" s="226" t="str">
        <f>IF(ISBLANK(INDEX('Policy Characteristics'!L:L,MATCH($C1731,'Policy Characteristics'!$C:$C,0))),"",INDEX('Policy Characteristics'!L:L,MATCH($C1731,'Policy Characteristics'!$C:$C,0)))</f>
        <v>fuel-taxes.html</v>
      </c>
    </row>
    <row r="1732" spans="1:18">
      <c r="A1732" s="22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57" t="str">
        <f t="shared" si="68"/>
        <v>Additional Fuel Tax or Subsidy Rate by Fuel</v>
      </c>
      <c r="D1732" s="6" t="s">
        <v>976</v>
      </c>
      <c r="E1732" s="45" t="s">
        <v>982</v>
      </c>
      <c r="F1732" s="6" t="s">
        <v>977</v>
      </c>
      <c r="G1732" s="45" t="s">
        <v>993</v>
      </c>
      <c r="H1732" s="43">
        <v>2327</v>
      </c>
      <c r="I1732" s="262" t="s">
        <v>738</v>
      </c>
      <c r="J1732" s="227" t="str">
        <f>IF(ISBLANK(INDEX('Policy Characteristics'!D:D,MATCH($C1732,'Policy Characteristics'!$C:$C,0))),"",INDEX('Policy Characteristics'!D:D,MATCH($C1732,'Policy Characteristics'!$C:$C,0)))</f>
        <v>Fuel Taxes or Subsidies</v>
      </c>
      <c r="K1732" s="22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226" t="str">
        <f>IF(ISBLANK(INDEX('Policy Characteristics'!I:I,MATCH($C1732,'Policy Characteristics'!$C:$C,0))),"",INDEX('Policy Characteristics'!I:I,MATCH($C1732,'Policy Characteristics'!$C:$C,0)))</f>
        <v>% of BAU price</v>
      </c>
      <c r="P1732" s="22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226" t="str">
        <f>IF(ISBLANK(INDEX('Policy Characteristics'!K:K,MATCH($C1732,'Policy Characteristics'!$C:$C,0))),"",INDEX('Policy Characteristics'!K:K,MATCH($C1732,'Policy Characteristics'!$C:$C,0)))</f>
        <v>fuels.html#fuel-taxes</v>
      </c>
      <c r="R1732" s="226" t="str">
        <f>IF(ISBLANK(INDEX('Policy Characteristics'!L:L,MATCH($C1732,'Policy Characteristics'!$C:$C,0))),"",INDEX('Policy Characteristics'!L:L,MATCH($C1732,'Policy Characteristics'!$C:$C,0)))</f>
        <v>fuel-taxes.html</v>
      </c>
    </row>
    <row r="1733" spans="1:18">
      <c r="A1733" s="22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57" t="str">
        <f t="shared" si="68"/>
        <v>Additional Fuel Tax or Subsidy Rate by Fuel</v>
      </c>
      <c r="D1733" s="6" t="s">
        <v>978</v>
      </c>
      <c r="E1733" s="45" t="s">
        <v>982</v>
      </c>
      <c r="F1733" s="6" t="s">
        <v>979</v>
      </c>
      <c r="G1733" s="45" t="s">
        <v>993</v>
      </c>
      <c r="H1733" s="43">
        <v>2328</v>
      </c>
      <c r="I1733" s="262" t="s">
        <v>738</v>
      </c>
      <c r="J1733" s="227" t="str">
        <f>IF(ISBLANK(INDEX('Policy Characteristics'!D:D,MATCH($C1733,'Policy Characteristics'!$C:$C,0))),"",INDEX('Policy Characteristics'!D:D,MATCH($C1733,'Policy Characteristics'!$C:$C,0)))</f>
        <v>Fuel Taxes or Subsidies</v>
      </c>
      <c r="K1733" s="22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226" t="str">
        <f>IF(ISBLANK(INDEX('Policy Characteristics'!I:I,MATCH($C1733,'Policy Characteristics'!$C:$C,0))),"",INDEX('Policy Characteristics'!I:I,MATCH($C1733,'Policy Characteristics'!$C:$C,0)))</f>
        <v>% of BAU price</v>
      </c>
      <c r="P1733" s="22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226" t="str">
        <f>IF(ISBLANK(INDEX('Policy Characteristics'!K:K,MATCH($C1733,'Policy Characteristics'!$C:$C,0))),"",INDEX('Policy Characteristics'!K:K,MATCH($C1733,'Policy Characteristics'!$C:$C,0)))</f>
        <v>fuels.html#fuel-taxes</v>
      </c>
      <c r="R1733" s="226" t="str">
        <f>IF(ISBLANK(INDEX('Policy Characteristics'!L:L,MATCH($C1733,'Policy Characteristics'!$C:$C,0))),"",INDEX('Policy Characteristics'!L:L,MATCH($C1733,'Policy Characteristics'!$C:$C,0)))</f>
        <v>fuel-taxes.html</v>
      </c>
    </row>
    <row r="1734" spans="1:18">
      <c r="A1734" s="22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57" t="str">
        <f t="shared" si="68"/>
        <v>Additional Fuel Tax or Subsidy Rate by Fuel</v>
      </c>
      <c r="D1734" s="6" t="s">
        <v>1009</v>
      </c>
      <c r="E1734" s="45" t="s">
        <v>982</v>
      </c>
      <c r="F1734" s="6" t="s">
        <v>827</v>
      </c>
      <c r="G1734" s="45" t="s">
        <v>993</v>
      </c>
      <c r="H1734" s="43">
        <v>2329</v>
      </c>
      <c r="I1734" s="262" t="s">
        <v>738</v>
      </c>
      <c r="J1734" s="227" t="str">
        <f>IF(ISBLANK(INDEX('Policy Characteristics'!D:D,MATCH($C1734,'Policy Characteristics'!$C:$C,0))),"",INDEX('Policy Characteristics'!D:D,MATCH($C1734,'Policy Characteristics'!$C:$C,0)))</f>
        <v>Fuel Taxes or Subsidies</v>
      </c>
      <c r="K1734" s="22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226" t="str">
        <f>IF(ISBLANK(INDEX('Policy Characteristics'!I:I,MATCH($C1734,'Policy Characteristics'!$C:$C,0))),"",INDEX('Policy Characteristics'!I:I,MATCH($C1734,'Policy Characteristics'!$C:$C,0)))</f>
        <v>% of BAU price</v>
      </c>
      <c r="P1734" s="22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226" t="str">
        <f>IF(ISBLANK(INDEX('Policy Characteristics'!K:K,MATCH($C1734,'Policy Characteristics'!$C:$C,0))),"",INDEX('Policy Characteristics'!K:K,MATCH($C1734,'Policy Characteristics'!$C:$C,0)))</f>
        <v>fuels.html#fuel-taxes</v>
      </c>
      <c r="R1734" s="226" t="str">
        <f>IF(ISBLANK(INDEX('Policy Characteristics'!L:L,MATCH($C1734,'Policy Characteristics'!$C:$C,0))),"",INDEX('Policy Characteristics'!L:L,MATCH($C1734,'Policy Characteristics'!$C:$C,0)))</f>
        <v>fuel-taxes.html</v>
      </c>
    </row>
    <row r="1735" spans="1:18">
      <c r="A1735" s="22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57" t="str">
        <f t="shared" si="68"/>
        <v>Additional Fuel Tax or Subsidy Rate by Fuel</v>
      </c>
      <c r="D1735" s="6" t="s">
        <v>1010</v>
      </c>
      <c r="E1735" s="45" t="s">
        <v>982</v>
      </c>
      <c r="F1735" s="6" t="s">
        <v>1011</v>
      </c>
      <c r="G1735" s="45" t="s">
        <v>993</v>
      </c>
      <c r="H1735" s="43">
        <v>2330</v>
      </c>
      <c r="I1735" s="262" t="s">
        <v>728</v>
      </c>
      <c r="J1735" s="227" t="str">
        <f>IF(ISBLANK(INDEX('Policy Characteristics'!D:D,MATCH($C1735,'Policy Characteristics'!$C:$C,0))),"",INDEX('Policy Characteristics'!D:D,MATCH($C1735,'Policy Characteristics'!$C:$C,0)))</f>
        <v>Fuel Taxes or Subsidies</v>
      </c>
      <c r="K1735" s="22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226" t="str">
        <f>IF(ISBLANK(INDEX('Policy Characteristics'!I:I,MATCH($C1735,'Policy Characteristics'!$C:$C,0))),"",INDEX('Policy Characteristics'!I:I,MATCH($C1735,'Policy Characteristics'!$C:$C,0)))</f>
        <v>% of BAU price</v>
      </c>
      <c r="P1735" s="22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226" t="str">
        <f>IF(ISBLANK(INDEX('Policy Characteristics'!K:K,MATCH($C1735,'Policy Characteristics'!$C:$C,0))),"",INDEX('Policy Characteristics'!K:K,MATCH($C1735,'Policy Characteristics'!$C:$C,0)))</f>
        <v>fuels.html#fuel-taxes</v>
      </c>
      <c r="R1735" s="226" t="str">
        <f>IF(ISBLANK(INDEX('Policy Characteristics'!L:L,MATCH($C1735,'Policy Characteristics'!$C:$C,0))),"",INDEX('Policy Characteristics'!L:L,MATCH($C1735,'Policy Characteristics'!$C:$C,0)))</f>
        <v>fuel-taxes.html</v>
      </c>
    </row>
    <row r="1736" spans="1:18" s="4" customFormat="1">
      <c r="A1736" s="22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57" t="str">
        <f t="shared" si="68"/>
        <v>Additional Fuel Tax or Subsidy Rate by Fuel</v>
      </c>
      <c r="D1736" s="45" t="s">
        <v>992</v>
      </c>
      <c r="E1736" s="45" t="s">
        <v>984</v>
      </c>
      <c r="F1736" s="45" t="s">
        <v>993</v>
      </c>
      <c r="G1736" s="45" t="s">
        <v>1012</v>
      </c>
      <c r="H1736" s="43">
        <v>2331</v>
      </c>
      <c r="I1736" s="261" t="s">
        <v>728</v>
      </c>
      <c r="J1736" s="227" t="str">
        <f>IF(ISBLANK(INDEX('Policy Characteristics'!D:D,MATCH($C1736,'Policy Characteristics'!$C:$C,0))),"",INDEX('Policy Characteristics'!D:D,MATCH($C1736,'Policy Characteristics'!$C:$C,0)))</f>
        <v>Fuel Taxes or Subsidies</v>
      </c>
      <c r="K1736" s="22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226" t="str">
        <f>IF(ISBLANK(INDEX('Policy Characteristics'!I:I,MATCH($C1736,'Policy Characteristics'!$C:$C,0))),"",INDEX('Policy Characteristics'!I:I,MATCH($C1736,'Policy Characteristics'!$C:$C,0)))</f>
        <v>% of BAU price</v>
      </c>
      <c r="P1736" s="22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226" t="str">
        <f>IF(ISBLANK(INDEX('Policy Characteristics'!K:K,MATCH($C1736,'Policy Characteristics'!$C:$C,0))),"",INDEX('Policy Characteristics'!K:K,MATCH($C1736,'Policy Characteristics'!$C:$C,0)))</f>
        <v>fuels.html#fuel-taxes</v>
      </c>
      <c r="R1736" s="226" t="str">
        <f>IF(ISBLANK(INDEX('Policy Characteristics'!L:L,MATCH($C1736,'Policy Characteristics'!$C:$C,0))),"",INDEX('Policy Characteristics'!L:L,MATCH($C1736,'Policy Characteristics'!$C:$C,0)))</f>
        <v>fuel-taxes.html</v>
      </c>
    </row>
    <row r="1737" spans="1:18" s="4" customFormat="1">
      <c r="A1737" s="22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57" t="str">
        <f t="shared" si="68"/>
        <v>Additional Fuel Tax or Subsidy Rate by Fuel</v>
      </c>
      <c r="D1737" s="6" t="s">
        <v>965</v>
      </c>
      <c r="E1737" s="45" t="s">
        <v>984</v>
      </c>
      <c r="F1737" s="6" t="s">
        <v>795</v>
      </c>
      <c r="G1737" s="45" t="s">
        <v>1012</v>
      </c>
      <c r="H1737" s="43">
        <v>2332</v>
      </c>
      <c r="I1737" s="262" t="s">
        <v>738</v>
      </c>
      <c r="J1737" s="227" t="str">
        <f>IF(ISBLANK(INDEX('Policy Characteristics'!D:D,MATCH($C1737,'Policy Characteristics'!$C:$C,0))),"",INDEX('Policy Characteristics'!D:D,MATCH($C1737,'Policy Characteristics'!$C:$C,0)))</f>
        <v>Fuel Taxes or Subsidies</v>
      </c>
      <c r="K1737" s="22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226" t="str">
        <f>IF(ISBLANK(INDEX('Policy Characteristics'!I:I,MATCH($C1737,'Policy Characteristics'!$C:$C,0))),"",INDEX('Policy Characteristics'!I:I,MATCH($C1737,'Policy Characteristics'!$C:$C,0)))</f>
        <v>% of BAU price</v>
      </c>
      <c r="P1737" s="22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226" t="str">
        <f>IF(ISBLANK(INDEX('Policy Characteristics'!K:K,MATCH($C1737,'Policy Characteristics'!$C:$C,0))),"",INDEX('Policy Characteristics'!K:K,MATCH($C1737,'Policy Characteristics'!$C:$C,0)))</f>
        <v>fuels.html#fuel-taxes</v>
      </c>
      <c r="R1737" s="226" t="str">
        <f>IF(ISBLANK(INDEX('Policy Characteristics'!L:L,MATCH($C1737,'Policy Characteristics'!$C:$C,0))),"",INDEX('Policy Characteristics'!L:L,MATCH($C1737,'Policy Characteristics'!$C:$C,0)))</f>
        <v>fuel-taxes.html</v>
      </c>
    </row>
    <row r="1738" spans="1:18" s="4" customFormat="1">
      <c r="A1738" s="22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57" t="str">
        <f t="shared" si="68"/>
        <v>Additional Fuel Tax or Subsidy Rate by Fuel</v>
      </c>
      <c r="D1738" s="6" t="s">
        <v>966</v>
      </c>
      <c r="E1738" s="45" t="s">
        <v>984</v>
      </c>
      <c r="F1738" s="6" t="s">
        <v>967</v>
      </c>
      <c r="G1738" s="45" t="s">
        <v>1012</v>
      </c>
      <c r="H1738" s="43">
        <v>2333</v>
      </c>
      <c r="I1738" s="262" t="s">
        <v>728</v>
      </c>
      <c r="J1738" s="227" t="str">
        <f>IF(ISBLANK(INDEX('Policy Characteristics'!D:D,MATCH($C1738,'Policy Characteristics'!$C:$C,0))),"",INDEX('Policy Characteristics'!D:D,MATCH($C1738,'Policy Characteristics'!$C:$C,0)))</f>
        <v>Fuel Taxes or Subsidies</v>
      </c>
      <c r="K1738" s="22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226" t="str">
        <f>IF(ISBLANK(INDEX('Policy Characteristics'!I:I,MATCH($C1738,'Policy Characteristics'!$C:$C,0))),"",INDEX('Policy Characteristics'!I:I,MATCH($C1738,'Policy Characteristics'!$C:$C,0)))</f>
        <v>% of BAU price</v>
      </c>
      <c r="P1738" s="22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226" t="str">
        <f>IF(ISBLANK(INDEX('Policy Characteristics'!K:K,MATCH($C1738,'Policy Characteristics'!$C:$C,0))),"",INDEX('Policy Characteristics'!K:K,MATCH($C1738,'Policy Characteristics'!$C:$C,0)))</f>
        <v>fuels.html#fuel-taxes</v>
      </c>
      <c r="R1738" s="226" t="str">
        <f>IF(ISBLANK(INDEX('Policy Characteristics'!L:L,MATCH($C1738,'Policy Characteristics'!$C:$C,0))),"",INDEX('Policy Characteristics'!L:L,MATCH($C1738,'Policy Characteristics'!$C:$C,0)))</f>
        <v>fuel-taxes.html</v>
      </c>
    </row>
    <row r="1739" spans="1:18" s="4" customFormat="1">
      <c r="A1739" s="22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57" t="str">
        <f t="shared" si="68"/>
        <v>Additional Fuel Tax or Subsidy Rate by Fuel</v>
      </c>
      <c r="D1739" s="6" t="s">
        <v>994</v>
      </c>
      <c r="E1739" s="45" t="s">
        <v>984</v>
      </c>
      <c r="F1739" s="6" t="s">
        <v>995</v>
      </c>
      <c r="G1739" s="45" t="s">
        <v>1012</v>
      </c>
      <c r="H1739" s="43">
        <v>2334</v>
      </c>
      <c r="I1739" s="262" t="s">
        <v>738</v>
      </c>
      <c r="J1739" s="227" t="str">
        <f>IF(ISBLANK(INDEX('Policy Characteristics'!D:D,MATCH($C1739,'Policy Characteristics'!$C:$C,0))),"",INDEX('Policy Characteristics'!D:D,MATCH($C1739,'Policy Characteristics'!$C:$C,0)))</f>
        <v>Fuel Taxes or Subsidies</v>
      </c>
      <c r="K1739" s="22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226" t="str">
        <f>IF(ISBLANK(INDEX('Policy Characteristics'!I:I,MATCH($C1739,'Policy Characteristics'!$C:$C,0))),"",INDEX('Policy Characteristics'!I:I,MATCH($C1739,'Policy Characteristics'!$C:$C,0)))</f>
        <v>% of BAU price</v>
      </c>
      <c r="P1739" s="22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226" t="str">
        <f>IF(ISBLANK(INDEX('Policy Characteristics'!K:K,MATCH($C1739,'Policy Characteristics'!$C:$C,0))),"",INDEX('Policy Characteristics'!K:K,MATCH($C1739,'Policy Characteristics'!$C:$C,0)))</f>
        <v>fuels.html#fuel-taxes</v>
      </c>
      <c r="R1739" s="226" t="str">
        <f>IF(ISBLANK(INDEX('Policy Characteristics'!L:L,MATCH($C1739,'Policy Characteristics'!$C:$C,0))),"",INDEX('Policy Characteristics'!L:L,MATCH($C1739,'Policy Characteristics'!$C:$C,0)))</f>
        <v>fuel-taxes.html</v>
      </c>
    </row>
    <row r="1740" spans="1:18" s="4" customFormat="1">
      <c r="A1740" s="22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57" t="str">
        <f t="shared" si="68"/>
        <v>Additional Fuel Tax or Subsidy Rate by Fuel</v>
      </c>
      <c r="D1740" s="6" t="s">
        <v>1001</v>
      </c>
      <c r="E1740" s="45" t="s">
        <v>984</v>
      </c>
      <c r="F1740" s="6" t="s">
        <v>811</v>
      </c>
      <c r="G1740" s="45" t="s">
        <v>1012</v>
      </c>
      <c r="H1740" s="43">
        <v>2335</v>
      </c>
      <c r="I1740" s="262" t="s">
        <v>738</v>
      </c>
      <c r="J1740" s="227" t="str">
        <f>IF(ISBLANK(INDEX('Policy Characteristics'!D:D,MATCH($C1740,'Policy Characteristics'!$C:$C,0))),"",INDEX('Policy Characteristics'!D:D,MATCH($C1740,'Policy Characteristics'!$C:$C,0)))</f>
        <v>Fuel Taxes or Subsidies</v>
      </c>
      <c r="K1740" s="22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226" t="str">
        <f>IF(ISBLANK(INDEX('Policy Characteristics'!I:I,MATCH($C1740,'Policy Characteristics'!$C:$C,0))),"",INDEX('Policy Characteristics'!I:I,MATCH($C1740,'Policy Characteristics'!$C:$C,0)))</f>
        <v>% of BAU price</v>
      </c>
      <c r="P1740" s="22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226" t="str">
        <f>IF(ISBLANK(INDEX('Policy Characteristics'!K:K,MATCH($C1740,'Policy Characteristics'!$C:$C,0))),"",INDEX('Policy Characteristics'!K:K,MATCH($C1740,'Policy Characteristics'!$C:$C,0)))</f>
        <v>fuels.html#fuel-taxes</v>
      </c>
      <c r="R1740" s="226" t="str">
        <f>IF(ISBLANK(INDEX('Policy Characteristics'!L:L,MATCH($C1740,'Policy Characteristics'!$C:$C,0))),"",INDEX('Policy Characteristics'!L:L,MATCH($C1740,'Policy Characteristics'!$C:$C,0)))</f>
        <v>fuel-taxes.html</v>
      </c>
    </row>
    <row r="1741" spans="1:18" s="4" customFormat="1">
      <c r="A1741" s="22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57" t="str">
        <f t="shared" si="68"/>
        <v>Additional Fuel Tax or Subsidy Rate by Fuel</v>
      </c>
      <c r="D1741" s="6" t="s">
        <v>968</v>
      </c>
      <c r="E1741" s="45" t="s">
        <v>984</v>
      </c>
      <c r="F1741" s="6" t="s">
        <v>969</v>
      </c>
      <c r="G1741" s="45" t="s">
        <v>1012</v>
      </c>
      <c r="H1741" s="43">
        <v>2336</v>
      </c>
      <c r="I1741" s="262" t="s">
        <v>738</v>
      </c>
      <c r="J1741" s="227" t="str">
        <f>IF(ISBLANK(INDEX('Policy Characteristics'!D:D,MATCH($C1741,'Policy Characteristics'!$C:$C,0))),"",INDEX('Policy Characteristics'!D:D,MATCH($C1741,'Policy Characteristics'!$C:$C,0)))</f>
        <v>Fuel Taxes or Subsidies</v>
      </c>
      <c r="K1741" s="22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226" t="str">
        <f>IF(ISBLANK(INDEX('Policy Characteristics'!I:I,MATCH($C1741,'Policy Characteristics'!$C:$C,0))),"",INDEX('Policy Characteristics'!I:I,MATCH($C1741,'Policy Characteristics'!$C:$C,0)))</f>
        <v>% of BAU price</v>
      </c>
      <c r="P1741" s="22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226" t="str">
        <f>IF(ISBLANK(INDEX('Policy Characteristics'!K:K,MATCH($C1741,'Policy Characteristics'!$C:$C,0))),"",INDEX('Policy Characteristics'!K:K,MATCH($C1741,'Policy Characteristics'!$C:$C,0)))</f>
        <v>fuels.html#fuel-taxes</v>
      </c>
      <c r="R1741" s="226" t="str">
        <f>IF(ISBLANK(INDEX('Policy Characteristics'!L:L,MATCH($C1741,'Policy Characteristics'!$C:$C,0))),"",INDEX('Policy Characteristics'!L:L,MATCH($C1741,'Policy Characteristics'!$C:$C,0)))</f>
        <v>fuel-taxes.html</v>
      </c>
    </row>
    <row r="1742" spans="1:18" s="4" customFormat="1">
      <c r="A1742" s="22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57" t="str">
        <f t="shared" si="68"/>
        <v>Additional Fuel Tax or Subsidy Rate by Fuel</v>
      </c>
      <c r="D1742" s="6" t="s">
        <v>970</v>
      </c>
      <c r="E1742" s="45" t="s">
        <v>984</v>
      </c>
      <c r="F1742" s="6" t="s">
        <v>971</v>
      </c>
      <c r="G1742" s="45" t="s">
        <v>1012</v>
      </c>
      <c r="H1742" s="43">
        <v>2337</v>
      </c>
      <c r="I1742" s="262" t="s">
        <v>728</v>
      </c>
      <c r="J1742" s="227" t="str">
        <f>IF(ISBLANK(INDEX('Policy Characteristics'!D:D,MATCH($C1742,'Policy Characteristics'!$C:$C,0))),"",INDEX('Policy Characteristics'!D:D,MATCH($C1742,'Policy Characteristics'!$C:$C,0)))</f>
        <v>Fuel Taxes or Subsidies</v>
      </c>
      <c r="K1742" s="22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226" t="str">
        <f>IF(ISBLANK(INDEX('Policy Characteristics'!I:I,MATCH($C1742,'Policy Characteristics'!$C:$C,0))),"",INDEX('Policy Characteristics'!I:I,MATCH($C1742,'Policy Characteristics'!$C:$C,0)))</f>
        <v>% of BAU price</v>
      </c>
      <c r="P1742" s="22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226" t="str">
        <f>IF(ISBLANK(INDEX('Policy Characteristics'!K:K,MATCH($C1742,'Policy Characteristics'!$C:$C,0))),"",INDEX('Policy Characteristics'!K:K,MATCH($C1742,'Policy Characteristics'!$C:$C,0)))</f>
        <v>fuels.html#fuel-taxes</v>
      </c>
      <c r="R1742" s="226" t="str">
        <f>IF(ISBLANK(INDEX('Policy Characteristics'!L:L,MATCH($C1742,'Policy Characteristics'!$C:$C,0))),"",INDEX('Policy Characteristics'!L:L,MATCH($C1742,'Policy Characteristics'!$C:$C,0)))</f>
        <v>fuel-taxes.html</v>
      </c>
    </row>
    <row r="1743" spans="1:18" s="4" customFormat="1">
      <c r="A1743" s="22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57" t="str">
        <f t="shared" si="68"/>
        <v>Additional Fuel Tax or Subsidy Rate by Fuel</v>
      </c>
      <c r="D1743" s="6" t="s">
        <v>1002</v>
      </c>
      <c r="E1743" s="45" t="s">
        <v>984</v>
      </c>
      <c r="F1743" s="6" t="s">
        <v>1003</v>
      </c>
      <c r="G1743" s="45" t="s">
        <v>1012</v>
      </c>
      <c r="H1743" s="43">
        <v>2338</v>
      </c>
      <c r="I1743" s="262" t="s">
        <v>738</v>
      </c>
      <c r="J1743" s="227" t="str">
        <f>IF(ISBLANK(INDEX('Policy Characteristics'!D:D,MATCH($C1743,'Policy Characteristics'!$C:$C,0))),"",INDEX('Policy Characteristics'!D:D,MATCH($C1743,'Policy Characteristics'!$C:$C,0)))</f>
        <v>Fuel Taxes or Subsidies</v>
      </c>
      <c r="K1743" s="22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226" t="str">
        <f>IF(ISBLANK(INDEX('Policy Characteristics'!I:I,MATCH($C1743,'Policy Characteristics'!$C:$C,0))),"",INDEX('Policy Characteristics'!I:I,MATCH($C1743,'Policy Characteristics'!$C:$C,0)))</f>
        <v>% of BAU price</v>
      </c>
      <c r="P1743" s="22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226" t="str">
        <f>IF(ISBLANK(INDEX('Policy Characteristics'!K:K,MATCH($C1743,'Policy Characteristics'!$C:$C,0))),"",INDEX('Policy Characteristics'!K:K,MATCH($C1743,'Policy Characteristics'!$C:$C,0)))</f>
        <v>fuels.html#fuel-taxes</v>
      </c>
      <c r="R1743" s="226" t="str">
        <f>IF(ISBLANK(INDEX('Policy Characteristics'!L:L,MATCH($C1743,'Policy Characteristics'!$C:$C,0))),"",INDEX('Policy Characteristics'!L:L,MATCH($C1743,'Policy Characteristics'!$C:$C,0)))</f>
        <v>fuel-taxes.html</v>
      </c>
    </row>
    <row r="1744" spans="1:18" s="4" customFormat="1">
      <c r="A1744" s="22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57" t="str">
        <f t="shared" si="68"/>
        <v>Additional Fuel Tax or Subsidy Rate by Fuel</v>
      </c>
      <c r="D1744" s="6" t="s">
        <v>1004</v>
      </c>
      <c r="E1744" s="45" t="s">
        <v>984</v>
      </c>
      <c r="F1744" s="6" t="s">
        <v>1005</v>
      </c>
      <c r="G1744" s="45" t="s">
        <v>1012</v>
      </c>
      <c r="H1744" s="43">
        <v>2339</v>
      </c>
      <c r="I1744" s="262" t="s">
        <v>738</v>
      </c>
      <c r="J1744" s="227" t="str">
        <f>IF(ISBLANK(INDEX('Policy Characteristics'!D:D,MATCH($C1744,'Policy Characteristics'!$C:$C,0))),"",INDEX('Policy Characteristics'!D:D,MATCH($C1744,'Policy Characteristics'!$C:$C,0)))</f>
        <v>Fuel Taxes or Subsidies</v>
      </c>
      <c r="K1744" s="22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226" t="str">
        <f>IF(ISBLANK(INDEX('Policy Characteristics'!I:I,MATCH($C1744,'Policy Characteristics'!$C:$C,0))),"",INDEX('Policy Characteristics'!I:I,MATCH($C1744,'Policy Characteristics'!$C:$C,0)))</f>
        <v>% of BAU price</v>
      </c>
      <c r="P1744" s="22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226" t="str">
        <f>IF(ISBLANK(INDEX('Policy Characteristics'!K:K,MATCH($C1744,'Policy Characteristics'!$C:$C,0))),"",INDEX('Policy Characteristics'!K:K,MATCH($C1744,'Policy Characteristics'!$C:$C,0)))</f>
        <v>fuels.html#fuel-taxes</v>
      </c>
      <c r="R1744" s="226" t="str">
        <f>IF(ISBLANK(INDEX('Policy Characteristics'!L:L,MATCH($C1744,'Policy Characteristics'!$C:$C,0))),"",INDEX('Policy Characteristics'!L:L,MATCH($C1744,'Policy Characteristics'!$C:$C,0)))</f>
        <v>fuel-taxes.html</v>
      </c>
    </row>
    <row r="1745" spans="1:18">
      <c r="A1745" s="22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57" t="str">
        <f t="shared" si="68"/>
        <v>Additional Fuel Tax or Subsidy Rate by Fuel</v>
      </c>
      <c r="D1745" s="6" t="s">
        <v>972</v>
      </c>
      <c r="E1745" s="45" t="s">
        <v>984</v>
      </c>
      <c r="F1745" s="6" t="s">
        <v>973</v>
      </c>
      <c r="G1745" s="45" t="s">
        <v>1012</v>
      </c>
      <c r="H1745" s="43">
        <v>2340</v>
      </c>
      <c r="I1745" s="262" t="s">
        <v>738</v>
      </c>
      <c r="J1745" s="227" t="str">
        <f>IF(ISBLANK(INDEX('Policy Characteristics'!D:D,MATCH($C1745,'Policy Characteristics'!$C:$C,0))),"",INDEX('Policy Characteristics'!D:D,MATCH($C1745,'Policy Characteristics'!$C:$C,0)))</f>
        <v>Fuel Taxes or Subsidies</v>
      </c>
      <c r="K1745" s="22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226" t="str">
        <f>IF(ISBLANK(INDEX('Policy Characteristics'!I:I,MATCH($C1745,'Policy Characteristics'!$C:$C,0))),"",INDEX('Policy Characteristics'!I:I,MATCH($C1745,'Policy Characteristics'!$C:$C,0)))</f>
        <v>% of BAU price</v>
      </c>
      <c r="P1745" s="22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226" t="str">
        <f>IF(ISBLANK(INDEX('Policy Characteristics'!K:K,MATCH($C1745,'Policy Characteristics'!$C:$C,0))),"",INDEX('Policy Characteristics'!K:K,MATCH($C1745,'Policy Characteristics'!$C:$C,0)))</f>
        <v>fuels.html#fuel-taxes</v>
      </c>
      <c r="R1745" s="226" t="str">
        <f>IF(ISBLANK(INDEX('Policy Characteristics'!L:L,MATCH($C1745,'Policy Characteristics'!$C:$C,0))),"",INDEX('Policy Characteristics'!L:L,MATCH($C1745,'Policy Characteristics'!$C:$C,0)))</f>
        <v>fuel-taxes.html</v>
      </c>
    </row>
    <row r="1746" spans="1:18">
      <c r="A1746" s="22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57" t="str">
        <f t="shared" si="68"/>
        <v>Additional Fuel Tax or Subsidy Rate by Fuel</v>
      </c>
      <c r="D1746" s="6" t="s">
        <v>1006</v>
      </c>
      <c r="E1746" s="45" t="s">
        <v>984</v>
      </c>
      <c r="F1746" s="6" t="s">
        <v>1007</v>
      </c>
      <c r="G1746" s="45" t="s">
        <v>1012</v>
      </c>
      <c r="H1746" s="43">
        <v>2341</v>
      </c>
      <c r="I1746" s="262" t="s">
        <v>738</v>
      </c>
      <c r="J1746" s="227" t="str">
        <f>IF(ISBLANK(INDEX('Policy Characteristics'!D:D,MATCH($C1746,'Policy Characteristics'!$C:$C,0))),"",INDEX('Policy Characteristics'!D:D,MATCH($C1746,'Policy Characteristics'!$C:$C,0)))</f>
        <v>Fuel Taxes or Subsidies</v>
      </c>
      <c r="K1746" s="22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226" t="str">
        <f>IF(ISBLANK(INDEX('Policy Characteristics'!I:I,MATCH($C1746,'Policy Characteristics'!$C:$C,0))),"",INDEX('Policy Characteristics'!I:I,MATCH($C1746,'Policy Characteristics'!$C:$C,0)))</f>
        <v>% of BAU price</v>
      </c>
      <c r="P1746" s="22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226" t="str">
        <f>IF(ISBLANK(INDEX('Policy Characteristics'!K:K,MATCH($C1746,'Policy Characteristics'!$C:$C,0))),"",INDEX('Policy Characteristics'!K:K,MATCH($C1746,'Policy Characteristics'!$C:$C,0)))</f>
        <v>fuels.html#fuel-taxes</v>
      </c>
      <c r="R1746" s="226" t="str">
        <f>IF(ISBLANK(INDEX('Policy Characteristics'!L:L,MATCH($C1746,'Policy Characteristics'!$C:$C,0))),"",INDEX('Policy Characteristics'!L:L,MATCH($C1746,'Policy Characteristics'!$C:$C,0)))</f>
        <v>fuel-taxes.html</v>
      </c>
    </row>
    <row r="1747" spans="1:18">
      <c r="A1747" s="22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57" t="str">
        <f t="shared" si="68"/>
        <v>Additional Fuel Tax or Subsidy Rate by Fuel</v>
      </c>
      <c r="D1747" s="6" t="s">
        <v>974</v>
      </c>
      <c r="E1747" s="45" t="s">
        <v>984</v>
      </c>
      <c r="F1747" s="6" t="s">
        <v>819</v>
      </c>
      <c r="G1747" s="45" t="s">
        <v>1012</v>
      </c>
      <c r="H1747" s="43">
        <v>2342</v>
      </c>
      <c r="I1747" s="262" t="s">
        <v>738</v>
      </c>
      <c r="J1747" s="227" t="str">
        <f>IF(ISBLANK(INDEX('Policy Characteristics'!D:D,MATCH($C1747,'Policy Characteristics'!$C:$C,0))),"",INDEX('Policy Characteristics'!D:D,MATCH($C1747,'Policy Characteristics'!$C:$C,0)))</f>
        <v>Fuel Taxes or Subsidies</v>
      </c>
      <c r="K1747" s="22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226" t="str">
        <f>IF(ISBLANK(INDEX('Policy Characteristics'!I:I,MATCH($C1747,'Policy Characteristics'!$C:$C,0))),"",INDEX('Policy Characteristics'!I:I,MATCH($C1747,'Policy Characteristics'!$C:$C,0)))</f>
        <v>% of BAU price</v>
      </c>
      <c r="P1747" s="22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226" t="str">
        <f>IF(ISBLANK(INDEX('Policy Characteristics'!K:K,MATCH($C1747,'Policy Characteristics'!$C:$C,0))),"",INDEX('Policy Characteristics'!K:K,MATCH($C1747,'Policy Characteristics'!$C:$C,0)))</f>
        <v>fuels.html#fuel-taxes</v>
      </c>
      <c r="R1747" s="226" t="str">
        <f>IF(ISBLANK(INDEX('Policy Characteristics'!L:L,MATCH($C1747,'Policy Characteristics'!$C:$C,0))),"",INDEX('Policy Characteristics'!L:L,MATCH($C1747,'Policy Characteristics'!$C:$C,0)))</f>
        <v>fuel-taxes.html</v>
      </c>
    </row>
    <row r="1748" spans="1:18">
      <c r="A1748" s="22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57" t="str">
        <f t="shared" si="68"/>
        <v>Additional Fuel Tax or Subsidy Rate by Fuel</v>
      </c>
      <c r="D1748" s="6" t="s">
        <v>975</v>
      </c>
      <c r="E1748" s="45" t="s">
        <v>984</v>
      </c>
      <c r="F1748" s="6" t="s">
        <v>823</v>
      </c>
      <c r="G1748" s="45" t="s">
        <v>1012</v>
      </c>
      <c r="H1748" s="43">
        <v>2343</v>
      </c>
      <c r="I1748" s="262" t="s">
        <v>738</v>
      </c>
      <c r="J1748" s="227" t="str">
        <f>IF(ISBLANK(INDEX('Policy Characteristics'!D:D,MATCH($C1748,'Policy Characteristics'!$C:$C,0))),"",INDEX('Policy Characteristics'!D:D,MATCH($C1748,'Policy Characteristics'!$C:$C,0)))</f>
        <v>Fuel Taxes or Subsidies</v>
      </c>
      <c r="K1748" s="22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226" t="str">
        <f>IF(ISBLANK(INDEX('Policy Characteristics'!I:I,MATCH($C1748,'Policy Characteristics'!$C:$C,0))),"",INDEX('Policy Characteristics'!I:I,MATCH($C1748,'Policy Characteristics'!$C:$C,0)))</f>
        <v>% of BAU price</v>
      </c>
      <c r="P1748" s="22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226" t="str">
        <f>IF(ISBLANK(INDEX('Policy Characteristics'!K:K,MATCH($C1748,'Policy Characteristics'!$C:$C,0))),"",INDEX('Policy Characteristics'!K:K,MATCH($C1748,'Policy Characteristics'!$C:$C,0)))</f>
        <v>fuels.html#fuel-taxes</v>
      </c>
      <c r="R1748" s="226" t="str">
        <f>IF(ISBLANK(INDEX('Policy Characteristics'!L:L,MATCH($C1748,'Policy Characteristics'!$C:$C,0))),"",INDEX('Policy Characteristics'!L:L,MATCH($C1748,'Policy Characteristics'!$C:$C,0)))</f>
        <v>fuel-taxes.html</v>
      </c>
    </row>
    <row r="1749" spans="1:18">
      <c r="A1749" s="22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57" t="str">
        <f t="shared" si="68"/>
        <v>Additional Fuel Tax or Subsidy Rate by Fuel</v>
      </c>
      <c r="D1749" s="6" t="s">
        <v>976</v>
      </c>
      <c r="E1749" s="45" t="s">
        <v>984</v>
      </c>
      <c r="F1749" s="6" t="s">
        <v>977</v>
      </c>
      <c r="G1749" s="45" t="s">
        <v>1012</v>
      </c>
      <c r="H1749" s="43">
        <v>2344</v>
      </c>
      <c r="I1749" s="262" t="s">
        <v>738</v>
      </c>
      <c r="J1749" s="227" t="str">
        <f>IF(ISBLANK(INDEX('Policy Characteristics'!D:D,MATCH($C1749,'Policy Characteristics'!$C:$C,0))),"",INDEX('Policy Characteristics'!D:D,MATCH($C1749,'Policy Characteristics'!$C:$C,0)))</f>
        <v>Fuel Taxes or Subsidies</v>
      </c>
      <c r="K1749" s="22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226" t="str">
        <f>IF(ISBLANK(INDEX('Policy Characteristics'!I:I,MATCH($C1749,'Policy Characteristics'!$C:$C,0))),"",INDEX('Policy Characteristics'!I:I,MATCH($C1749,'Policy Characteristics'!$C:$C,0)))</f>
        <v>% of BAU price</v>
      </c>
      <c r="P1749" s="22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226" t="str">
        <f>IF(ISBLANK(INDEX('Policy Characteristics'!K:K,MATCH($C1749,'Policy Characteristics'!$C:$C,0))),"",INDEX('Policy Characteristics'!K:K,MATCH($C1749,'Policy Characteristics'!$C:$C,0)))</f>
        <v>fuels.html#fuel-taxes</v>
      </c>
      <c r="R1749" s="226" t="str">
        <f>IF(ISBLANK(INDEX('Policy Characteristics'!L:L,MATCH($C1749,'Policy Characteristics'!$C:$C,0))),"",INDEX('Policy Characteristics'!L:L,MATCH($C1749,'Policy Characteristics'!$C:$C,0)))</f>
        <v>fuel-taxes.html</v>
      </c>
    </row>
    <row r="1750" spans="1:18">
      <c r="A1750" s="22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57" t="str">
        <f t="shared" si="68"/>
        <v>Additional Fuel Tax or Subsidy Rate by Fuel</v>
      </c>
      <c r="D1750" s="6" t="s">
        <v>978</v>
      </c>
      <c r="E1750" s="45" t="s">
        <v>984</v>
      </c>
      <c r="F1750" s="6" t="s">
        <v>979</v>
      </c>
      <c r="G1750" s="45" t="s">
        <v>1012</v>
      </c>
      <c r="H1750" s="43">
        <v>2345</v>
      </c>
      <c r="I1750" s="262" t="s">
        <v>738</v>
      </c>
      <c r="J1750" s="227" t="str">
        <f>IF(ISBLANK(INDEX('Policy Characteristics'!D:D,MATCH($C1750,'Policy Characteristics'!$C:$C,0))),"",INDEX('Policy Characteristics'!D:D,MATCH($C1750,'Policy Characteristics'!$C:$C,0)))</f>
        <v>Fuel Taxes or Subsidies</v>
      </c>
      <c r="K1750" s="22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226" t="str">
        <f>IF(ISBLANK(INDEX('Policy Characteristics'!I:I,MATCH($C1750,'Policy Characteristics'!$C:$C,0))),"",INDEX('Policy Characteristics'!I:I,MATCH($C1750,'Policy Characteristics'!$C:$C,0)))</f>
        <v>% of BAU price</v>
      </c>
      <c r="P1750" s="22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226" t="str">
        <f>IF(ISBLANK(INDEX('Policy Characteristics'!K:K,MATCH($C1750,'Policy Characteristics'!$C:$C,0))),"",INDEX('Policy Characteristics'!K:K,MATCH($C1750,'Policy Characteristics'!$C:$C,0)))</f>
        <v>fuels.html#fuel-taxes</v>
      </c>
      <c r="R1750" s="226" t="str">
        <f>IF(ISBLANK(INDEX('Policy Characteristics'!L:L,MATCH($C1750,'Policy Characteristics'!$C:$C,0))),"",INDEX('Policy Characteristics'!L:L,MATCH($C1750,'Policy Characteristics'!$C:$C,0)))</f>
        <v>fuel-taxes.html</v>
      </c>
    </row>
    <row r="1751" spans="1:18">
      <c r="A1751" s="22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57" t="str">
        <f t="shared" si="68"/>
        <v>Additional Fuel Tax or Subsidy Rate by Fuel</v>
      </c>
      <c r="D1751" s="6" t="s">
        <v>1009</v>
      </c>
      <c r="E1751" s="45" t="s">
        <v>984</v>
      </c>
      <c r="F1751" s="6" t="s">
        <v>827</v>
      </c>
      <c r="G1751" s="45" t="s">
        <v>1012</v>
      </c>
      <c r="H1751" s="43">
        <v>2346</v>
      </c>
      <c r="I1751" s="262" t="s">
        <v>738</v>
      </c>
      <c r="J1751" s="227" t="str">
        <f>IF(ISBLANK(INDEX('Policy Characteristics'!D:D,MATCH($C1751,'Policy Characteristics'!$C:$C,0))),"",INDEX('Policy Characteristics'!D:D,MATCH($C1751,'Policy Characteristics'!$C:$C,0)))</f>
        <v>Fuel Taxes or Subsidies</v>
      </c>
      <c r="K1751" s="22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226" t="str">
        <f>IF(ISBLANK(INDEX('Policy Characteristics'!I:I,MATCH($C1751,'Policy Characteristics'!$C:$C,0))),"",INDEX('Policy Characteristics'!I:I,MATCH($C1751,'Policy Characteristics'!$C:$C,0)))</f>
        <v>% of BAU price</v>
      </c>
      <c r="P1751" s="22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226" t="str">
        <f>IF(ISBLANK(INDEX('Policy Characteristics'!K:K,MATCH($C1751,'Policy Characteristics'!$C:$C,0))),"",INDEX('Policy Characteristics'!K:K,MATCH($C1751,'Policy Characteristics'!$C:$C,0)))</f>
        <v>fuels.html#fuel-taxes</v>
      </c>
      <c r="R1751" s="226" t="str">
        <f>IF(ISBLANK(INDEX('Policy Characteristics'!L:L,MATCH($C1751,'Policy Characteristics'!$C:$C,0))),"",INDEX('Policy Characteristics'!L:L,MATCH($C1751,'Policy Characteristics'!$C:$C,0)))</f>
        <v>fuel-taxes.html</v>
      </c>
    </row>
    <row r="1752" spans="1:18">
      <c r="A1752" s="22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57" t="str">
        <f t="shared" si="68"/>
        <v>Additional Fuel Tax or Subsidy Rate by Fuel</v>
      </c>
      <c r="D1752" s="6" t="s">
        <v>1010</v>
      </c>
      <c r="E1752" s="45" t="s">
        <v>984</v>
      </c>
      <c r="F1752" s="6" t="s">
        <v>1011</v>
      </c>
      <c r="G1752" s="45" t="s">
        <v>1012</v>
      </c>
      <c r="H1752" s="43">
        <v>2347</v>
      </c>
      <c r="I1752" s="262" t="s">
        <v>738</v>
      </c>
      <c r="J1752" s="227" t="str">
        <f>IF(ISBLANK(INDEX('Policy Characteristics'!D:D,MATCH($C1752,'Policy Characteristics'!$C:$C,0))),"",INDEX('Policy Characteristics'!D:D,MATCH($C1752,'Policy Characteristics'!$C:$C,0)))</f>
        <v>Fuel Taxes or Subsidies</v>
      </c>
      <c r="K1752" s="22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226" t="str">
        <f>IF(ISBLANK(INDEX('Policy Characteristics'!I:I,MATCH($C1752,'Policy Characteristics'!$C:$C,0))),"",INDEX('Policy Characteristics'!I:I,MATCH($C1752,'Policy Characteristics'!$C:$C,0)))</f>
        <v>% of BAU price</v>
      </c>
      <c r="P1752" s="22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226" t="str">
        <f>IF(ISBLANK(INDEX('Policy Characteristics'!K:K,MATCH($C1752,'Policy Characteristics'!$C:$C,0))),"",INDEX('Policy Characteristics'!K:K,MATCH($C1752,'Policy Characteristics'!$C:$C,0)))</f>
        <v>fuels.html#fuel-taxes</v>
      </c>
      <c r="R1752" s="226" t="str">
        <f>IF(ISBLANK(INDEX('Policy Characteristics'!L:L,MATCH($C1752,'Policy Characteristics'!$C:$C,0))),"",INDEX('Policy Characteristics'!L:L,MATCH($C1752,'Policy Characteristics'!$C:$C,0)))</f>
        <v>fuel-taxes.html</v>
      </c>
    </row>
    <row r="1753" spans="1:18" s="4" customFormat="1">
      <c r="A1753" s="22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57" t="str">
        <f t="shared" si="68"/>
        <v>Additional Fuel Tax or Subsidy Rate by Fuel</v>
      </c>
      <c r="D1753" s="45" t="s">
        <v>992</v>
      </c>
      <c r="E1753" s="45" t="s">
        <v>986</v>
      </c>
      <c r="F1753" s="45" t="s">
        <v>993</v>
      </c>
      <c r="G1753" s="45" t="s">
        <v>1013</v>
      </c>
      <c r="H1753" s="43">
        <v>2348</v>
      </c>
      <c r="I1753" s="261" t="s">
        <v>728</v>
      </c>
      <c r="J1753" s="227" t="str">
        <f>IF(ISBLANK(INDEX('Policy Characteristics'!D:D,MATCH($C1753,'Policy Characteristics'!$C:$C,0))),"",INDEX('Policy Characteristics'!D:D,MATCH($C1753,'Policy Characteristics'!$C:$C,0)))</f>
        <v>Fuel Taxes or Subsidies</v>
      </c>
      <c r="K1753" s="22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226" t="str">
        <f>IF(ISBLANK(INDEX('Policy Characteristics'!I:I,MATCH($C1753,'Policy Characteristics'!$C:$C,0))),"",INDEX('Policy Characteristics'!I:I,MATCH($C1753,'Policy Characteristics'!$C:$C,0)))</f>
        <v>% of BAU price</v>
      </c>
      <c r="P1753" s="22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226" t="str">
        <f>IF(ISBLANK(INDEX('Policy Characteristics'!K:K,MATCH($C1753,'Policy Characteristics'!$C:$C,0))),"",INDEX('Policy Characteristics'!K:K,MATCH($C1753,'Policy Characteristics'!$C:$C,0)))</f>
        <v>fuels.html#fuel-taxes</v>
      </c>
      <c r="R1753" s="226" t="str">
        <f>IF(ISBLANK(INDEX('Policy Characteristics'!L:L,MATCH($C1753,'Policy Characteristics'!$C:$C,0))),"",INDEX('Policy Characteristics'!L:L,MATCH($C1753,'Policy Characteristics'!$C:$C,0)))</f>
        <v>fuel-taxes.html</v>
      </c>
    </row>
    <row r="1754" spans="1:18" s="4" customFormat="1">
      <c r="A1754" s="22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57" t="str">
        <f t="shared" si="68"/>
        <v>Additional Fuel Tax or Subsidy Rate by Fuel</v>
      </c>
      <c r="D1754" s="6" t="s">
        <v>965</v>
      </c>
      <c r="E1754" s="45" t="s">
        <v>986</v>
      </c>
      <c r="F1754" s="6" t="s">
        <v>795</v>
      </c>
      <c r="G1754" s="45" t="s">
        <v>1013</v>
      </c>
      <c r="H1754" s="43">
        <v>2349</v>
      </c>
      <c r="I1754" s="262" t="s">
        <v>738</v>
      </c>
      <c r="J1754" s="227" t="str">
        <f>IF(ISBLANK(INDEX('Policy Characteristics'!D:D,MATCH($C1754,'Policy Characteristics'!$C:$C,0))),"",INDEX('Policy Characteristics'!D:D,MATCH($C1754,'Policy Characteristics'!$C:$C,0)))</f>
        <v>Fuel Taxes or Subsidies</v>
      </c>
      <c r="K1754" s="22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226" t="str">
        <f>IF(ISBLANK(INDEX('Policy Characteristics'!I:I,MATCH($C1754,'Policy Characteristics'!$C:$C,0))),"",INDEX('Policy Characteristics'!I:I,MATCH($C1754,'Policy Characteristics'!$C:$C,0)))</f>
        <v>% of BAU price</v>
      </c>
      <c r="P1754" s="22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226" t="str">
        <f>IF(ISBLANK(INDEX('Policy Characteristics'!K:K,MATCH($C1754,'Policy Characteristics'!$C:$C,0))),"",INDEX('Policy Characteristics'!K:K,MATCH($C1754,'Policy Characteristics'!$C:$C,0)))</f>
        <v>fuels.html#fuel-taxes</v>
      </c>
      <c r="R1754" s="226" t="str">
        <f>IF(ISBLANK(INDEX('Policy Characteristics'!L:L,MATCH($C1754,'Policy Characteristics'!$C:$C,0))),"",INDEX('Policy Characteristics'!L:L,MATCH($C1754,'Policy Characteristics'!$C:$C,0)))</f>
        <v>fuel-taxes.html</v>
      </c>
    </row>
    <row r="1755" spans="1:18" s="4" customFormat="1">
      <c r="A1755" s="22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57" t="str">
        <f t="shared" si="68"/>
        <v>Additional Fuel Tax or Subsidy Rate by Fuel</v>
      </c>
      <c r="D1755" s="6" t="s">
        <v>966</v>
      </c>
      <c r="E1755" s="45" t="s">
        <v>986</v>
      </c>
      <c r="F1755" s="6" t="s">
        <v>967</v>
      </c>
      <c r="G1755" s="45" t="s">
        <v>1013</v>
      </c>
      <c r="H1755" s="43">
        <v>2350</v>
      </c>
      <c r="I1755" s="262" t="s">
        <v>728</v>
      </c>
      <c r="J1755" s="227" t="str">
        <f>IF(ISBLANK(INDEX('Policy Characteristics'!D:D,MATCH($C1755,'Policy Characteristics'!$C:$C,0))),"",INDEX('Policy Characteristics'!D:D,MATCH($C1755,'Policy Characteristics'!$C:$C,0)))</f>
        <v>Fuel Taxes or Subsidies</v>
      </c>
      <c r="K1755" s="22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226" t="str">
        <f>IF(ISBLANK(INDEX('Policy Characteristics'!I:I,MATCH($C1755,'Policy Characteristics'!$C:$C,0))),"",INDEX('Policy Characteristics'!I:I,MATCH($C1755,'Policy Characteristics'!$C:$C,0)))</f>
        <v>% of BAU price</v>
      </c>
      <c r="P1755" s="22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226" t="str">
        <f>IF(ISBLANK(INDEX('Policy Characteristics'!K:K,MATCH($C1755,'Policy Characteristics'!$C:$C,0))),"",INDEX('Policy Characteristics'!K:K,MATCH($C1755,'Policy Characteristics'!$C:$C,0)))</f>
        <v>fuels.html#fuel-taxes</v>
      </c>
      <c r="R1755" s="226" t="str">
        <f>IF(ISBLANK(INDEX('Policy Characteristics'!L:L,MATCH($C1755,'Policy Characteristics'!$C:$C,0))),"",INDEX('Policy Characteristics'!L:L,MATCH($C1755,'Policy Characteristics'!$C:$C,0)))</f>
        <v>fuel-taxes.html</v>
      </c>
    </row>
    <row r="1756" spans="1:18" s="4" customFormat="1">
      <c r="A1756" s="22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57" t="str">
        <f t="shared" si="68"/>
        <v>Additional Fuel Tax or Subsidy Rate by Fuel</v>
      </c>
      <c r="D1756" s="6" t="s">
        <v>994</v>
      </c>
      <c r="E1756" s="45" t="s">
        <v>986</v>
      </c>
      <c r="F1756" s="6" t="s">
        <v>995</v>
      </c>
      <c r="G1756" s="45" t="s">
        <v>1013</v>
      </c>
      <c r="H1756" s="43">
        <v>2351</v>
      </c>
      <c r="I1756" s="262" t="s">
        <v>738</v>
      </c>
      <c r="J1756" s="227" t="str">
        <f>IF(ISBLANK(INDEX('Policy Characteristics'!D:D,MATCH($C1756,'Policy Characteristics'!$C:$C,0))),"",INDEX('Policy Characteristics'!D:D,MATCH($C1756,'Policy Characteristics'!$C:$C,0)))</f>
        <v>Fuel Taxes or Subsidies</v>
      </c>
      <c r="K1756" s="22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226" t="str">
        <f>IF(ISBLANK(INDEX('Policy Characteristics'!I:I,MATCH($C1756,'Policy Characteristics'!$C:$C,0))),"",INDEX('Policy Characteristics'!I:I,MATCH($C1756,'Policy Characteristics'!$C:$C,0)))</f>
        <v>% of BAU price</v>
      </c>
      <c r="P1756" s="22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226" t="str">
        <f>IF(ISBLANK(INDEX('Policy Characteristics'!K:K,MATCH($C1756,'Policy Characteristics'!$C:$C,0))),"",INDEX('Policy Characteristics'!K:K,MATCH($C1756,'Policy Characteristics'!$C:$C,0)))</f>
        <v>fuels.html#fuel-taxes</v>
      </c>
      <c r="R1756" s="226" t="str">
        <f>IF(ISBLANK(INDEX('Policy Characteristics'!L:L,MATCH($C1756,'Policy Characteristics'!$C:$C,0))),"",INDEX('Policy Characteristics'!L:L,MATCH($C1756,'Policy Characteristics'!$C:$C,0)))</f>
        <v>fuel-taxes.html</v>
      </c>
    </row>
    <row r="1757" spans="1:18" s="4" customFormat="1">
      <c r="A1757" s="22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57" t="str">
        <f t="shared" si="68"/>
        <v>Additional Fuel Tax or Subsidy Rate by Fuel</v>
      </c>
      <c r="D1757" s="6" t="s">
        <v>1001</v>
      </c>
      <c r="E1757" s="45" t="s">
        <v>986</v>
      </c>
      <c r="F1757" s="6" t="s">
        <v>811</v>
      </c>
      <c r="G1757" s="45" t="s">
        <v>1013</v>
      </c>
      <c r="H1757" s="43">
        <v>2352</v>
      </c>
      <c r="I1757" s="262" t="s">
        <v>738</v>
      </c>
      <c r="J1757" s="227" t="str">
        <f>IF(ISBLANK(INDEX('Policy Characteristics'!D:D,MATCH($C1757,'Policy Characteristics'!$C:$C,0))),"",INDEX('Policy Characteristics'!D:D,MATCH($C1757,'Policy Characteristics'!$C:$C,0)))</f>
        <v>Fuel Taxes or Subsidies</v>
      </c>
      <c r="K1757" s="22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226" t="str">
        <f>IF(ISBLANK(INDEX('Policy Characteristics'!I:I,MATCH($C1757,'Policy Characteristics'!$C:$C,0))),"",INDEX('Policy Characteristics'!I:I,MATCH($C1757,'Policy Characteristics'!$C:$C,0)))</f>
        <v>% of BAU price</v>
      </c>
      <c r="P1757" s="22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226" t="str">
        <f>IF(ISBLANK(INDEX('Policy Characteristics'!K:K,MATCH($C1757,'Policy Characteristics'!$C:$C,0))),"",INDEX('Policy Characteristics'!K:K,MATCH($C1757,'Policy Characteristics'!$C:$C,0)))</f>
        <v>fuels.html#fuel-taxes</v>
      </c>
      <c r="R1757" s="226" t="str">
        <f>IF(ISBLANK(INDEX('Policy Characteristics'!L:L,MATCH($C1757,'Policy Characteristics'!$C:$C,0))),"",INDEX('Policy Characteristics'!L:L,MATCH($C1757,'Policy Characteristics'!$C:$C,0)))</f>
        <v>fuel-taxes.html</v>
      </c>
    </row>
    <row r="1758" spans="1:18" s="4" customFormat="1">
      <c r="A1758" s="22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57" t="str">
        <f t="shared" si="68"/>
        <v>Additional Fuel Tax or Subsidy Rate by Fuel</v>
      </c>
      <c r="D1758" s="6" t="s">
        <v>968</v>
      </c>
      <c r="E1758" s="45" t="s">
        <v>986</v>
      </c>
      <c r="F1758" s="6" t="s">
        <v>969</v>
      </c>
      <c r="G1758" s="45" t="s">
        <v>1013</v>
      </c>
      <c r="H1758" s="43">
        <v>2353</v>
      </c>
      <c r="I1758" s="262" t="s">
        <v>738</v>
      </c>
      <c r="J1758" s="227" t="str">
        <f>IF(ISBLANK(INDEX('Policy Characteristics'!D:D,MATCH($C1758,'Policy Characteristics'!$C:$C,0))),"",INDEX('Policy Characteristics'!D:D,MATCH($C1758,'Policy Characteristics'!$C:$C,0)))</f>
        <v>Fuel Taxes or Subsidies</v>
      </c>
      <c r="K1758" s="22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226" t="str">
        <f>IF(ISBLANK(INDEX('Policy Characteristics'!I:I,MATCH($C1758,'Policy Characteristics'!$C:$C,0))),"",INDEX('Policy Characteristics'!I:I,MATCH($C1758,'Policy Characteristics'!$C:$C,0)))</f>
        <v>% of BAU price</v>
      </c>
      <c r="P1758" s="22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226" t="str">
        <f>IF(ISBLANK(INDEX('Policy Characteristics'!K:K,MATCH($C1758,'Policy Characteristics'!$C:$C,0))),"",INDEX('Policy Characteristics'!K:K,MATCH($C1758,'Policy Characteristics'!$C:$C,0)))</f>
        <v>fuels.html#fuel-taxes</v>
      </c>
      <c r="R1758" s="226" t="str">
        <f>IF(ISBLANK(INDEX('Policy Characteristics'!L:L,MATCH($C1758,'Policy Characteristics'!$C:$C,0))),"",INDEX('Policy Characteristics'!L:L,MATCH($C1758,'Policy Characteristics'!$C:$C,0)))</f>
        <v>fuel-taxes.html</v>
      </c>
    </row>
    <row r="1759" spans="1:18" s="4" customFormat="1">
      <c r="A1759" s="22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57" t="str">
        <f t="shared" si="68"/>
        <v>Additional Fuel Tax or Subsidy Rate by Fuel</v>
      </c>
      <c r="D1759" s="6" t="s">
        <v>970</v>
      </c>
      <c r="E1759" s="45" t="s">
        <v>986</v>
      </c>
      <c r="F1759" s="6" t="s">
        <v>971</v>
      </c>
      <c r="G1759" s="45" t="s">
        <v>1013</v>
      </c>
      <c r="H1759" s="43">
        <v>2354</v>
      </c>
      <c r="I1759" s="262" t="s">
        <v>728</v>
      </c>
      <c r="J1759" s="227" t="str">
        <f>IF(ISBLANK(INDEX('Policy Characteristics'!D:D,MATCH($C1759,'Policy Characteristics'!$C:$C,0))),"",INDEX('Policy Characteristics'!D:D,MATCH($C1759,'Policy Characteristics'!$C:$C,0)))</f>
        <v>Fuel Taxes or Subsidies</v>
      </c>
      <c r="K1759" s="22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226" t="str">
        <f>IF(ISBLANK(INDEX('Policy Characteristics'!I:I,MATCH($C1759,'Policy Characteristics'!$C:$C,0))),"",INDEX('Policy Characteristics'!I:I,MATCH($C1759,'Policy Characteristics'!$C:$C,0)))</f>
        <v>% of BAU price</v>
      </c>
      <c r="P1759" s="22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226" t="str">
        <f>IF(ISBLANK(INDEX('Policy Characteristics'!K:K,MATCH($C1759,'Policy Characteristics'!$C:$C,0))),"",INDEX('Policy Characteristics'!K:K,MATCH($C1759,'Policy Characteristics'!$C:$C,0)))</f>
        <v>fuels.html#fuel-taxes</v>
      </c>
      <c r="R1759" s="226" t="str">
        <f>IF(ISBLANK(INDEX('Policy Characteristics'!L:L,MATCH($C1759,'Policy Characteristics'!$C:$C,0))),"",INDEX('Policy Characteristics'!L:L,MATCH($C1759,'Policy Characteristics'!$C:$C,0)))</f>
        <v>fuel-taxes.html</v>
      </c>
    </row>
    <row r="1760" spans="1:18" s="4" customFormat="1">
      <c r="A1760" s="22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57" t="str">
        <f t="shared" si="68"/>
        <v>Additional Fuel Tax or Subsidy Rate by Fuel</v>
      </c>
      <c r="D1760" s="6" t="s">
        <v>1002</v>
      </c>
      <c r="E1760" s="45" t="s">
        <v>986</v>
      </c>
      <c r="F1760" s="6" t="s">
        <v>1003</v>
      </c>
      <c r="G1760" s="45" t="s">
        <v>1013</v>
      </c>
      <c r="H1760" s="43">
        <v>2355</v>
      </c>
      <c r="I1760" s="262" t="s">
        <v>738</v>
      </c>
      <c r="J1760" s="227" t="str">
        <f>IF(ISBLANK(INDEX('Policy Characteristics'!D:D,MATCH($C1760,'Policy Characteristics'!$C:$C,0))),"",INDEX('Policy Characteristics'!D:D,MATCH($C1760,'Policy Characteristics'!$C:$C,0)))</f>
        <v>Fuel Taxes or Subsidies</v>
      </c>
      <c r="K1760" s="22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226" t="str">
        <f>IF(ISBLANK(INDEX('Policy Characteristics'!I:I,MATCH($C1760,'Policy Characteristics'!$C:$C,0))),"",INDEX('Policy Characteristics'!I:I,MATCH($C1760,'Policy Characteristics'!$C:$C,0)))</f>
        <v>% of BAU price</v>
      </c>
      <c r="P1760" s="22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226" t="str">
        <f>IF(ISBLANK(INDEX('Policy Characteristics'!K:K,MATCH($C1760,'Policy Characteristics'!$C:$C,0))),"",INDEX('Policy Characteristics'!K:K,MATCH($C1760,'Policy Characteristics'!$C:$C,0)))</f>
        <v>fuels.html#fuel-taxes</v>
      </c>
      <c r="R1760" s="226" t="str">
        <f>IF(ISBLANK(INDEX('Policy Characteristics'!L:L,MATCH($C1760,'Policy Characteristics'!$C:$C,0))),"",INDEX('Policy Characteristics'!L:L,MATCH($C1760,'Policy Characteristics'!$C:$C,0)))</f>
        <v>fuel-taxes.html</v>
      </c>
    </row>
    <row r="1761" spans="1:18" s="4" customFormat="1">
      <c r="A1761" s="22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57" t="str">
        <f t="shared" si="68"/>
        <v>Additional Fuel Tax or Subsidy Rate by Fuel</v>
      </c>
      <c r="D1761" s="6" t="s">
        <v>1004</v>
      </c>
      <c r="E1761" s="45" t="s">
        <v>986</v>
      </c>
      <c r="F1761" s="6" t="s">
        <v>1005</v>
      </c>
      <c r="G1761" s="45" t="s">
        <v>1013</v>
      </c>
      <c r="H1761" s="43">
        <v>2356</v>
      </c>
      <c r="I1761" s="262" t="s">
        <v>738</v>
      </c>
      <c r="J1761" s="227" t="str">
        <f>IF(ISBLANK(INDEX('Policy Characteristics'!D:D,MATCH($C1761,'Policy Characteristics'!$C:$C,0))),"",INDEX('Policy Characteristics'!D:D,MATCH($C1761,'Policy Characteristics'!$C:$C,0)))</f>
        <v>Fuel Taxes or Subsidies</v>
      </c>
      <c r="K1761" s="22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226" t="str">
        <f>IF(ISBLANK(INDEX('Policy Characteristics'!I:I,MATCH($C1761,'Policy Characteristics'!$C:$C,0))),"",INDEX('Policy Characteristics'!I:I,MATCH($C1761,'Policy Characteristics'!$C:$C,0)))</f>
        <v>% of BAU price</v>
      </c>
      <c r="P1761" s="22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226" t="str">
        <f>IF(ISBLANK(INDEX('Policy Characteristics'!K:K,MATCH($C1761,'Policy Characteristics'!$C:$C,0))),"",INDEX('Policy Characteristics'!K:K,MATCH($C1761,'Policy Characteristics'!$C:$C,0)))</f>
        <v>fuels.html#fuel-taxes</v>
      </c>
      <c r="R1761" s="226" t="str">
        <f>IF(ISBLANK(INDEX('Policy Characteristics'!L:L,MATCH($C1761,'Policy Characteristics'!$C:$C,0))),"",INDEX('Policy Characteristics'!L:L,MATCH($C1761,'Policy Characteristics'!$C:$C,0)))</f>
        <v>fuel-taxes.html</v>
      </c>
    </row>
    <row r="1762" spans="1:18">
      <c r="A1762" s="22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57" t="str">
        <f t="shared" si="68"/>
        <v>Additional Fuel Tax or Subsidy Rate by Fuel</v>
      </c>
      <c r="D1762" s="6" t="s">
        <v>972</v>
      </c>
      <c r="E1762" s="45" t="s">
        <v>986</v>
      </c>
      <c r="F1762" s="6" t="s">
        <v>973</v>
      </c>
      <c r="G1762" s="45" t="s">
        <v>1013</v>
      </c>
      <c r="H1762" s="43">
        <v>2357</v>
      </c>
      <c r="I1762" s="262" t="s">
        <v>738</v>
      </c>
      <c r="J1762" s="227" t="str">
        <f>IF(ISBLANK(INDEX('Policy Characteristics'!D:D,MATCH($C1762,'Policy Characteristics'!$C:$C,0))),"",INDEX('Policy Characteristics'!D:D,MATCH($C1762,'Policy Characteristics'!$C:$C,0)))</f>
        <v>Fuel Taxes or Subsidies</v>
      </c>
      <c r="K1762" s="22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226" t="str">
        <f>IF(ISBLANK(INDEX('Policy Characteristics'!I:I,MATCH($C1762,'Policy Characteristics'!$C:$C,0))),"",INDEX('Policy Characteristics'!I:I,MATCH($C1762,'Policy Characteristics'!$C:$C,0)))</f>
        <v>% of BAU price</v>
      </c>
      <c r="P1762" s="22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226" t="str">
        <f>IF(ISBLANK(INDEX('Policy Characteristics'!K:K,MATCH($C1762,'Policy Characteristics'!$C:$C,0))),"",INDEX('Policy Characteristics'!K:K,MATCH($C1762,'Policy Characteristics'!$C:$C,0)))</f>
        <v>fuels.html#fuel-taxes</v>
      </c>
      <c r="R1762" s="226" t="str">
        <f>IF(ISBLANK(INDEX('Policy Characteristics'!L:L,MATCH($C1762,'Policy Characteristics'!$C:$C,0))),"",INDEX('Policy Characteristics'!L:L,MATCH($C1762,'Policy Characteristics'!$C:$C,0)))</f>
        <v>fuel-taxes.html</v>
      </c>
    </row>
    <row r="1763" spans="1:18">
      <c r="A1763" s="22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57" t="str">
        <f t="shared" si="68"/>
        <v>Additional Fuel Tax or Subsidy Rate by Fuel</v>
      </c>
      <c r="D1763" s="6" t="s">
        <v>1006</v>
      </c>
      <c r="E1763" s="45" t="s">
        <v>986</v>
      </c>
      <c r="F1763" s="6" t="s">
        <v>1007</v>
      </c>
      <c r="G1763" s="45" t="s">
        <v>1013</v>
      </c>
      <c r="H1763" s="43">
        <v>2358</v>
      </c>
      <c r="I1763" s="262" t="s">
        <v>738</v>
      </c>
      <c r="J1763" s="227" t="str">
        <f>IF(ISBLANK(INDEX('Policy Characteristics'!D:D,MATCH($C1763,'Policy Characteristics'!$C:$C,0))),"",INDEX('Policy Characteristics'!D:D,MATCH($C1763,'Policy Characteristics'!$C:$C,0)))</f>
        <v>Fuel Taxes or Subsidies</v>
      </c>
      <c r="K1763" s="22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226" t="str">
        <f>IF(ISBLANK(INDEX('Policy Characteristics'!I:I,MATCH($C1763,'Policy Characteristics'!$C:$C,0))),"",INDEX('Policy Characteristics'!I:I,MATCH($C1763,'Policy Characteristics'!$C:$C,0)))</f>
        <v>% of BAU price</v>
      </c>
      <c r="P1763" s="22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226" t="str">
        <f>IF(ISBLANK(INDEX('Policy Characteristics'!K:K,MATCH($C1763,'Policy Characteristics'!$C:$C,0))),"",INDEX('Policy Characteristics'!K:K,MATCH($C1763,'Policy Characteristics'!$C:$C,0)))</f>
        <v>fuels.html#fuel-taxes</v>
      </c>
      <c r="R1763" s="226" t="str">
        <f>IF(ISBLANK(INDEX('Policy Characteristics'!L:L,MATCH($C1763,'Policy Characteristics'!$C:$C,0))),"",INDEX('Policy Characteristics'!L:L,MATCH($C1763,'Policy Characteristics'!$C:$C,0)))</f>
        <v>fuel-taxes.html</v>
      </c>
    </row>
    <row r="1764" spans="1:18">
      <c r="A1764" s="22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57" t="str">
        <f t="shared" si="68"/>
        <v>Additional Fuel Tax or Subsidy Rate by Fuel</v>
      </c>
      <c r="D1764" s="6" t="s">
        <v>974</v>
      </c>
      <c r="E1764" s="45" t="s">
        <v>986</v>
      </c>
      <c r="F1764" s="6" t="s">
        <v>819</v>
      </c>
      <c r="G1764" s="45" t="s">
        <v>1013</v>
      </c>
      <c r="H1764" s="43">
        <v>2359</v>
      </c>
      <c r="I1764" s="262" t="s">
        <v>738</v>
      </c>
      <c r="J1764" s="227" t="str">
        <f>IF(ISBLANK(INDEX('Policy Characteristics'!D:D,MATCH($C1764,'Policy Characteristics'!$C:$C,0))),"",INDEX('Policy Characteristics'!D:D,MATCH($C1764,'Policy Characteristics'!$C:$C,0)))</f>
        <v>Fuel Taxes or Subsidies</v>
      </c>
      <c r="K1764" s="22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226" t="str">
        <f>IF(ISBLANK(INDEX('Policy Characteristics'!I:I,MATCH($C1764,'Policy Characteristics'!$C:$C,0))),"",INDEX('Policy Characteristics'!I:I,MATCH($C1764,'Policy Characteristics'!$C:$C,0)))</f>
        <v>% of BAU price</v>
      </c>
      <c r="P1764" s="22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226" t="str">
        <f>IF(ISBLANK(INDEX('Policy Characteristics'!K:K,MATCH($C1764,'Policy Characteristics'!$C:$C,0))),"",INDEX('Policy Characteristics'!K:K,MATCH($C1764,'Policy Characteristics'!$C:$C,0)))</f>
        <v>fuels.html#fuel-taxes</v>
      </c>
      <c r="R1764" s="226" t="str">
        <f>IF(ISBLANK(INDEX('Policy Characteristics'!L:L,MATCH($C1764,'Policy Characteristics'!$C:$C,0))),"",INDEX('Policy Characteristics'!L:L,MATCH($C1764,'Policy Characteristics'!$C:$C,0)))</f>
        <v>fuel-taxes.html</v>
      </c>
    </row>
    <row r="1765" spans="1:18">
      <c r="A1765" s="22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57" t="str">
        <f t="shared" si="68"/>
        <v>Additional Fuel Tax or Subsidy Rate by Fuel</v>
      </c>
      <c r="D1765" s="6" t="s">
        <v>975</v>
      </c>
      <c r="E1765" s="45" t="s">
        <v>986</v>
      </c>
      <c r="F1765" s="6" t="s">
        <v>823</v>
      </c>
      <c r="G1765" s="45" t="s">
        <v>1013</v>
      </c>
      <c r="H1765" s="43">
        <v>2360</v>
      </c>
      <c r="I1765" s="262" t="s">
        <v>738</v>
      </c>
      <c r="J1765" s="227" t="str">
        <f>IF(ISBLANK(INDEX('Policy Characteristics'!D:D,MATCH($C1765,'Policy Characteristics'!$C:$C,0))),"",INDEX('Policy Characteristics'!D:D,MATCH($C1765,'Policy Characteristics'!$C:$C,0)))</f>
        <v>Fuel Taxes or Subsidies</v>
      </c>
      <c r="K1765" s="22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226" t="str">
        <f>IF(ISBLANK(INDEX('Policy Characteristics'!I:I,MATCH($C1765,'Policy Characteristics'!$C:$C,0))),"",INDEX('Policy Characteristics'!I:I,MATCH($C1765,'Policy Characteristics'!$C:$C,0)))</f>
        <v>% of BAU price</v>
      </c>
      <c r="P1765" s="22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226" t="str">
        <f>IF(ISBLANK(INDEX('Policy Characteristics'!K:K,MATCH($C1765,'Policy Characteristics'!$C:$C,0))),"",INDEX('Policy Characteristics'!K:K,MATCH($C1765,'Policy Characteristics'!$C:$C,0)))</f>
        <v>fuels.html#fuel-taxes</v>
      </c>
      <c r="R1765" s="226" t="str">
        <f>IF(ISBLANK(INDEX('Policy Characteristics'!L:L,MATCH($C1765,'Policy Characteristics'!$C:$C,0))),"",INDEX('Policy Characteristics'!L:L,MATCH($C1765,'Policy Characteristics'!$C:$C,0)))</f>
        <v>fuel-taxes.html</v>
      </c>
    </row>
    <row r="1766" spans="1:18">
      <c r="A1766" s="22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57" t="str">
        <f t="shared" si="68"/>
        <v>Additional Fuel Tax or Subsidy Rate by Fuel</v>
      </c>
      <c r="D1766" s="6" t="s">
        <v>976</v>
      </c>
      <c r="E1766" s="45" t="s">
        <v>986</v>
      </c>
      <c r="F1766" s="6" t="s">
        <v>977</v>
      </c>
      <c r="G1766" s="45" t="s">
        <v>1013</v>
      </c>
      <c r="H1766" s="43">
        <v>2361</v>
      </c>
      <c r="I1766" s="262" t="s">
        <v>738</v>
      </c>
      <c r="J1766" s="227" t="str">
        <f>IF(ISBLANK(INDEX('Policy Characteristics'!D:D,MATCH($C1766,'Policy Characteristics'!$C:$C,0))),"",INDEX('Policy Characteristics'!D:D,MATCH($C1766,'Policy Characteristics'!$C:$C,0)))</f>
        <v>Fuel Taxes or Subsidies</v>
      </c>
      <c r="K1766" s="22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226" t="str">
        <f>IF(ISBLANK(INDEX('Policy Characteristics'!I:I,MATCH($C1766,'Policy Characteristics'!$C:$C,0))),"",INDEX('Policy Characteristics'!I:I,MATCH($C1766,'Policy Characteristics'!$C:$C,0)))</f>
        <v>% of BAU price</v>
      </c>
      <c r="P1766" s="22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226" t="str">
        <f>IF(ISBLANK(INDEX('Policy Characteristics'!K:K,MATCH($C1766,'Policy Characteristics'!$C:$C,0))),"",INDEX('Policy Characteristics'!K:K,MATCH($C1766,'Policy Characteristics'!$C:$C,0)))</f>
        <v>fuels.html#fuel-taxes</v>
      </c>
      <c r="R1766" s="226" t="str">
        <f>IF(ISBLANK(INDEX('Policy Characteristics'!L:L,MATCH($C1766,'Policy Characteristics'!$C:$C,0))),"",INDEX('Policy Characteristics'!L:L,MATCH($C1766,'Policy Characteristics'!$C:$C,0)))</f>
        <v>fuel-taxes.html</v>
      </c>
    </row>
    <row r="1767" spans="1:18">
      <c r="A1767" s="22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57" t="str">
        <f t="shared" ref="C1767:C1830" si="69">C$1702</f>
        <v>Additional Fuel Tax or Subsidy Rate by Fuel</v>
      </c>
      <c r="D1767" s="6" t="s">
        <v>978</v>
      </c>
      <c r="E1767" s="45" t="s">
        <v>986</v>
      </c>
      <c r="F1767" s="6" t="s">
        <v>979</v>
      </c>
      <c r="G1767" s="45" t="s">
        <v>1013</v>
      </c>
      <c r="H1767" s="43">
        <v>2362</v>
      </c>
      <c r="I1767" s="262" t="s">
        <v>738</v>
      </c>
      <c r="J1767" s="227" t="str">
        <f>IF(ISBLANK(INDEX('Policy Characteristics'!D:D,MATCH($C1767,'Policy Characteristics'!$C:$C,0))),"",INDEX('Policy Characteristics'!D:D,MATCH($C1767,'Policy Characteristics'!$C:$C,0)))</f>
        <v>Fuel Taxes or Subsidies</v>
      </c>
      <c r="K1767" s="22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226" t="str">
        <f>IF(ISBLANK(INDEX('Policy Characteristics'!I:I,MATCH($C1767,'Policy Characteristics'!$C:$C,0))),"",INDEX('Policy Characteristics'!I:I,MATCH($C1767,'Policy Characteristics'!$C:$C,0)))</f>
        <v>% of BAU price</v>
      </c>
      <c r="P1767" s="22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226" t="str">
        <f>IF(ISBLANK(INDEX('Policy Characteristics'!K:K,MATCH($C1767,'Policy Characteristics'!$C:$C,0))),"",INDEX('Policy Characteristics'!K:K,MATCH($C1767,'Policy Characteristics'!$C:$C,0)))</f>
        <v>fuels.html#fuel-taxes</v>
      </c>
      <c r="R1767" s="226" t="str">
        <f>IF(ISBLANK(INDEX('Policy Characteristics'!L:L,MATCH($C1767,'Policy Characteristics'!$C:$C,0))),"",INDEX('Policy Characteristics'!L:L,MATCH($C1767,'Policy Characteristics'!$C:$C,0)))</f>
        <v>fuel-taxes.html</v>
      </c>
    </row>
    <row r="1768" spans="1:18">
      <c r="A1768" s="22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57" t="str">
        <f t="shared" si="69"/>
        <v>Additional Fuel Tax or Subsidy Rate by Fuel</v>
      </c>
      <c r="D1768" s="6" t="s">
        <v>1009</v>
      </c>
      <c r="E1768" s="45" t="s">
        <v>986</v>
      </c>
      <c r="F1768" s="6" t="s">
        <v>827</v>
      </c>
      <c r="G1768" s="45" t="s">
        <v>1013</v>
      </c>
      <c r="H1768" s="43">
        <v>2363</v>
      </c>
      <c r="I1768" s="262" t="s">
        <v>738</v>
      </c>
      <c r="J1768" s="227" t="str">
        <f>IF(ISBLANK(INDEX('Policy Characteristics'!D:D,MATCH($C1768,'Policy Characteristics'!$C:$C,0))),"",INDEX('Policy Characteristics'!D:D,MATCH($C1768,'Policy Characteristics'!$C:$C,0)))</f>
        <v>Fuel Taxes or Subsidies</v>
      </c>
      <c r="K1768" s="22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226" t="str">
        <f>IF(ISBLANK(INDEX('Policy Characteristics'!I:I,MATCH($C1768,'Policy Characteristics'!$C:$C,0))),"",INDEX('Policy Characteristics'!I:I,MATCH($C1768,'Policy Characteristics'!$C:$C,0)))</f>
        <v>% of BAU price</v>
      </c>
      <c r="P1768" s="22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226" t="str">
        <f>IF(ISBLANK(INDEX('Policy Characteristics'!K:K,MATCH($C1768,'Policy Characteristics'!$C:$C,0))),"",INDEX('Policy Characteristics'!K:K,MATCH($C1768,'Policy Characteristics'!$C:$C,0)))</f>
        <v>fuels.html#fuel-taxes</v>
      </c>
      <c r="R1768" s="226" t="str">
        <f>IF(ISBLANK(INDEX('Policy Characteristics'!L:L,MATCH($C1768,'Policy Characteristics'!$C:$C,0))),"",INDEX('Policy Characteristics'!L:L,MATCH($C1768,'Policy Characteristics'!$C:$C,0)))</f>
        <v>fuel-taxes.html</v>
      </c>
    </row>
    <row r="1769" spans="1:18">
      <c r="A1769" s="22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57" t="str">
        <f t="shared" si="69"/>
        <v>Additional Fuel Tax or Subsidy Rate by Fuel</v>
      </c>
      <c r="D1769" s="6" t="s">
        <v>1010</v>
      </c>
      <c r="E1769" s="45" t="s">
        <v>986</v>
      </c>
      <c r="F1769" s="6" t="s">
        <v>1011</v>
      </c>
      <c r="G1769" s="45" t="s">
        <v>1013</v>
      </c>
      <c r="H1769" s="43">
        <v>2364</v>
      </c>
      <c r="I1769" s="262" t="s">
        <v>738</v>
      </c>
      <c r="J1769" s="227" t="str">
        <f>IF(ISBLANK(INDEX('Policy Characteristics'!D:D,MATCH($C1769,'Policy Characteristics'!$C:$C,0))),"",INDEX('Policy Characteristics'!D:D,MATCH($C1769,'Policy Characteristics'!$C:$C,0)))</f>
        <v>Fuel Taxes or Subsidies</v>
      </c>
      <c r="K1769" s="22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226" t="str">
        <f>IF(ISBLANK(INDEX('Policy Characteristics'!I:I,MATCH($C1769,'Policy Characteristics'!$C:$C,0))),"",INDEX('Policy Characteristics'!I:I,MATCH($C1769,'Policy Characteristics'!$C:$C,0)))</f>
        <v>% of BAU price</v>
      </c>
      <c r="P1769" s="22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226" t="str">
        <f>IF(ISBLANK(INDEX('Policy Characteristics'!K:K,MATCH($C1769,'Policy Characteristics'!$C:$C,0))),"",INDEX('Policy Characteristics'!K:K,MATCH($C1769,'Policy Characteristics'!$C:$C,0)))</f>
        <v>fuels.html#fuel-taxes</v>
      </c>
      <c r="R1769" s="226" t="str">
        <f>IF(ISBLANK(INDEX('Policy Characteristics'!L:L,MATCH($C1769,'Policy Characteristics'!$C:$C,0))),"",INDEX('Policy Characteristics'!L:L,MATCH($C1769,'Policy Characteristics'!$C:$C,0)))</f>
        <v>fuel-taxes.html</v>
      </c>
    </row>
    <row r="1770" spans="1:18" s="4" customFormat="1">
      <c r="A1770" s="22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57" t="str">
        <f t="shared" si="69"/>
        <v>Additional Fuel Tax or Subsidy Rate by Fuel</v>
      </c>
      <c r="D1770" s="45" t="s">
        <v>992</v>
      </c>
      <c r="E1770" s="45" t="s">
        <v>988</v>
      </c>
      <c r="F1770" s="45" t="s">
        <v>993</v>
      </c>
      <c r="G1770" s="45" t="s">
        <v>371</v>
      </c>
      <c r="H1770" s="43">
        <v>2365</v>
      </c>
      <c r="I1770" s="261" t="s">
        <v>728</v>
      </c>
      <c r="J1770" s="227" t="str">
        <f>IF(ISBLANK(INDEX('Policy Characteristics'!D:D,MATCH($C1770,'Policy Characteristics'!$C:$C,0))),"",INDEX('Policy Characteristics'!D:D,MATCH($C1770,'Policy Characteristics'!$C:$C,0)))</f>
        <v>Fuel Taxes or Subsidies</v>
      </c>
      <c r="K1770" s="22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226" t="str">
        <f>IF(ISBLANK(INDEX('Policy Characteristics'!I:I,MATCH($C1770,'Policy Characteristics'!$C:$C,0))),"",INDEX('Policy Characteristics'!I:I,MATCH($C1770,'Policy Characteristics'!$C:$C,0)))</f>
        <v>% of BAU price</v>
      </c>
      <c r="P1770" s="22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226" t="str">
        <f>IF(ISBLANK(INDEX('Policy Characteristics'!K:K,MATCH($C1770,'Policy Characteristics'!$C:$C,0))),"",INDEX('Policy Characteristics'!K:K,MATCH($C1770,'Policy Characteristics'!$C:$C,0)))</f>
        <v>fuels.html#fuel-taxes</v>
      </c>
      <c r="R1770" s="226" t="str">
        <f>IF(ISBLANK(INDEX('Policy Characteristics'!L:L,MATCH($C1770,'Policy Characteristics'!$C:$C,0))),"",INDEX('Policy Characteristics'!L:L,MATCH($C1770,'Policy Characteristics'!$C:$C,0)))</f>
        <v>fuel-taxes.html</v>
      </c>
    </row>
    <row r="1771" spans="1:18" s="4" customFormat="1">
      <c r="A1771" s="22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57" t="str">
        <f t="shared" si="69"/>
        <v>Additional Fuel Tax or Subsidy Rate by Fuel</v>
      </c>
      <c r="D1771" s="6" t="s">
        <v>965</v>
      </c>
      <c r="E1771" s="45" t="s">
        <v>988</v>
      </c>
      <c r="F1771" s="6" t="s">
        <v>795</v>
      </c>
      <c r="G1771" s="45" t="s">
        <v>371</v>
      </c>
      <c r="H1771" s="43">
        <v>2366</v>
      </c>
      <c r="I1771" s="262" t="s">
        <v>728</v>
      </c>
      <c r="J1771" s="227" t="str">
        <f>IF(ISBLANK(INDEX('Policy Characteristics'!D:D,MATCH($C1771,'Policy Characteristics'!$C:$C,0))),"",INDEX('Policy Characteristics'!D:D,MATCH($C1771,'Policy Characteristics'!$C:$C,0)))</f>
        <v>Fuel Taxes or Subsidies</v>
      </c>
      <c r="K1771" s="22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226" t="str">
        <f>IF(ISBLANK(INDEX('Policy Characteristics'!I:I,MATCH($C1771,'Policy Characteristics'!$C:$C,0))),"",INDEX('Policy Characteristics'!I:I,MATCH($C1771,'Policy Characteristics'!$C:$C,0)))</f>
        <v>% of BAU price</v>
      </c>
      <c r="P1771" s="22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226" t="str">
        <f>IF(ISBLANK(INDEX('Policy Characteristics'!K:K,MATCH($C1771,'Policy Characteristics'!$C:$C,0))),"",INDEX('Policy Characteristics'!K:K,MATCH($C1771,'Policy Characteristics'!$C:$C,0)))</f>
        <v>fuels.html#fuel-taxes</v>
      </c>
      <c r="R1771" s="226" t="str">
        <f>IF(ISBLANK(INDEX('Policy Characteristics'!L:L,MATCH($C1771,'Policy Characteristics'!$C:$C,0))),"",INDEX('Policy Characteristics'!L:L,MATCH($C1771,'Policy Characteristics'!$C:$C,0)))</f>
        <v>fuel-taxes.html</v>
      </c>
    </row>
    <row r="1772" spans="1:18" s="4" customFormat="1">
      <c r="A1772" s="22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57" t="str">
        <f t="shared" si="69"/>
        <v>Additional Fuel Tax or Subsidy Rate by Fuel</v>
      </c>
      <c r="D1772" s="6" t="s">
        <v>966</v>
      </c>
      <c r="E1772" s="45" t="s">
        <v>988</v>
      </c>
      <c r="F1772" s="6" t="s">
        <v>967</v>
      </c>
      <c r="G1772" s="45" t="s">
        <v>371</v>
      </c>
      <c r="H1772" s="43">
        <v>2367</v>
      </c>
      <c r="I1772" s="262" t="s">
        <v>728</v>
      </c>
      <c r="J1772" s="227" t="str">
        <f>IF(ISBLANK(INDEX('Policy Characteristics'!D:D,MATCH($C1772,'Policy Characteristics'!$C:$C,0))),"",INDEX('Policy Characteristics'!D:D,MATCH($C1772,'Policy Characteristics'!$C:$C,0)))</f>
        <v>Fuel Taxes or Subsidies</v>
      </c>
      <c r="K1772" s="22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226" t="str">
        <f>IF(ISBLANK(INDEX('Policy Characteristics'!I:I,MATCH($C1772,'Policy Characteristics'!$C:$C,0))),"",INDEX('Policy Characteristics'!I:I,MATCH($C1772,'Policy Characteristics'!$C:$C,0)))</f>
        <v>% of BAU price</v>
      </c>
      <c r="P1772" s="22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226" t="str">
        <f>IF(ISBLANK(INDEX('Policy Characteristics'!K:K,MATCH($C1772,'Policy Characteristics'!$C:$C,0))),"",INDEX('Policy Characteristics'!K:K,MATCH($C1772,'Policy Characteristics'!$C:$C,0)))</f>
        <v>fuels.html#fuel-taxes</v>
      </c>
      <c r="R1772" s="226" t="str">
        <f>IF(ISBLANK(INDEX('Policy Characteristics'!L:L,MATCH($C1772,'Policy Characteristics'!$C:$C,0))),"",INDEX('Policy Characteristics'!L:L,MATCH($C1772,'Policy Characteristics'!$C:$C,0)))</f>
        <v>fuel-taxes.html</v>
      </c>
    </row>
    <row r="1773" spans="1:18" s="4" customFormat="1">
      <c r="A1773" s="22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57" t="str">
        <f t="shared" si="69"/>
        <v>Additional Fuel Tax or Subsidy Rate by Fuel</v>
      </c>
      <c r="D1773" s="6" t="s">
        <v>994</v>
      </c>
      <c r="E1773" s="45" t="s">
        <v>988</v>
      </c>
      <c r="F1773" s="6" t="s">
        <v>995</v>
      </c>
      <c r="G1773" s="45" t="s">
        <v>371</v>
      </c>
      <c r="H1773" s="43">
        <v>2368</v>
      </c>
      <c r="I1773" s="262" t="s">
        <v>738</v>
      </c>
      <c r="J1773" s="227" t="str">
        <f>IF(ISBLANK(INDEX('Policy Characteristics'!D:D,MATCH($C1773,'Policy Characteristics'!$C:$C,0))),"",INDEX('Policy Characteristics'!D:D,MATCH($C1773,'Policy Characteristics'!$C:$C,0)))</f>
        <v>Fuel Taxes or Subsidies</v>
      </c>
      <c r="K1773" s="22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226" t="str">
        <f>IF(ISBLANK(INDEX('Policy Characteristics'!I:I,MATCH($C1773,'Policy Characteristics'!$C:$C,0))),"",INDEX('Policy Characteristics'!I:I,MATCH($C1773,'Policy Characteristics'!$C:$C,0)))</f>
        <v>% of BAU price</v>
      </c>
      <c r="P1773" s="22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226" t="str">
        <f>IF(ISBLANK(INDEX('Policy Characteristics'!K:K,MATCH($C1773,'Policy Characteristics'!$C:$C,0))),"",INDEX('Policy Characteristics'!K:K,MATCH($C1773,'Policy Characteristics'!$C:$C,0)))</f>
        <v>fuels.html#fuel-taxes</v>
      </c>
      <c r="R1773" s="226" t="str">
        <f>IF(ISBLANK(INDEX('Policy Characteristics'!L:L,MATCH($C1773,'Policy Characteristics'!$C:$C,0))),"",INDEX('Policy Characteristics'!L:L,MATCH($C1773,'Policy Characteristics'!$C:$C,0)))</f>
        <v>fuel-taxes.html</v>
      </c>
    </row>
    <row r="1774" spans="1:18" s="4" customFormat="1">
      <c r="A1774" s="22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57" t="str">
        <f t="shared" si="69"/>
        <v>Additional Fuel Tax or Subsidy Rate by Fuel</v>
      </c>
      <c r="D1774" s="6" t="s">
        <v>1001</v>
      </c>
      <c r="E1774" s="45" t="s">
        <v>988</v>
      </c>
      <c r="F1774" s="6" t="s">
        <v>811</v>
      </c>
      <c r="G1774" s="45" t="s">
        <v>371</v>
      </c>
      <c r="H1774" s="43">
        <v>2369</v>
      </c>
      <c r="I1774" s="262" t="s">
        <v>738</v>
      </c>
      <c r="J1774" s="227" t="str">
        <f>IF(ISBLANK(INDEX('Policy Characteristics'!D:D,MATCH($C1774,'Policy Characteristics'!$C:$C,0))),"",INDEX('Policy Characteristics'!D:D,MATCH($C1774,'Policy Characteristics'!$C:$C,0)))</f>
        <v>Fuel Taxes or Subsidies</v>
      </c>
      <c r="K1774" s="22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226" t="str">
        <f>IF(ISBLANK(INDEX('Policy Characteristics'!I:I,MATCH($C1774,'Policy Characteristics'!$C:$C,0))),"",INDEX('Policy Characteristics'!I:I,MATCH($C1774,'Policy Characteristics'!$C:$C,0)))</f>
        <v>% of BAU price</v>
      </c>
      <c r="P1774" s="22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226" t="str">
        <f>IF(ISBLANK(INDEX('Policy Characteristics'!K:K,MATCH($C1774,'Policy Characteristics'!$C:$C,0))),"",INDEX('Policy Characteristics'!K:K,MATCH($C1774,'Policy Characteristics'!$C:$C,0)))</f>
        <v>fuels.html#fuel-taxes</v>
      </c>
      <c r="R1774" s="226" t="str">
        <f>IF(ISBLANK(INDEX('Policy Characteristics'!L:L,MATCH($C1774,'Policy Characteristics'!$C:$C,0))),"",INDEX('Policy Characteristics'!L:L,MATCH($C1774,'Policy Characteristics'!$C:$C,0)))</f>
        <v>fuel-taxes.html</v>
      </c>
    </row>
    <row r="1775" spans="1:18" s="4" customFormat="1">
      <c r="A1775" s="22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57" t="str">
        <f t="shared" si="69"/>
        <v>Additional Fuel Tax or Subsidy Rate by Fuel</v>
      </c>
      <c r="D1775" s="6" t="s">
        <v>968</v>
      </c>
      <c r="E1775" s="45" t="s">
        <v>988</v>
      </c>
      <c r="F1775" s="6" t="s">
        <v>969</v>
      </c>
      <c r="G1775" s="45" t="s">
        <v>371</v>
      </c>
      <c r="H1775" s="43">
        <v>2370</v>
      </c>
      <c r="I1775" s="262" t="s">
        <v>738</v>
      </c>
      <c r="J1775" s="227" t="str">
        <f>IF(ISBLANK(INDEX('Policy Characteristics'!D:D,MATCH($C1775,'Policy Characteristics'!$C:$C,0))),"",INDEX('Policy Characteristics'!D:D,MATCH($C1775,'Policy Characteristics'!$C:$C,0)))</f>
        <v>Fuel Taxes or Subsidies</v>
      </c>
      <c r="K1775" s="22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226" t="str">
        <f>IF(ISBLANK(INDEX('Policy Characteristics'!I:I,MATCH($C1775,'Policy Characteristics'!$C:$C,0))),"",INDEX('Policy Characteristics'!I:I,MATCH($C1775,'Policy Characteristics'!$C:$C,0)))</f>
        <v>% of BAU price</v>
      </c>
      <c r="P1775" s="22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226" t="str">
        <f>IF(ISBLANK(INDEX('Policy Characteristics'!K:K,MATCH($C1775,'Policy Characteristics'!$C:$C,0))),"",INDEX('Policy Characteristics'!K:K,MATCH($C1775,'Policy Characteristics'!$C:$C,0)))</f>
        <v>fuels.html#fuel-taxes</v>
      </c>
      <c r="R1775" s="226" t="str">
        <f>IF(ISBLANK(INDEX('Policy Characteristics'!L:L,MATCH($C1775,'Policy Characteristics'!$C:$C,0))),"",INDEX('Policy Characteristics'!L:L,MATCH($C1775,'Policy Characteristics'!$C:$C,0)))</f>
        <v>fuel-taxes.html</v>
      </c>
    </row>
    <row r="1776" spans="1:18" s="4" customFormat="1">
      <c r="A1776" s="22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57" t="str">
        <f t="shared" si="69"/>
        <v>Additional Fuel Tax or Subsidy Rate by Fuel</v>
      </c>
      <c r="D1776" s="6" t="s">
        <v>970</v>
      </c>
      <c r="E1776" s="45" t="s">
        <v>988</v>
      </c>
      <c r="F1776" s="6" t="s">
        <v>971</v>
      </c>
      <c r="G1776" s="45" t="s">
        <v>371</v>
      </c>
      <c r="H1776" s="43">
        <v>2371</v>
      </c>
      <c r="I1776" s="262" t="s">
        <v>728</v>
      </c>
      <c r="J1776" s="227" t="str">
        <f>IF(ISBLANK(INDEX('Policy Characteristics'!D:D,MATCH($C1776,'Policy Characteristics'!$C:$C,0))),"",INDEX('Policy Characteristics'!D:D,MATCH($C1776,'Policy Characteristics'!$C:$C,0)))</f>
        <v>Fuel Taxes or Subsidies</v>
      </c>
      <c r="K1776" s="22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226" t="str">
        <f>IF(ISBLANK(INDEX('Policy Characteristics'!I:I,MATCH($C1776,'Policy Characteristics'!$C:$C,0))),"",INDEX('Policy Characteristics'!I:I,MATCH($C1776,'Policy Characteristics'!$C:$C,0)))</f>
        <v>% of BAU price</v>
      </c>
      <c r="P1776" s="22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226" t="str">
        <f>IF(ISBLANK(INDEX('Policy Characteristics'!K:K,MATCH($C1776,'Policy Characteristics'!$C:$C,0))),"",INDEX('Policy Characteristics'!K:K,MATCH($C1776,'Policy Characteristics'!$C:$C,0)))</f>
        <v>fuels.html#fuel-taxes</v>
      </c>
      <c r="R1776" s="226" t="str">
        <f>IF(ISBLANK(INDEX('Policy Characteristics'!L:L,MATCH($C1776,'Policy Characteristics'!$C:$C,0))),"",INDEX('Policy Characteristics'!L:L,MATCH($C1776,'Policy Characteristics'!$C:$C,0)))</f>
        <v>fuel-taxes.html</v>
      </c>
    </row>
    <row r="1777" spans="1:18" s="4" customFormat="1">
      <c r="A1777" s="22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57" t="str">
        <f t="shared" si="69"/>
        <v>Additional Fuel Tax or Subsidy Rate by Fuel</v>
      </c>
      <c r="D1777" s="6" t="s">
        <v>1002</v>
      </c>
      <c r="E1777" s="45" t="s">
        <v>988</v>
      </c>
      <c r="F1777" s="6" t="s">
        <v>1003</v>
      </c>
      <c r="G1777" s="45" t="s">
        <v>371</v>
      </c>
      <c r="H1777" s="43">
        <v>2372</v>
      </c>
      <c r="I1777" s="262" t="s">
        <v>738</v>
      </c>
      <c r="J1777" s="227" t="str">
        <f>IF(ISBLANK(INDEX('Policy Characteristics'!D:D,MATCH($C1777,'Policy Characteristics'!$C:$C,0))),"",INDEX('Policy Characteristics'!D:D,MATCH($C1777,'Policy Characteristics'!$C:$C,0)))</f>
        <v>Fuel Taxes or Subsidies</v>
      </c>
      <c r="K1777" s="22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226" t="str">
        <f>IF(ISBLANK(INDEX('Policy Characteristics'!I:I,MATCH($C1777,'Policy Characteristics'!$C:$C,0))),"",INDEX('Policy Characteristics'!I:I,MATCH($C1777,'Policy Characteristics'!$C:$C,0)))</f>
        <v>% of BAU price</v>
      </c>
      <c r="P1777" s="22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226" t="str">
        <f>IF(ISBLANK(INDEX('Policy Characteristics'!K:K,MATCH($C1777,'Policy Characteristics'!$C:$C,0))),"",INDEX('Policy Characteristics'!K:K,MATCH($C1777,'Policy Characteristics'!$C:$C,0)))</f>
        <v>fuels.html#fuel-taxes</v>
      </c>
      <c r="R1777" s="226" t="str">
        <f>IF(ISBLANK(INDEX('Policy Characteristics'!L:L,MATCH($C1777,'Policy Characteristics'!$C:$C,0))),"",INDEX('Policy Characteristics'!L:L,MATCH($C1777,'Policy Characteristics'!$C:$C,0)))</f>
        <v>fuel-taxes.html</v>
      </c>
    </row>
    <row r="1778" spans="1:18" s="4" customFormat="1">
      <c r="A1778" s="22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57" t="str">
        <f t="shared" si="69"/>
        <v>Additional Fuel Tax or Subsidy Rate by Fuel</v>
      </c>
      <c r="D1778" s="6" t="s">
        <v>1004</v>
      </c>
      <c r="E1778" s="45" t="s">
        <v>988</v>
      </c>
      <c r="F1778" s="6" t="s">
        <v>1005</v>
      </c>
      <c r="G1778" s="45" t="s">
        <v>371</v>
      </c>
      <c r="H1778" s="43">
        <v>2373</v>
      </c>
      <c r="I1778" s="262" t="s">
        <v>738</v>
      </c>
      <c r="J1778" s="227" t="str">
        <f>IF(ISBLANK(INDEX('Policy Characteristics'!D:D,MATCH($C1778,'Policy Characteristics'!$C:$C,0))),"",INDEX('Policy Characteristics'!D:D,MATCH($C1778,'Policy Characteristics'!$C:$C,0)))</f>
        <v>Fuel Taxes or Subsidies</v>
      </c>
      <c r="K1778" s="22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226" t="str">
        <f>IF(ISBLANK(INDEX('Policy Characteristics'!I:I,MATCH($C1778,'Policy Characteristics'!$C:$C,0))),"",INDEX('Policy Characteristics'!I:I,MATCH($C1778,'Policy Characteristics'!$C:$C,0)))</f>
        <v>% of BAU price</v>
      </c>
      <c r="P1778" s="22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226" t="str">
        <f>IF(ISBLANK(INDEX('Policy Characteristics'!K:K,MATCH($C1778,'Policy Characteristics'!$C:$C,0))),"",INDEX('Policy Characteristics'!K:K,MATCH($C1778,'Policy Characteristics'!$C:$C,0)))</f>
        <v>fuels.html#fuel-taxes</v>
      </c>
      <c r="R1778" s="226" t="str">
        <f>IF(ISBLANK(INDEX('Policy Characteristics'!L:L,MATCH($C1778,'Policy Characteristics'!$C:$C,0))),"",INDEX('Policy Characteristics'!L:L,MATCH($C1778,'Policy Characteristics'!$C:$C,0)))</f>
        <v>fuel-taxes.html</v>
      </c>
    </row>
    <row r="1779" spans="1:18">
      <c r="A1779" s="22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57" t="str">
        <f t="shared" si="69"/>
        <v>Additional Fuel Tax or Subsidy Rate by Fuel</v>
      </c>
      <c r="D1779" s="6" t="s">
        <v>972</v>
      </c>
      <c r="E1779" s="45" t="s">
        <v>988</v>
      </c>
      <c r="F1779" s="6" t="s">
        <v>973</v>
      </c>
      <c r="G1779" s="45" t="s">
        <v>371</v>
      </c>
      <c r="H1779" s="43">
        <v>2374</v>
      </c>
      <c r="I1779" s="262" t="s">
        <v>728</v>
      </c>
      <c r="J1779" s="227" t="str">
        <f>IF(ISBLANK(INDEX('Policy Characteristics'!D:D,MATCH($C1779,'Policy Characteristics'!$C:$C,0))),"",INDEX('Policy Characteristics'!D:D,MATCH($C1779,'Policy Characteristics'!$C:$C,0)))</f>
        <v>Fuel Taxes or Subsidies</v>
      </c>
      <c r="K1779" s="22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226" t="str">
        <f>IF(ISBLANK(INDEX('Policy Characteristics'!I:I,MATCH($C1779,'Policy Characteristics'!$C:$C,0))),"",INDEX('Policy Characteristics'!I:I,MATCH($C1779,'Policy Characteristics'!$C:$C,0)))</f>
        <v>% of BAU price</v>
      </c>
      <c r="P1779" s="22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226" t="str">
        <f>IF(ISBLANK(INDEX('Policy Characteristics'!K:K,MATCH($C1779,'Policy Characteristics'!$C:$C,0))),"",INDEX('Policy Characteristics'!K:K,MATCH($C1779,'Policy Characteristics'!$C:$C,0)))</f>
        <v>fuels.html#fuel-taxes</v>
      </c>
      <c r="R1779" s="226" t="str">
        <f>IF(ISBLANK(INDEX('Policy Characteristics'!L:L,MATCH($C1779,'Policy Characteristics'!$C:$C,0))),"",INDEX('Policy Characteristics'!L:L,MATCH($C1779,'Policy Characteristics'!$C:$C,0)))</f>
        <v>fuel-taxes.html</v>
      </c>
    </row>
    <row r="1780" spans="1:18">
      <c r="A1780" s="22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57" t="str">
        <f t="shared" si="69"/>
        <v>Additional Fuel Tax or Subsidy Rate by Fuel</v>
      </c>
      <c r="D1780" s="6" t="s">
        <v>1006</v>
      </c>
      <c r="E1780" s="45" t="s">
        <v>988</v>
      </c>
      <c r="F1780" s="6" t="s">
        <v>1007</v>
      </c>
      <c r="G1780" s="45" t="s">
        <v>371</v>
      </c>
      <c r="H1780" s="43">
        <v>2375</v>
      </c>
      <c r="I1780" s="262" t="s">
        <v>738</v>
      </c>
      <c r="J1780" s="227" t="str">
        <f>IF(ISBLANK(INDEX('Policy Characteristics'!D:D,MATCH($C1780,'Policy Characteristics'!$C:$C,0))),"",INDEX('Policy Characteristics'!D:D,MATCH($C1780,'Policy Characteristics'!$C:$C,0)))</f>
        <v>Fuel Taxes or Subsidies</v>
      </c>
      <c r="K1780" s="22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226" t="str">
        <f>IF(ISBLANK(INDEX('Policy Characteristics'!I:I,MATCH($C1780,'Policy Characteristics'!$C:$C,0))),"",INDEX('Policy Characteristics'!I:I,MATCH($C1780,'Policy Characteristics'!$C:$C,0)))</f>
        <v>% of BAU price</v>
      </c>
      <c r="P1780" s="22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226" t="str">
        <f>IF(ISBLANK(INDEX('Policy Characteristics'!K:K,MATCH($C1780,'Policy Characteristics'!$C:$C,0))),"",INDEX('Policy Characteristics'!K:K,MATCH($C1780,'Policy Characteristics'!$C:$C,0)))</f>
        <v>fuels.html#fuel-taxes</v>
      </c>
      <c r="R1780" s="226" t="str">
        <f>IF(ISBLANK(INDEX('Policy Characteristics'!L:L,MATCH($C1780,'Policy Characteristics'!$C:$C,0))),"",INDEX('Policy Characteristics'!L:L,MATCH($C1780,'Policy Characteristics'!$C:$C,0)))</f>
        <v>fuel-taxes.html</v>
      </c>
    </row>
    <row r="1781" spans="1:18">
      <c r="A1781" s="22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57" t="str">
        <f t="shared" si="69"/>
        <v>Additional Fuel Tax or Subsidy Rate by Fuel</v>
      </c>
      <c r="D1781" s="6" t="s">
        <v>974</v>
      </c>
      <c r="E1781" s="45" t="s">
        <v>988</v>
      </c>
      <c r="F1781" s="6" t="s">
        <v>819</v>
      </c>
      <c r="G1781" s="45" t="s">
        <v>371</v>
      </c>
      <c r="H1781" s="43">
        <v>2376</v>
      </c>
      <c r="I1781" s="262" t="s">
        <v>738</v>
      </c>
      <c r="J1781" s="227" t="str">
        <f>IF(ISBLANK(INDEX('Policy Characteristics'!D:D,MATCH($C1781,'Policy Characteristics'!$C:$C,0))),"",INDEX('Policy Characteristics'!D:D,MATCH($C1781,'Policy Characteristics'!$C:$C,0)))</f>
        <v>Fuel Taxes or Subsidies</v>
      </c>
      <c r="K1781" s="22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226" t="str">
        <f>IF(ISBLANK(INDEX('Policy Characteristics'!I:I,MATCH($C1781,'Policy Characteristics'!$C:$C,0))),"",INDEX('Policy Characteristics'!I:I,MATCH($C1781,'Policy Characteristics'!$C:$C,0)))</f>
        <v>% of BAU price</v>
      </c>
      <c r="P1781" s="22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226" t="str">
        <f>IF(ISBLANK(INDEX('Policy Characteristics'!K:K,MATCH($C1781,'Policy Characteristics'!$C:$C,0))),"",INDEX('Policy Characteristics'!K:K,MATCH($C1781,'Policy Characteristics'!$C:$C,0)))</f>
        <v>fuels.html#fuel-taxes</v>
      </c>
      <c r="R1781" s="226" t="str">
        <f>IF(ISBLANK(INDEX('Policy Characteristics'!L:L,MATCH($C1781,'Policy Characteristics'!$C:$C,0))),"",INDEX('Policy Characteristics'!L:L,MATCH($C1781,'Policy Characteristics'!$C:$C,0)))</f>
        <v>fuel-taxes.html</v>
      </c>
    </row>
    <row r="1782" spans="1:18">
      <c r="A1782" s="22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57" t="str">
        <f t="shared" si="69"/>
        <v>Additional Fuel Tax or Subsidy Rate by Fuel</v>
      </c>
      <c r="D1782" s="6" t="s">
        <v>975</v>
      </c>
      <c r="E1782" s="45" t="s">
        <v>988</v>
      </c>
      <c r="F1782" s="6" t="s">
        <v>823</v>
      </c>
      <c r="G1782" s="45" t="s">
        <v>371</v>
      </c>
      <c r="H1782" s="43">
        <v>2377</v>
      </c>
      <c r="I1782" s="262" t="s">
        <v>738</v>
      </c>
      <c r="J1782" s="227" t="str">
        <f>IF(ISBLANK(INDEX('Policy Characteristics'!D:D,MATCH($C1782,'Policy Characteristics'!$C:$C,0))),"",INDEX('Policy Characteristics'!D:D,MATCH($C1782,'Policy Characteristics'!$C:$C,0)))</f>
        <v>Fuel Taxes or Subsidies</v>
      </c>
      <c r="K1782" s="22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226" t="str">
        <f>IF(ISBLANK(INDEX('Policy Characteristics'!I:I,MATCH($C1782,'Policy Characteristics'!$C:$C,0))),"",INDEX('Policy Characteristics'!I:I,MATCH($C1782,'Policy Characteristics'!$C:$C,0)))</f>
        <v>% of BAU price</v>
      </c>
      <c r="P1782" s="22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226" t="str">
        <f>IF(ISBLANK(INDEX('Policy Characteristics'!K:K,MATCH($C1782,'Policy Characteristics'!$C:$C,0))),"",INDEX('Policy Characteristics'!K:K,MATCH($C1782,'Policy Characteristics'!$C:$C,0)))</f>
        <v>fuels.html#fuel-taxes</v>
      </c>
      <c r="R1782" s="226" t="str">
        <f>IF(ISBLANK(INDEX('Policy Characteristics'!L:L,MATCH($C1782,'Policy Characteristics'!$C:$C,0))),"",INDEX('Policy Characteristics'!L:L,MATCH($C1782,'Policy Characteristics'!$C:$C,0)))</f>
        <v>fuel-taxes.html</v>
      </c>
    </row>
    <row r="1783" spans="1:18">
      <c r="A1783" s="22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57" t="str">
        <f t="shared" si="69"/>
        <v>Additional Fuel Tax or Subsidy Rate by Fuel</v>
      </c>
      <c r="D1783" s="6" t="s">
        <v>976</v>
      </c>
      <c r="E1783" s="45" t="s">
        <v>988</v>
      </c>
      <c r="F1783" s="6" t="s">
        <v>977</v>
      </c>
      <c r="G1783" s="45" t="s">
        <v>371</v>
      </c>
      <c r="H1783" s="43">
        <v>2378</v>
      </c>
      <c r="I1783" s="262" t="s">
        <v>728</v>
      </c>
      <c r="J1783" s="227" t="str">
        <f>IF(ISBLANK(INDEX('Policy Characteristics'!D:D,MATCH($C1783,'Policy Characteristics'!$C:$C,0))),"",INDEX('Policy Characteristics'!D:D,MATCH($C1783,'Policy Characteristics'!$C:$C,0)))</f>
        <v>Fuel Taxes or Subsidies</v>
      </c>
      <c r="K1783" s="22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226" t="str">
        <f>IF(ISBLANK(INDEX('Policy Characteristics'!I:I,MATCH($C1783,'Policy Characteristics'!$C:$C,0))),"",INDEX('Policy Characteristics'!I:I,MATCH($C1783,'Policy Characteristics'!$C:$C,0)))</f>
        <v>% of BAU price</v>
      </c>
      <c r="P1783" s="22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226" t="str">
        <f>IF(ISBLANK(INDEX('Policy Characteristics'!K:K,MATCH($C1783,'Policy Characteristics'!$C:$C,0))),"",INDEX('Policy Characteristics'!K:K,MATCH($C1783,'Policy Characteristics'!$C:$C,0)))</f>
        <v>fuels.html#fuel-taxes</v>
      </c>
      <c r="R1783" s="226" t="str">
        <f>IF(ISBLANK(INDEX('Policy Characteristics'!L:L,MATCH($C1783,'Policy Characteristics'!$C:$C,0))),"",INDEX('Policy Characteristics'!L:L,MATCH($C1783,'Policy Characteristics'!$C:$C,0)))</f>
        <v>fuel-taxes.html</v>
      </c>
    </row>
    <row r="1784" spans="1:18">
      <c r="A1784" s="22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57" t="str">
        <f t="shared" si="69"/>
        <v>Additional Fuel Tax or Subsidy Rate by Fuel</v>
      </c>
      <c r="D1784" s="6" t="s">
        <v>978</v>
      </c>
      <c r="E1784" s="45" t="s">
        <v>988</v>
      </c>
      <c r="F1784" s="6" t="s">
        <v>979</v>
      </c>
      <c r="G1784" s="45" t="s">
        <v>371</v>
      </c>
      <c r="H1784" s="43">
        <v>2379</v>
      </c>
      <c r="I1784" s="262" t="s">
        <v>728</v>
      </c>
      <c r="J1784" s="227" t="str">
        <f>IF(ISBLANK(INDEX('Policy Characteristics'!D:D,MATCH($C1784,'Policy Characteristics'!$C:$C,0))),"",INDEX('Policy Characteristics'!D:D,MATCH($C1784,'Policy Characteristics'!$C:$C,0)))</f>
        <v>Fuel Taxes or Subsidies</v>
      </c>
      <c r="K1784" s="22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226" t="str">
        <f>IF(ISBLANK(INDEX('Policy Characteristics'!I:I,MATCH($C1784,'Policy Characteristics'!$C:$C,0))),"",INDEX('Policy Characteristics'!I:I,MATCH($C1784,'Policy Characteristics'!$C:$C,0)))</f>
        <v>% of BAU price</v>
      </c>
      <c r="P1784" s="22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226" t="str">
        <f>IF(ISBLANK(INDEX('Policy Characteristics'!K:K,MATCH($C1784,'Policy Characteristics'!$C:$C,0))),"",INDEX('Policy Characteristics'!K:K,MATCH($C1784,'Policy Characteristics'!$C:$C,0)))</f>
        <v>fuels.html#fuel-taxes</v>
      </c>
      <c r="R1784" s="226" t="str">
        <f>IF(ISBLANK(INDEX('Policy Characteristics'!L:L,MATCH($C1784,'Policy Characteristics'!$C:$C,0))),"",INDEX('Policy Characteristics'!L:L,MATCH($C1784,'Policy Characteristics'!$C:$C,0)))</f>
        <v>fuel-taxes.html</v>
      </c>
    </row>
    <row r="1785" spans="1:18">
      <c r="A1785" s="22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57" t="str">
        <f t="shared" si="69"/>
        <v>Additional Fuel Tax or Subsidy Rate by Fuel</v>
      </c>
      <c r="D1785" s="6" t="s">
        <v>1009</v>
      </c>
      <c r="E1785" s="45" t="s">
        <v>988</v>
      </c>
      <c r="F1785" s="6" t="s">
        <v>827</v>
      </c>
      <c r="G1785" s="45" t="s">
        <v>371</v>
      </c>
      <c r="H1785" s="43">
        <v>2380</v>
      </c>
      <c r="I1785" s="262" t="s">
        <v>738</v>
      </c>
      <c r="J1785" s="227" t="str">
        <f>IF(ISBLANK(INDEX('Policy Characteristics'!D:D,MATCH($C1785,'Policy Characteristics'!$C:$C,0))),"",INDEX('Policy Characteristics'!D:D,MATCH($C1785,'Policy Characteristics'!$C:$C,0)))</f>
        <v>Fuel Taxes or Subsidies</v>
      </c>
      <c r="K1785" s="22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226" t="str">
        <f>IF(ISBLANK(INDEX('Policy Characteristics'!I:I,MATCH($C1785,'Policy Characteristics'!$C:$C,0))),"",INDEX('Policy Characteristics'!I:I,MATCH($C1785,'Policy Characteristics'!$C:$C,0)))</f>
        <v>% of BAU price</v>
      </c>
      <c r="P1785" s="22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226" t="str">
        <f>IF(ISBLANK(INDEX('Policy Characteristics'!K:K,MATCH($C1785,'Policy Characteristics'!$C:$C,0))),"",INDEX('Policy Characteristics'!K:K,MATCH($C1785,'Policy Characteristics'!$C:$C,0)))</f>
        <v>fuels.html#fuel-taxes</v>
      </c>
      <c r="R1785" s="226" t="str">
        <f>IF(ISBLANK(INDEX('Policy Characteristics'!L:L,MATCH($C1785,'Policy Characteristics'!$C:$C,0))),"",INDEX('Policy Characteristics'!L:L,MATCH($C1785,'Policy Characteristics'!$C:$C,0)))</f>
        <v>fuel-taxes.html</v>
      </c>
    </row>
    <row r="1786" spans="1:18">
      <c r="A1786" s="22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57" t="str">
        <f t="shared" si="69"/>
        <v>Additional Fuel Tax or Subsidy Rate by Fuel</v>
      </c>
      <c r="D1786" s="6" t="s">
        <v>1010</v>
      </c>
      <c r="E1786" s="45" t="s">
        <v>988</v>
      </c>
      <c r="F1786" s="6" t="s">
        <v>1011</v>
      </c>
      <c r="G1786" s="45" t="s">
        <v>371</v>
      </c>
      <c r="H1786" s="43">
        <v>2381</v>
      </c>
      <c r="I1786" s="262" t="s">
        <v>728</v>
      </c>
      <c r="J1786" s="227" t="str">
        <f>IF(ISBLANK(INDEX('Policy Characteristics'!D:D,MATCH($C1786,'Policy Characteristics'!$C:$C,0))),"",INDEX('Policy Characteristics'!D:D,MATCH($C1786,'Policy Characteristics'!$C:$C,0)))</f>
        <v>Fuel Taxes or Subsidies</v>
      </c>
      <c r="K1786" s="22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226" t="str">
        <f>IF(ISBLANK(INDEX('Policy Characteristics'!I:I,MATCH($C1786,'Policy Characteristics'!$C:$C,0))),"",INDEX('Policy Characteristics'!I:I,MATCH($C1786,'Policy Characteristics'!$C:$C,0)))</f>
        <v>% of BAU price</v>
      </c>
      <c r="P1786" s="22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226" t="str">
        <f>IF(ISBLANK(INDEX('Policy Characteristics'!K:K,MATCH($C1786,'Policy Characteristics'!$C:$C,0))),"",INDEX('Policy Characteristics'!K:K,MATCH($C1786,'Policy Characteristics'!$C:$C,0)))</f>
        <v>fuels.html#fuel-taxes</v>
      </c>
      <c r="R1786" s="226" t="str">
        <f>IF(ISBLANK(INDEX('Policy Characteristics'!L:L,MATCH($C1786,'Policy Characteristics'!$C:$C,0))),"",INDEX('Policy Characteristics'!L:L,MATCH($C1786,'Policy Characteristics'!$C:$C,0)))</f>
        <v>fuel-taxes.html</v>
      </c>
    </row>
    <row r="1787" spans="1:18" s="4" customFormat="1">
      <c r="A1787" s="22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57" t="str">
        <f t="shared" si="69"/>
        <v>Additional Fuel Tax or Subsidy Rate by Fuel</v>
      </c>
      <c r="D1787" s="45" t="s">
        <v>992</v>
      </c>
      <c r="E1787" s="45" t="s">
        <v>990</v>
      </c>
      <c r="F1787" s="45" t="s">
        <v>993</v>
      </c>
      <c r="G1787" s="45" t="s">
        <v>1014</v>
      </c>
      <c r="H1787" s="43">
        <v>2382</v>
      </c>
      <c r="I1787" s="261" t="s">
        <v>728</v>
      </c>
      <c r="J1787" s="227" t="str">
        <f>IF(ISBLANK(INDEX('Policy Characteristics'!D:D,MATCH($C1787,'Policy Characteristics'!$C:$C,0))),"",INDEX('Policy Characteristics'!D:D,MATCH($C1787,'Policy Characteristics'!$C:$C,0)))</f>
        <v>Fuel Taxes or Subsidies</v>
      </c>
      <c r="K1787" s="22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226" t="str">
        <f>IF(ISBLANK(INDEX('Policy Characteristics'!I:I,MATCH($C1787,'Policy Characteristics'!$C:$C,0))),"",INDEX('Policy Characteristics'!I:I,MATCH($C1787,'Policy Characteristics'!$C:$C,0)))</f>
        <v>% of BAU price</v>
      </c>
      <c r="P1787" s="22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226" t="str">
        <f>IF(ISBLANK(INDEX('Policy Characteristics'!K:K,MATCH($C1787,'Policy Characteristics'!$C:$C,0))),"",INDEX('Policy Characteristics'!K:K,MATCH($C1787,'Policy Characteristics'!$C:$C,0)))</f>
        <v>fuels.html#fuel-taxes</v>
      </c>
      <c r="R1787" s="226" t="str">
        <f>IF(ISBLANK(INDEX('Policy Characteristics'!L:L,MATCH($C1787,'Policy Characteristics'!$C:$C,0))),"",INDEX('Policy Characteristics'!L:L,MATCH($C1787,'Policy Characteristics'!$C:$C,0)))</f>
        <v>fuel-taxes.html</v>
      </c>
    </row>
    <row r="1788" spans="1:18" s="4" customFormat="1">
      <c r="A1788" s="22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57" t="str">
        <f t="shared" si="69"/>
        <v>Additional Fuel Tax or Subsidy Rate by Fuel</v>
      </c>
      <c r="D1788" s="6" t="s">
        <v>965</v>
      </c>
      <c r="E1788" s="45" t="s">
        <v>990</v>
      </c>
      <c r="F1788" s="6" t="s">
        <v>795</v>
      </c>
      <c r="G1788" s="45" t="s">
        <v>1014</v>
      </c>
      <c r="H1788" s="43">
        <v>2383</v>
      </c>
      <c r="I1788" s="262" t="s">
        <v>738</v>
      </c>
      <c r="J1788" s="227" t="str">
        <f>IF(ISBLANK(INDEX('Policy Characteristics'!D:D,MATCH($C1788,'Policy Characteristics'!$C:$C,0))),"",INDEX('Policy Characteristics'!D:D,MATCH($C1788,'Policy Characteristics'!$C:$C,0)))</f>
        <v>Fuel Taxes or Subsidies</v>
      </c>
      <c r="K1788" s="22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226" t="str">
        <f>IF(ISBLANK(INDEX('Policy Characteristics'!I:I,MATCH($C1788,'Policy Characteristics'!$C:$C,0))),"",INDEX('Policy Characteristics'!I:I,MATCH($C1788,'Policy Characteristics'!$C:$C,0)))</f>
        <v>% of BAU price</v>
      </c>
      <c r="P1788" s="22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226" t="str">
        <f>IF(ISBLANK(INDEX('Policy Characteristics'!K:K,MATCH($C1788,'Policy Characteristics'!$C:$C,0))),"",INDEX('Policy Characteristics'!K:K,MATCH($C1788,'Policy Characteristics'!$C:$C,0)))</f>
        <v>fuels.html#fuel-taxes</v>
      </c>
      <c r="R1788" s="226" t="str">
        <f>IF(ISBLANK(INDEX('Policy Characteristics'!L:L,MATCH($C1788,'Policy Characteristics'!$C:$C,0))),"",INDEX('Policy Characteristics'!L:L,MATCH($C1788,'Policy Characteristics'!$C:$C,0)))</f>
        <v>fuel-taxes.html</v>
      </c>
    </row>
    <row r="1789" spans="1:18" s="4" customFormat="1">
      <c r="A1789" s="22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57" t="str">
        <f t="shared" si="69"/>
        <v>Additional Fuel Tax or Subsidy Rate by Fuel</v>
      </c>
      <c r="D1789" s="6" t="s">
        <v>966</v>
      </c>
      <c r="E1789" s="45" t="s">
        <v>990</v>
      </c>
      <c r="F1789" s="6" t="s">
        <v>967</v>
      </c>
      <c r="G1789" s="45" t="s">
        <v>1014</v>
      </c>
      <c r="H1789" s="43">
        <v>2384</v>
      </c>
      <c r="I1789" s="262" t="s">
        <v>728</v>
      </c>
      <c r="J1789" s="227" t="str">
        <f>IF(ISBLANK(INDEX('Policy Characteristics'!D:D,MATCH($C1789,'Policy Characteristics'!$C:$C,0))),"",INDEX('Policy Characteristics'!D:D,MATCH($C1789,'Policy Characteristics'!$C:$C,0)))</f>
        <v>Fuel Taxes or Subsidies</v>
      </c>
      <c r="K1789" s="22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226" t="str">
        <f>IF(ISBLANK(INDEX('Policy Characteristics'!I:I,MATCH($C1789,'Policy Characteristics'!$C:$C,0))),"",INDEX('Policy Characteristics'!I:I,MATCH($C1789,'Policy Characteristics'!$C:$C,0)))</f>
        <v>% of BAU price</v>
      </c>
      <c r="P1789" s="22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226" t="str">
        <f>IF(ISBLANK(INDEX('Policy Characteristics'!K:K,MATCH($C1789,'Policy Characteristics'!$C:$C,0))),"",INDEX('Policy Characteristics'!K:K,MATCH($C1789,'Policy Characteristics'!$C:$C,0)))</f>
        <v>fuels.html#fuel-taxes</v>
      </c>
      <c r="R1789" s="226" t="str">
        <f>IF(ISBLANK(INDEX('Policy Characteristics'!L:L,MATCH($C1789,'Policy Characteristics'!$C:$C,0))),"",INDEX('Policy Characteristics'!L:L,MATCH($C1789,'Policy Characteristics'!$C:$C,0)))</f>
        <v>fuel-taxes.html</v>
      </c>
    </row>
    <row r="1790" spans="1:18" s="4" customFormat="1">
      <c r="A1790" s="22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57" t="str">
        <f t="shared" si="69"/>
        <v>Additional Fuel Tax or Subsidy Rate by Fuel</v>
      </c>
      <c r="D1790" s="6" t="s">
        <v>994</v>
      </c>
      <c r="E1790" s="45" t="s">
        <v>990</v>
      </c>
      <c r="F1790" s="6" t="s">
        <v>995</v>
      </c>
      <c r="G1790" s="45" t="s">
        <v>1014</v>
      </c>
      <c r="H1790" s="43">
        <v>2385</v>
      </c>
      <c r="I1790" s="262" t="s">
        <v>738</v>
      </c>
      <c r="J1790" s="227" t="str">
        <f>IF(ISBLANK(INDEX('Policy Characteristics'!D:D,MATCH($C1790,'Policy Characteristics'!$C:$C,0))),"",INDEX('Policy Characteristics'!D:D,MATCH($C1790,'Policy Characteristics'!$C:$C,0)))</f>
        <v>Fuel Taxes or Subsidies</v>
      </c>
      <c r="K1790" s="22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226" t="str">
        <f>IF(ISBLANK(INDEX('Policy Characteristics'!I:I,MATCH($C1790,'Policy Characteristics'!$C:$C,0))),"",INDEX('Policy Characteristics'!I:I,MATCH($C1790,'Policy Characteristics'!$C:$C,0)))</f>
        <v>% of BAU price</v>
      </c>
      <c r="P1790" s="22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226" t="str">
        <f>IF(ISBLANK(INDEX('Policy Characteristics'!K:K,MATCH($C1790,'Policy Characteristics'!$C:$C,0))),"",INDEX('Policy Characteristics'!K:K,MATCH($C1790,'Policy Characteristics'!$C:$C,0)))</f>
        <v>fuels.html#fuel-taxes</v>
      </c>
      <c r="R1790" s="226" t="str">
        <f>IF(ISBLANK(INDEX('Policy Characteristics'!L:L,MATCH($C1790,'Policy Characteristics'!$C:$C,0))),"",INDEX('Policy Characteristics'!L:L,MATCH($C1790,'Policy Characteristics'!$C:$C,0)))</f>
        <v>fuel-taxes.html</v>
      </c>
    </row>
    <row r="1791" spans="1:18" s="4" customFormat="1">
      <c r="A1791" s="22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57" t="str">
        <f t="shared" si="69"/>
        <v>Additional Fuel Tax or Subsidy Rate by Fuel</v>
      </c>
      <c r="D1791" s="6" t="s">
        <v>1001</v>
      </c>
      <c r="E1791" s="45" t="s">
        <v>990</v>
      </c>
      <c r="F1791" s="6" t="s">
        <v>811</v>
      </c>
      <c r="G1791" s="45" t="s">
        <v>1014</v>
      </c>
      <c r="H1791" s="43">
        <v>2386</v>
      </c>
      <c r="I1791" s="262" t="s">
        <v>738</v>
      </c>
      <c r="J1791" s="227" t="str">
        <f>IF(ISBLANK(INDEX('Policy Characteristics'!D:D,MATCH($C1791,'Policy Characteristics'!$C:$C,0))),"",INDEX('Policy Characteristics'!D:D,MATCH($C1791,'Policy Characteristics'!$C:$C,0)))</f>
        <v>Fuel Taxes or Subsidies</v>
      </c>
      <c r="K1791" s="22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226" t="str">
        <f>IF(ISBLANK(INDEX('Policy Characteristics'!I:I,MATCH($C1791,'Policy Characteristics'!$C:$C,0))),"",INDEX('Policy Characteristics'!I:I,MATCH($C1791,'Policy Characteristics'!$C:$C,0)))</f>
        <v>% of BAU price</v>
      </c>
      <c r="P1791" s="22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226" t="str">
        <f>IF(ISBLANK(INDEX('Policy Characteristics'!K:K,MATCH($C1791,'Policy Characteristics'!$C:$C,0))),"",INDEX('Policy Characteristics'!K:K,MATCH($C1791,'Policy Characteristics'!$C:$C,0)))</f>
        <v>fuels.html#fuel-taxes</v>
      </c>
      <c r="R1791" s="226" t="str">
        <f>IF(ISBLANK(INDEX('Policy Characteristics'!L:L,MATCH($C1791,'Policy Characteristics'!$C:$C,0))),"",INDEX('Policy Characteristics'!L:L,MATCH($C1791,'Policy Characteristics'!$C:$C,0)))</f>
        <v>fuel-taxes.html</v>
      </c>
    </row>
    <row r="1792" spans="1:18" s="4" customFormat="1">
      <c r="A1792" s="22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57" t="str">
        <f t="shared" si="69"/>
        <v>Additional Fuel Tax or Subsidy Rate by Fuel</v>
      </c>
      <c r="D1792" s="6" t="s">
        <v>968</v>
      </c>
      <c r="E1792" s="45" t="s">
        <v>990</v>
      </c>
      <c r="F1792" s="6" t="s">
        <v>969</v>
      </c>
      <c r="G1792" s="45" t="s">
        <v>1014</v>
      </c>
      <c r="H1792" s="43">
        <v>2387</v>
      </c>
      <c r="I1792" s="262" t="s">
        <v>738</v>
      </c>
      <c r="J1792" s="227" t="str">
        <f>IF(ISBLANK(INDEX('Policy Characteristics'!D:D,MATCH($C1792,'Policy Characteristics'!$C:$C,0))),"",INDEX('Policy Characteristics'!D:D,MATCH($C1792,'Policy Characteristics'!$C:$C,0)))</f>
        <v>Fuel Taxes or Subsidies</v>
      </c>
      <c r="K1792" s="22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226" t="str">
        <f>IF(ISBLANK(INDEX('Policy Characteristics'!I:I,MATCH($C1792,'Policy Characteristics'!$C:$C,0))),"",INDEX('Policy Characteristics'!I:I,MATCH($C1792,'Policy Characteristics'!$C:$C,0)))</f>
        <v>% of BAU price</v>
      </c>
      <c r="P1792" s="22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226" t="str">
        <f>IF(ISBLANK(INDEX('Policy Characteristics'!K:K,MATCH($C1792,'Policy Characteristics'!$C:$C,0))),"",INDEX('Policy Characteristics'!K:K,MATCH($C1792,'Policy Characteristics'!$C:$C,0)))</f>
        <v>fuels.html#fuel-taxes</v>
      </c>
      <c r="R1792" s="226" t="str">
        <f>IF(ISBLANK(INDEX('Policy Characteristics'!L:L,MATCH($C1792,'Policy Characteristics'!$C:$C,0))),"",INDEX('Policy Characteristics'!L:L,MATCH($C1792,'Policy Characteristics'!$C:$C,0)))</f>
        <v>fuel-taxes.html</v>
      </c>
    </row>
    <row r="1793" spans="1:18" s="4" customFormat="1">
      <c r="A1793" s="22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57" t="str">
        <f t="shared" si="69"/>
        <v>Additional Fuel Tax or Subsidy Rate by Fuel</v>
      </c>
      <c r="D1793" s="6" t="s">
        <v>970</v>
      </c>
      <c r="E1793" s="45" t="s">
        <v>990</v>
      </c>
      <c r="F1793" s="6" t="s">
        <v>971</v>
      </c>
      <c r="G1793" s="45" t="s">
        <v>1014</v>
      </c>
      <c r="H1793" s="43">
        <v>2388</v>
      </c>
      <c r="I1793" s="262" t="s">
        <v>738</v>
      </c>
      <c r="J1793" s="227" t="str">
        <f>IF(ISBLANK(INDEX('Policy Characteristics'!D:D,MATCH($C1793,'Policy Characteristics'!$C:$C,0))),"",INDEX('Policy Characteristics'!D:D,MATCH($C1793,'Policy Characteristics'!$C:$C,0)))</f>
        <v>Fuel Taxes or Subsidies</v>
      </c>
      <c r="K1793" s="22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226" t="str">
        <f>IF(ISBLANK(INDEX('Policy Characteristics'!I:I,MATCH($C1793,'Policy Characteristics'!$C:$C,0))),"",INDEX('Policy Characteristics'!I:I,MATCH($C1793,'Policy Characteristics'!$C:$C,0)))</f>
        <v>% of BAU price</v>
      </c>
      <c r="P1793" s="22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226" t="str">
        <f>IF(ISBLANK(INDEX('Policy Characteristics'!K:K,MATCH($C1793,'Policy Characteristics'!$C:$C,0))),"",INDEX('Policy Characteristics'!K:K,MATCH($C1793,'Policy Characteristics'!$C:$C,0)))</f>
        <v>fuels.html#fuel-taxes</v>
      </c>
      <c r="R1793" s="226" t="str">
        <f>IF(ISBLANK(INDEX('Policy Characteristics'!L:L,MATCH($C1793,'Policy Characteristics'!$C:$C,0))),"",INDEX('Policy Characteristics'!L:L,MATCH($C1793,'Policy Characteristics'!$C:$C,0)))</f>
        <v>fuel-taxes.html</v>
      </c>
    </row>
    <row r="1794" spans="1:18" s="4" customFormat="1">
      <c r="A1794" s="22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57" t="str">
        <f t="shared" si="69"/>
        <v>Additional Fuel Tax or Subsidy Rate by Fuel</v>
      </c>
      <c r="D1794" s="6" t="s">
        <v>1002</v>
      </c>
      <c r="E1794" s="45" t="s">
        <v>990</v>
      </c>
      <c r="F1794" s="6" t="s">
        <v>1003</v>
      </c>
      <c r="G1794" s="45" t="s">
        <v>1014</v>
      </c>
      <c r="H1794" s="43">
        <v>2389</v>
      </c>
      <c r="I1794" s="262" t="s">
        <v>738</v>
      </c>
      <c r="J1794" s="227" t="str">
        <f>IF(ISBLANK(INDEX('Policy Characteristics'!D:D,MATCH($C1794,'Policy Characteristics'!$C:$C,0))),"",INDEX('Policy Characteristics'!D:D,MATCH($C1794,'Policy Characteristics'!$C:$C,0)))</f>
        <v>Fuel Taxes or Subsidies</v>
      </c>
      <c r="K1794" s="22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226" t="str">
        <f>IF(ISBLANK(INDEX('Policy Characteristics'!I:I,MATCH($C1794,'Policy Characteristics'!$C:$C,0))),"",INDEX('Policy Characteristics'!I:I,MATCH($C1794,'Policy Characteristics'!$C:$C,0)))</f>
        <v>% of BAU price</v>
      </c>
      <c r="P1794" s="22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226" t="str">
        <f>IF(ISBLANK(INDEX('Policy Characteristics'!K:K,MATCH($C1794,'Policy Characteristics'!$C:$C,0))),"",INDEX('Policy Characteristics'!K:K,MATCH($C1794,'Policy Characteristics'!$C:$C,0)))</f>
        <v>fuels.html#fuel-taxes</v>
      </c>
      <c r="R1794" s="226" t="str">
        <f>IF(ISBLANK(INDEX('Policy Characteristics'!L:L,MATCH($C1794,'Policy Characteristics'!$C:$C,0))),"",INDEX('Policy Characteristics'!L:L,MATCH($C1794,'Policy Characteristics'!$C:$C,0)))</f>
        <v>fuel-taxes.html</v>
      </c>
    </row>
    <row r="1795" spans="1:18" s="4" customFormat="1">
      <c r="A1795" s="22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57" t="str">
        <f t="shared" si="69"/>
        <v>Additional Fuel Tax or Subsidy Rate by Fuel</v>
      </c>
      <c r="D1795" s="6" t="s">
        <v>1004</v>
      </c>
      <c r="E1795" s="45" t="s">
        <v>990</v>
      </c>
      <c r="F1795" s="6" t="s">
        <v>1005</v>
      </c>
      <c r="G1795" s="45" t="s">
        <v>1014</v>
      </c>
      <c r="H1795" s="43">
        <v>2390</v>
      </c>
      <c r="I1795" s="262" t="s">
        <v>738</v>
      </c>
      <c r="J1795" s="227" t="str">
        <f>IF(ISBLANK(INDEX('Policy Characteristics'!D:D,MATCH($C1795,'Policy Characteristics'!$C:$C,0))),"",INDEX('Policy Characteristics'!D:D,MATCH($C1795,'Policy Characteristics'!$C:$C,0)))</f>
        <v>Fuel Taxes or Subsidies</v>
      </c>
      <c r="K1795" s="22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226" t="str">
        <f>IF(ISBLANK(INDEX('Policy Characteristics'!I:I,MATCH($C1795,'Policy Characteristics'!$C:$C,0))),"",INDEX('Policy Characteristics'!I:I,MATCH($C1795,'Policy Characteristics'!$C:$C,0)))</f>
        <v>% of BAU price</v>
      </c>
      <c r="P1795" s="22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226" t="str">
        <f>IF(ISBLANK(INDEX('Policy Characteristics'!K:K,MATCH($C1795,'Policy Characteristics'!$C:$C,0))),"",INDEX('Policy Characteristics'!K:K,MATCH($C1795,'Policy Characteristics'!$C:$C,0)))</f>
        <v>fuels.html#fuel-taxes</v>
      </c>
      <c r="R1795" s="226" t="str">
        <f>IF(ISBLANK(INDEX('Policy Characteristics'!L:L,MATCH($C1795,'Policy Characteristics'!$C:$C,0))),"",INDEX('Policy Characteristics'!L:L,MATCH($C1795,'Policy Characteristics'!$C:$C,0)))</f>
        <v>fuel-taxes.html</v>
      </c>
    </row>
    <row r="1796" spans="1:18">
      <c r="A1796" s="22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57" t="str">
        <f t="shared" si="69"/>
        <v>Additional Fuel Tax or Subsidy Rate by Fuel</v>
      </c>
      <c r="D1796" s="6" t="s">
        <v>972</v>
      </c>
      <c r="E1796" s="45" t="s">
        <v>990</v>
      </c>
      <c r="F1796" s="6" t="s">
        <v>973</v>
      </c>
      <c r="G1796" s="45" t="s">
        <v>1014</v>
      </c>
      <c r="H1796" s="43">
        <v>2391</v>
      </c>
      <c r="I1796" s="262" t="s">
        <v>738</v>
      </c>
      <c r="J1796" s="227" t="str">
        <f>IF(ISBLANK(INDEX('Policy Characteristics'!D:D,MATCH($C1796,'Policy Characteristics'!$C:$C,0))),"",INDEX('Policy Characteristics'!D:D,MATCH($C1796,'Policy Characteristics'!$C:$C,0)))</f>
        <v>Fuel Taxes or Subsidies</v>
      </c>
      <c r="K1796" s="22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226" t="str">
        <f>IF(ISBLANK(INDEX('Policy Characteristics'!I:I,MATCH($C1796,'Policy Characteristics'!$C:$C,0))),"",INDEX('Policy Characteristics'!I:I,MATCH($C1796,'Policy Characteristics'!$C:$C,0)))</f>
        <v>% of BAU price</v>
      </c>
      <c r="P1796" s="22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226" t="str">
        <f>IF(ISBLANK(INDEX('Policy Characteristics'!K:K,MATCH($C1796,'Policy Characteristics'!$C:$C,0))),"",INDEX('Policy Characteristics'!K:K,MATCH($C1796,'Policy Characteristics'!$C:$C,0)))</f>
        <v>fuels.html#fuel-taxes</v>
      </c>
      <c r="R1796" s="226" t="str">
        <f>IF(ISBLANK(INDEX('Policy Characteristics'!L:L,MATCH($C1796,'Policy Characteristics'!$C:$C,0))),"",INDEX('Policy Characteristics'!L:L,MATCH($C1796,'Policy Characteristics'!$C:$C,0)))</f>
        <v>fuel-taxes.html</v>
      </c>
    </row>
    <row r="1797" spans="1:18">
      <c r="A1797" s="22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57" t="str">
        <f t="shared" si="69"/>
        <v>Additional Fuel Tax or Subsidy Rate by Fuel</v>
      </c>
      <c r="D1797" s="6" t="s">
        <v>1006</v>
      </c>
      <c r="E1797" s="45" t="s">
        <v>990</v>
      </c>
      <c r="F1797" s="6" t="s">
        <v>1007</v>
      </c>
      <c r="G1797" s="45" t="s">
        <v>1014</v>
      </c>
      <c r="H1797" s="43">
        <v>2392</v>
      </c>
      <c r="I1797" s="262" t="s">
        <v>738</v>
      </c>
      <c r="J1797" s="227" t="str">
        <f>IF(ISBLANK(INDEX('Policy Characteristics'!D:D,MATCH($C1797,'Policy Characteristics'!$C:$C,0))),"",INDEX('Policy Characteristics'!D:D,MATCH($C1797,'Policy Characteristics'!$C:$C,0)))</f>
        <v>Fuel Taxes or Subsidies</v>
      </c>
      <c r="K1797" s="22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226" t="str">
        <f>IF(ISBLANK(INDEX('Policy Characteristics'!I:I,MATCH($C1797,'Policy Characteristics'!$C:$C,0))),"",INDEX('Policy Characteristics'!I:I,MATCH($C1797,'Policy Characteristics'!$C:$C,0)))</f>
        <v>% of BAU price</v>
      </c>
      <c r="P1797" s="22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226" t="str">
        <f>IF(ISBLANK(INDEX('Policy Characteristics'!K:K,MATCH($C1797,'Policy Characteristics'!$C:$C,0))),"",INDEX('Policy Characteristics'!K:K,MATCH($C1797,'Policy Characteristics'!$C:$C,0)))</f>
        <v>fuels.html#fuel-taxes</v>
      </c>
      <c r="R1797" s="226" t="str">
        <f>IF(ISBLANK(INDEX('Policy Characteristics'!L:L,MATCH($C1797,'Policy Characteristics'!$C:$C,0))),"",INDEX('Policy Characteristics'!L:L,MATCH($C1797,'Policy Characteristics'!$C:$C,0)))</f>
        <v>fuel-taxes.html</v>
      </c>
    </row>
    <row r="1798" spans="1:18">
      <c r="A1798" s="22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57" t="str">
        <f t="shared" si="69"/>
        <v>Additional Fuel Tax or Subsidy Rate by Fuel</v>
      </c>
      <c r="D1798" s="6" t="s">
        <v>974</v>
      </c>
      <c r="E1798" s="45" t="s">
        <v>990</v>
      </c>
      <c r="F1798" s="6" t="s">
        <v>819</v>
      </c>
      <c r="G1798" s="45" t="s">
        <v>1014</v>
      </c>
      <c r="H1798" s="43">
        <v>2393</v>
      </c>
      <c r="I1798" s="262" t="s">
        <v>738</v>
      </c>
      <c r="J1798" s="227" t="str">
        <f>IF(ISBLANK(INDEX('Policy Characteristics'!D:D,MATCH($C1798,'Policy Characteristics'!$C:$C,0))),"",INDEX('Policy Characteristics'!D:D,MATCH($C1798,'Policy Characteristics'!$C:$C,0)))</f>
        <v>Fuel Taxes or Subsidies</v>
      </c>
      <c r="K1798" s="22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226" t="str">
        <f>IF(ISBLANK(INDEX('Policy Characteristics'!I:I,MATCH($C1798,'Policy Characteristics'!$C:$C,0))),"",INDEX('Policy Characteristics'!I:I,MATCH($C1798,'Policy Characteristics'!$C:$C,0)))</f>
        <v>% of BAU price</v>
      </c>
      <c r="P1798" s="22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226" t="str">
        <f>IF(ISBLANK(INDEX('Policy Characteristics'!K:K,MATCH($C1798,'Policy Characteristics'!$C:$C,0))),"",INDEX('Policy Characteristics'!K:K,MATCH($C1798,'Policy Characteristics'!$C:$C,0)))</f>
        <v>fuels.html#fuel-taxes</v>
      </c>
      <c r="R1798" s="226" t="str">
        <f>IF(ISBLANK(INDEX('Policy Characteristics'!L:L,MATCH($C1798,'Policy Characteristics'!$C:$C,0))),"",INDEX('Policy Characteristics'!L:L,MATCH($C1798,'Policy Characteristics'!$C:$C,0)))</f>
        <v>fuel-taxes.html</v>
      </c>
    </row>
    <row r="1799" spans="1:18">
      <c r="A1799" s="22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57" t="str">
        <f t="shared" si="69"/>
        <v>Additional Fuel Tax or Subsidy Rate by Fuel</v>
      </c>
      <c r="D1799" s="6" t="s">
        <v>975</v>
      </c>
      <c r="E1799" s="45" t="s">
        <v>990</v>
      </c>
      <c r="F1799" s="6" t="s">
        <v>823</v>
      </c>
      <c r="G1799" s="45" t="s">
        <v>1014</v>
      </c>
      <c r="H1799" s="43">
        <v>2394</v>
      </c>
      <c r="I1799" s="262" t="s">
        <v>738</v>
      </c>
      <c r="J1799" s="227" t="str">
        <f>IF(ISBLANK(INDEX('Policy Characteristics'!D:D,MATCH($C1799,'Policy Characteristics'!$C:$C,0))),"",INDEX('Policy Characteristics'!D:D,MATCH($C1799,'Policy Characteristics'!$C:$C,0)))</f>
        <v>Fuel Taxes or Subsidies</v>
      </c>
      <c r="K1799" s="22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226" t="str">
        <f>IF(ISBLANK(INDEX('Policy Characteristics'!I:I,MATCH($C1799,'Policy Characteristics'!$C:$C,0))),"",INDEX('Policy Characteristics'!I:I,MATCH($C1799,'Policy Characteristics'!$C:$C,0)))</f>
        <v>% of BAU price</v>
      </c>
      <c r="P1799" s="22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226" t="str">
        <f>IF(ISBLANK(INDEX('Policy Characteristics'!K:K,MATCH($C1799,'Policy Characteristics'!$C:$C,0))),"",INDEX('Policy Characteristics'!K:K,MATCH($C1799,'Policy Characteristics'!$C:$C,0)))</f>
        <v>fuels.html#fuel-taxes</v>
      </c>
      <c r="R1799" s="226" t="str">
        <f>IF(ISBLANK(INDEX('Policy Characteristics'!L:L,MATCH($C1799,'Policy Characteristics'!$C:$C,0))),"",INDEX('Policy Characteristics'!L:L,MATCH($C1799,'Policy Characteristics'!$C:$C,0)))</f>
        <v>fuel-taxes.html</v>
      </c>
    </row>
    <row r="1800" spans="1:18">
      <c r="A1800" s="22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57" t="str">
        <f t="shared" si="69"/>
        <v>Additional Fuel Tax or Subsidy Rate by Fuel</v>
      </c>
      <c r="D1800" s="6" t="s">
        <v>976</v>
      </c>
      <c r="E1800" s="45" t="s">
        <v>990</v>
      </c>
      <c r="F1800" s="6" t="s">
        <v>977</v>
      </c>
      <c r="G1800" s="45" t="s">
        <v>1014</v>
      </c>
      <c r="H1800" s="43">
        <v>2395</v>
      </c>
      <c r="I1800" s="262" t="s">
        <v>738</v>
      </c>
      <c r="J1800" s="227" t="str">
        <f>IF(ISBLANK(INDEX('Policy Characteristics'!D:D,MATCH($C1800,'Policy Characteristics'!$C:$C,0))),"",INDEX('Policy Characteristics'!D:D,MATCH($C1800,'Policy Characteristics'!$C:$C,0)))</f>
        <v>Fuel Taxes or Subsidies</v>
      </c>
      <c r="K1800" s="22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226" t="str">
        <f>IF(ISBLANK(INDEX('Policy Characteristics'!I:I,MATCH($C1800,'Policy Characteristics'!$C:$C,0))),"",INDEX('Policy Characteristics'!I:I,MATCH($C1800,'Policy Characteristics'!$C:$C,0)))</f>
        <v>% of BAU price</v>
      </c>
      <c r="P1800" s="22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226" t="str">
        <f>IF(ISBLANK(INDEX('Policy Characteristics'!K:K,MATCH($C1800,'Policy Characteristics'!$C:$C,0))),"",INDEX('Policy Characteristics'!K:K,MATCH($C1800,'Policy Characteristics'!$C:$C,0)))</f>
        <v>fuels.html#fuel-taxes</v>
      </c>
      <c r="R1800" s="226" t="str">
        <f>IF(ISBLANK(INDEX('Policy Characteristics'!L:L,MATCH($C1800,'Policy Characteristics'!$C:$C,0))),"",INDEX('Policy Characteristics'!L:L,MATCH($C1800,'Policy Characteristics'!$C:$C,0)))</f>
        <v>fuel-taxes.html</v>
      </c>
    </row>
    <row r="1801" spans="1:18">
      <c r="A1801" s="22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57" t="str">
        <f t="shared" si="69"/>
        <v>Additional Fuel Tax or Subsidy Rate by Fuel</v>
      </c>
      <c r="D1801" s="6" t="s">
        <v>978</v>
      </c>
      <c r="E1801" s="45" t="s">
        <v>990</v>
      </c>
      <c r="F1801" s="6" t="s">
        <v>979</v>
      </c>
      <c r="G1801" s="45" t="s">
        <v>1014</v>
      </c>
      <c r="H1801" s="43">
        <v>2396</v>
      </c>
      <c r="I1801" s="262" t="s">
        <v>738</v>
      </c>
      <c r="J1801" s="227" t="str">
        <f>IF(ISBLANK(INDEX('Policy Characteristics'!D:D,MATCH($C1801,'Policy Characteristics'!$C:$C,0))),"",INDEX('Policy Characteristics'!D:D,MATCH($C1801,'Policy Characteristics'!$C:$C,0)))</f>
        <v>Fuel Taxes or Subsidies</v>
      </c>
      <c r="K1801" s="22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226" t="str">
        <f>IF(ISBLANK(INDEX('Policy Characteristics'!I:I,MATCH($C1801,'Policy Characteristics'!$C:$C,0))),"",INDEX('Policy Characteristics'!I:I,MATCH($C1801,'Policy Characteristics'!$C:$C,0)))</f>
        <v>% of BAU price</v>
      </c>
      <c r="P1801" s="22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226" t="str">
        <f>IF(ISBLANK(INDEX('Policy Characteristics'!K:K,MATCH($C1801,'Policy Characteristics'!$C:$C,0))),"",INDEX('Policy Characteristics'!K:K,MATCH($C1801,'Policy Characteristics'!$C:$C,0)))</f>
        <v>fuels.html#fuel-taxes</v>
      </c>
      <c r="R1801" s="226" t="str">
        <f>IF(ISBLANK(INDEX('Policy Characteristics'!L:L,MATCH($C1801,'Policy Characteristics'!$C:$C,0))),"",INDEX('Policy Characteristics'!L:L,MATCH($C1801,'Policy Characteristics'!$C:$C,0)))</f>
        <v>fuel-taxes.html</v>
      </c>
    </row>
    <row r="1802" spans="1:18">
      <c r="A1802" s="22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57" t="str">
        <f t="shared" si="69"/>
        <v>Additional Fuel Tax or Subsidy Rate by Fuel</v>
      </c>
      <c r="D1802" s="6" t="s">
        <v>1009</v>
      </c>
      <c r="E1802" s="45" t="s">
        <v>990</v>
      </c>
      <c r="F1802" s="6" t="s">
        <v>827</v>
      </c>
      <c r="G1802" s="45" t="s">
        <v>1014</v>
      </c>
      <c r="H1802" s="43">
        <v>2397</v>
      </c>
      <c r="I1802" s="262" t="s">
        <v>738</v>
      </c>
      <c r="J1802" s="227" t="str">
        <f>IF(ISBLANK(INDEX('Policy Characteristics'!D:D,MATCH($C1802,'Policy Characteristics'!$C:$C,0))),"",INDEX('Policy Characteristics'!D:D,MATCH($C1802,'Policy Characteristics'!$C:$C,0)))</f>
        <v>Fuel Taxes or Subsidies</v>
      </c>
      <c r="K1802" s="22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226" t="str">
        <f>IF(ISBLANK(INDEX('Policy Characteristics'!I:I,MATCH($C1802,'Policy Characteristics'!$C:$C,0))),"",INDEX('Policy Characteristics'!I:I,MATCH($C1802,'Policy Characteristics'!$C:$C,0)))</f>
        <v>% of BAU price</v>
      </c>
      <c r="P1802" s="22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226" t="str">
        <f>IF(ISBLANK(INDEX('Policy Characteristics'!K:K,MATCH($C1802,'Policy Characteristics'!$C:$C,0))),"",INDEX('Policy Characteristics'!K:K,MATCH($C1802,'Policy Characteristics'!$C:$C,0)))</f>
        <v>fuels.html#fuel-taxes</v>
      </c>
      <c r="R1802" s="226" t="str">
        <f>IF(ISBLANK(INDEX('Policy Characteristics'!L:L,MATCH($C1802,'Policy Characteristics'!$C:$C,0))),"",INDEX('Policy Characteristics'!L:L,MATCH($C1802,'Policy Characteristics'!$C:$C,0)))</f>
        <v>fuel-taxes.html</v>
      </c>
    </row>
    <row r="1803" spans="1:18">
      <c r="A1803" s="22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57" t="str">
        <f t="shared" si="69"/>
        <v>Additional Fuel Tax or Subsidy Rate by Fuel</v>
      </c>
      <c r="D1803" s="6" t="s">
        <v>1010</v>
      </c>
      <c r="E1803" s="45" t="s">
        <v>990</v>
      </c>
      <c r="F1803" s="6" t="s">
        <v>1011</v>
      </c>
      <c r="G1803" s="45" t="s">
        <v>1014</v>
      </c>
      <c r="H1803" s="43">
        <v>2398</v>
      </c>
      <c r="I1803" s="262" t="s">
        <v>738</v>
      </c>
      <c r="J1803" s="227" t="str">
        <f>IF(ISBLANK(INDEX('Policy Characteristics'!D:D,MATCH($C1803,'Policy Characteristics'!$C:$C,0))),"",INDEX('Policy Characteristics'!D:D,MATCH($C1803,'Policy Characteristics'!$C:$C,0)))</f>
        <v>Fuel Taxes or Subsidies</v>
      </c>
      <c r="K1803" s="22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226" t="str">
        <f>IF(ISBLANK(INDEX('Policy Characteristics'!I:I,MATCH($C1803,'Policy Characteristics'!$C:$C,0))),"",INDEX('Policy Characteristics'!I:I,MATCH($C1803,'Policy Characteristics'!$C:$C,0)))</f>
        <v>% of BAU price</v>
      </c>
      <c r="P1803" s="22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226" t="str">
        <f>IF(ISBLANK(INDEX('Policy Characteristics'!K:K,MATCH($C1803,'Policy Characteristics'!$C:$C,0))),"",INDEX('Policy Characteristics'!K:K,MATCH($C1803,'Policy Characteristics'!$C:$C,0)))</f>
        <v>fuels.html#fuel-taxes</v>
      </c>
      <c r="R1803" s="226" t="str">
        <f>IF(ISBLANK(INDEX('Policy Characteristics'!L:L,MATCH($C1803,'Policy Characteristics'!$C:$C,0))),"",INDEX('Policy Characteristics'!L:L,MATCH($C1803,'Policy Characteristics'!$C:$C,0)))</f>
        <v>fuel-taxes.html</v>
      </c>
    </row>
    <row r="1804" spans="1:18" s="4" customFormat="1">
      <c r="A1804" s="22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57" t="str">
        <f t="shared" si="69"/>
        <v>Additional Fuel Tax or Subsidy Rate by Fuel</v>
      </c>
      <c r="D1804" s="45" t="s">
        <v>992</v>
      </c>
      <c r="E1804" s="45" t="s">
        <v>1015</v>
      </c>
      <c r="F1804" s="45" t="s">
        <v>993</v>
      </c>
      <c r="G1804" s="45" t="s">
        <v>1016</v>
      </c>
      <c r="H1804" s="43">
        <v>2399</v>
      </c>
      <c r="I1804" s="261" t="s">
        <v>738</v>
      </c>
      <c r="J1804" s="227" t="str">
        <f>IF(ISBLANK(INDEX('Policy Characteristics'!D:D,MATCH($C1804,'Policy Characteristics'!$C:$C,0))),"",INDEX('Policy Characteristics'!D:D,MATCH($C1804,'Policy Characteristics'!$C:$C,0)))</f>
        <v>Fuel Taxes or Subsidies</v>
      </c>
      <c r="K1804" s="22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226" t="str">
        <f>IF(ISBLANK(INDEX('Policy Characteristics'!I:I,MATCH($C1804,'Policy Characteristics'!$C:$C,0))),"",INDEX('Policy Characteristics'!I:I,MATCH($C1804,'Policy Characteristics'!$C:$C,0)))</f>
        <v>% of BAU price</v>
      </c>
      <c r="P1804" s="22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226" t="str">
        <f>IF(ISBLANK(INDEX('Policy Characteristics'!K:K,MATCH($C1804,'Policy Characteristics'!$C:$C,0))),"",INDEX('Policy Characteristics'!K:K,MATCH($C1804,'Policy Characteristics'!$C:$C,0)))</f>
        <v>fuels.html#fuel-taxes</v>
      </c>
      <c r="R1804" s="226" t="str">
        <f>IF(ISBLANK(INDEX('Policy Characteristics'!L:L,MATCH($C1804,'Policy Characteristics'!$C:$C,0))),"",INDEX('Policy Characteristics'!L:L,MATCH($C1804,'Policy Characteristics'!$C:$C,0)))</f>
        <v>fuel-taxes.html</v>
      </c>
    </row>
    <row r="1805" spans="1:18" s="4" customFormat="1">
      <c r="A1805" s="22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57" t="str">
        <f t="shared" si="69"/>
        <v>Additional Fuel Tax or Subsidy Rate by Fuel</v>
      </c>
      <c r="D1805" s="6" t="s">
        <v>965</v>
      </c>
      <c r="E1805" s="45" t="s">
        <v>1015</v>
      </c>
      <c r="F1805" s="6" t="s">
        <v>795</v>
      </c>
      <c r="G1805" s="45" t="s">
        <v>1016</v>
      </c>
      <c r="H1805" s="43">
        <v>2400</v>
      </c>
      <c r="I1805" s="261" t="s">
        <v>738</v>
      </c>
      <c r="J1805" s="227" t="str">
        <f>IF(ISBLANK(INDEX('Policy Characteristics'!D:D,MATCH($C1805,'Policy Characteristics'!$C:$C,0))),"",INDEX('Policy Characteristics'!D:D,MATCH($C1805,'Policy Characteristics'!$C:$C,0)))</f>
        <v>Fuel Taxes or Subsidies</v>
      </c>
      <c r="K1805" s="22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226" t="str">
        <f>IF(ISBLANK(INDEX('Policy Characteristics'!I:I,MATCH($C1805,'Policy Characteristics'!$C:$C,0))),"",INDEX('Policy Characteristics'!I:I,MATCH($C1805,'Policy Characteristics'!$C:$C,0)))</f>
        <v>% of BAU price</v>
      </c>
      <c r="P1805" s="22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226" t="str">
        <f>IF(ISBLANK(INDEX('Policy Characteristics'!K:K,MATCH($C1805,'Policy Characteristics'!$C:$C,0))),"",INDEX('Policy Characteristics'!K:K,MATCH($C1805,'Policy Characteristics'!$C:$C,0)))</f>
        <v>fuels.html#fuel-taxes</v>
      </c>
      <c r="R1805" s="226" t="str">
        <f>IF(ISBLANK(INDEX('Policy Characteristics'!L:L,MATCH($C1805,'Policy Characteristics'!$C:$C,0))),"",INDEX('Policy Characteristics'!L:L,MATCH($C1805,'Policy Characteristics'!$C:$C,0)))</f>
        <v>fuel-taxes.html</v>
      </c>
    </row>
    <row r="1806" spans="1:18" s="4" customFormat="1">
      <c r="A1806" s="22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57" t="str">
        <f t="shared" si="69"/>
        <v>Additional Fuel Tax or Subsidy Rate by Fuel</v>
      </c>
      <c r="D1806" s="6" t="s">
        <v>966</v>
      </c>
      <c r="E1806" s="45" t="s">
        <v>1015</v>
      </c>
      <c r="F1806" s="6" t="s">
        <v>967</v>
      </c>
      <c r="G1806" s="45" t="s">
        <v>1016</v>
      </c>
      <c r="H1806" s="43">
        <v>2401</v>
      </c>
      <c r="I1806" s="261" t="s">
        <v>738</v>
      </c>
      <c r="J1806" s="227" t="str">
        <f>IF(ISBLANK(INDEX('Policy Characteristics'!D:D,MATCH($C1806,'Policy Characteristics'!$C:$C,0))),"",INDEX('Policy Characteristics'!D:D,MATCH($C1806,'Policy Characteristics'!$C:$C,0)))</f>
        <v>Fuel Taxes or Subsidies</v>
      </c>
      <c r="K1806" s="22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226" t="str">
        <f>IF(ISBLANK(INDEX('Policy Characteristics'!I:I,MATCH($C1806,'Policy Characteristics'!$C:$C,0))),"",INDEX('Policy Characteristics'!I:I,MATCH($C1806,'Policy Characteristics'!$C:$C,0)))</f>
        <v>% of BAU price</v>
      </c>
      <c r="P1806" s="22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226" t="str">
        <f>IF(ISBLANK(INDEX('Policy Characteristics'!K:K,MATCH($C1806,'Policy Characteristics'!$C:$C,0))),"",INDEX('Policy Characteristics'!K:K,MATCH($C1806,'Policy Characteristics'!$C:$C,0)))</f>
        <v>fuels.html#fuel-taxes</v>
      </c>
      <c r="R1806" s="226" t="str">
        <f>IF(ISBLANK(INDEX('Policy Characteristics'!L:L,MATCH($C1806,'Policy Characteristics'!$C:$C,0))),"",INDEX('Policy Characteristics'!L:L,MATCH($C1806,'Policy Characteristics'!$C:$C,0)))</f>
        <v>fuel-taxes.html</v>
      </c>
    </row>
    <row r="1807" spans="1:18" s="4" customFormat="1">
      <c r="A1807" s="22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57" t="str">
        <f t="shared" si="69"/>
        <v>Additional Fuel Tax or Subsidy Rate by Fuel</v>
      </c>
      <c r="D1807" s="6" t="s">
        <v>994</v>
      </c>
      <c r="E1807" s="45" t="s">
        <v>1015</v>
      </c>
      <c r="F1807" s="6" t="s">
        <v>995</v>
      </c>
      <c r="G1807" s="45" t="s">
        <v>1016</v>
      </c>
      <c r="H1807" s="43">
        <v>2402</v>
      </c>
      <c r="I1807" s="261" t="s">
        <v>738</v>
      </c>
      <c r="J1807" s="227" t="str">
        <f>IF(ISBLANK(INDEX('Policy Characteristics'!D:D,MATCH($C1807,'Policy Characteristics'!$C:$C,0))),"",INDEX('Policy Characteristics'!D:D,MATCH($C1807,'Policy Characteristics'!$C:$C,0)))</f>
        <v>Fuel Taxes or Subsidies</v>
      </c>
      <c r="K1807" s="22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226" t="str">
        <f>IF(ISBLANK(INDEX('Policy Characteristics'!I:I,MATCH($C1807,'Policy Characteristics'!$C:$C,0))),"",INDEX('Policy Characteristics'!I:I,MATCH($C1807,'Policy Characteristics'!$C:$C,0)))</f>
        <v>% of BAU price</v>
      </c>
      <c r="P1807" s="22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226" t="str">
        <f>IF(ISBLANK(INDEX('Policy Characteristics'!K:K,MATCH($C1807,'Policy Characteristics'!$C:$C,0))),"",INDEX('Policy Characteristics'!K:K,MATCH($C1807,'Policy Characteristics'!$C:$C,0)))</f>
        <v>fuels.html#fuel-taxes</v>
      </c>
      <c r="R1807" s="226" t="str">
        <f>IF(ISBLANK(INDEX('Policy Characteristics'!L:L,MATCH($C1807,'Policy Characteristics'!$C:$C,0))),"",INDEX('Policy Characteristics'!L:L,MATCH($C1807,'Policy Characteristics'!$C:$C,0)))</f>
        <v>fuel-taxes.html</v>
      </c>
    </row>
    <row r="1808" spans="1:18" s="4" customFormat="1">
      <c r="A1808" s="22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57" t="str">
        <f t="shared" si="69"/>
        <v>Additional Fuel Tax or Subsidy Rate by Fuel</v>
      </c>
      <c r="D1808" s="6" t="s">
        <v>1001</v>
      </c>
      <c r="E1808" s="45" t="s">
        <v>1015</v>
      </c>
      <c r="F1808" s="6" t="s">
        <v>811</v>
      </c>
      <c r="G1808" s="45" t="s">
        <v>1016</v>
      </c>
      <c r="H1808" s="43">
        <v>2403</v>
      </c>
      <c r="I1808" s="261" t="s">
        <v>738</v>
      </c>
      <c r="J1808" s="227" t="str">
        <f>IF(ISBLANK(INDEX('Policy Characteristics'!D:D,MATCH($C1808,'Policy Characteristics'!$C:$C,0))),"",INDEX('Policy Characteristics'!D:D,MATCH($C1808,'Policy Characteristics'!$C:$C,0)))</f>
        <v>Fuel Taxes or Subsidies</v>
      </c>
      <c r="K1808" s="22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226" t="str">
        <f>IF(ISBLANK(INDEX('Policy Characteristics'!I:I,MATCH($C1808,'Policy Characteristics'!$C:$C,0))),"",INDEX('Policy Characteristics'!I:I,MATCH($C1808,'Policy Characteristics'!$C:$C,0)))</f>
        <v>% of BAU price</v>
      </c>
      <c r="P1808" s="22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226" t="str">
        <f>IF(ISBLANK(INDEX('Policy Characteristics'!K:K,MATCH($C1808,'Policy Characteristics'!$C:$C,0))),"",INDEX('Policy Characteristics'!K:K,MATCH($C1808,'Policy Characteristics'!$C:$C,0)))</f>
        <v>fuels.html#fuel-taxes</v>
      </c>
      <c r="R1808" s="226" t="str">
        <f>IF(ISBLANK(INDEX('Policy Characteristics'!L:L,MATCH($C1808,'Policy Characteristics'!$C:$C,0))),"",INDEX('Policy Characteristics'!L:L,MATCH($C1808,'Policy Characteristics'!$C:$C,0)))</f>
        <v>fuel-taxes.html</v>
      </c>
    </row>
    <row r="1809" spans="1:18" s="4" customFormat="1">
      <c r="A1809" s="22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57" t="str">
        <f t="shared" si="69"/>
        <v>Additional Fuel Tax or Subsidy Rate by Fuel</v>
      </c>
      <c r="D1809" s="6" t="s">
        <v>968</v>
      </c>
      <c r="E1809" s="45" t="s">
        <v>1015</v>
      </c>
      <c r="F1809" s="6" t="s">
        <v>969</v>
      </c>
      <c r="G1809" s="45" t="s">
        <v>1016</v>
      </c>
      <c r="H1809" s="43">
        <v>2404</v>
      </c>
      <c r="I1809" s="261" t="s">
        <v>738</v>
      </c>
      <c r="J1809" s="227" t="str">
        <f>IF(ISBLANK(INDEX('Policy Characteristics'!D:D,MATCH($C1809,'Policy Characteristics'!$C:$C,0))),"",INDEX('Policy Characteristics'!D:D,MATCH($C1809,'Policy Characteristics'!$C:$C,0)))</f>
        <v>Fuel Taxes or Subsidies</v>
      </c>
      <c r="K1809" s="22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226" t="str">
        <f>IF(ISBLANK(INDEX('Policy Characteristics'!I:I,MATCH($C1809,'Policy Characteristics'!$C:$C,0))),"",INDEX('Policy Characteristics'!I:I,MATCH($C1809,'Policy Characteristics'!$C:$C,0)))</f>
        <v>% of BAU price</v>
      </c>
      <c r="P1809" s="22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226" t="str">
        <f>IF(ISBLANK(INDEX('Policy Characteristics'!K:K,MATCH($C1809,'Policy Characteristics'!$C:$C,0))),"",INDEX('Policy Characteristics'!K:K,MATCH($C1809,'Policy Characteristics'!$C:$C,0)))</f>
        <v>fuels.html#fuel-taxes</v>
      </c>
      <c r="R1809" s="226" t="str">
        <f>IF(ISBLANK(INDEX('Policy Characteristics'!L:L,MATCH($C1809,'Policy Characteristics'!$C:$C,0))),"",INDEX('Policy Characteristics'!L:L,MATCH($C1809,'Policy Characteristics'!$C:$C,0)))</f>
        <v>fuel-taxes.html</v>
      </c>
    </row>
    <row r="1810" spans="1:18" s="4" customFormat="1">
      <c r="A1810" s="22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57" t="str">
        <f t="shared" si="69"/>
        <v>Additional Fuel Tax or Subsidy Rate by Fuel</v>
      </c>
      <c r="D1810" s="6" t="s">
        <v>970</v>
      </c>
      <c r="E1810" s="45" t="s">
        <v>1015</v>
      </c>
      <c r="F1810" s="6" t="s">
        <v>971</v>
      </c>
      <c r="G1810" s="45" t="s">
        <v>1016</v>
      </c>
      <c r="H1810" s="43">
        <v>2405</v>
      </c>
      <c r="I1810" s="261" t="s">
        <v>738</v>
      </c>
      <c r="J1810" s="227" t="str">
        <f>IF(ISBLANK(INDEX('Policy Characteristics'!D:D,MATCH($C1810,'Policy Characteristics'!$C:$C,0))),"",INDEX('Policy Characteristics'!D:D,MATCH($C1810,'Policy Characteristics'!$C:$C,0)))</f>
        <v>Fuel Taxes or Subsidies</v>
      </c>
      <c r="K1810" s="22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226" t="str">
        <f>IF(ISBLANK(INDEX('Policy Characteristics'!I:I,MATCH($C1810,'Policy Characteristics'!$C:$C,0))),"",INDEX('Policy Characteristics'!I:I,MATCH($C1810,'Policy Characteristics'!$C:$C,0)))</f>
        <v>% of BAU price</v>
      </c>
      <c r="P1810" s="22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226" t="str">
        <f>IF(ISBLANK(INDEX('Policy Characteristics'!K:K,MATCH($C1810,'Policy Characteristics'!$C:$C,0))),"",INDEX('Policy Characteristics'!K:K,MATCH($C1810,'Policy Characteristics'!$C:$C,0)))</f>
        <v>fuels.html#fuel-taxes</v>
      </c>
      <c r="R1810" s="226" t="str">
        <f>IF(ISBLANK(INDEX('Policy Characteristics'!L:L,MATCH($C1810,'Policy Characteristics'!$C:$C,0))),"",INDEX('Policy Characteristics'!L:L,MATCH($C1810,'Policy Characteristics'!$C:$C,0)))</f>
        <v>fuel-taxes.html</v>
      </c>
    </row>
    <row r="1811" spans="1:18" s="4" customFormat="1">
      <c r="A1811" s="22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57" t="str">
        <f t="shared" si="69"/>
        <v>Additional Fuel Tax or Subsidy Rate by Fuel</v>
      </c>
      <c r="D1811" s="6" t="s">
        <v>1002</v>
      </c>
      <c r="E1811" s="45" t="s">
        <v>1015</v>
      </c>
      <c r="F1811" s="6" t="s">
        <v>1003</v>
      </c>
      <c r="G1811" s="45" t="s">
        <v>1016</v>
      </c>
      <c r="H1811" s="43">
        <v>2406</v>
      </c>
      <c r="I1811" s="261" t="s">
        <v>738</v>
      </c>
      <c r="J1811" s="227" t="str">
        <f>IF(ISBLANK(INDEX('Policy Characteristics'!D:D,MATCH($C1811,'Policy Characteristics'!$C:$C,0))),"",INDEX('Policy Characteristics'!D:D,MATCH($C1811,'Policy Characteristics'!$C:$C,0)))</f>
        <v>Fuel Taxes or Subsidies</v>
      </c>
      <c r="K1811" s="22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226" t="str">
        <f>IF(ISBLANK(INDEX('Policy Characteristics'!I:I,MATCH($C1811,'Policy Characteristics'!$C:$C,0))),"",INDEX('Policy Characteristics'!I:I,MATCH($C1811,'Policy Characteristics'!$C:$C,0)))</f>
        <v>% of BAU price</v>
      </c>
      <c r="P1811" s="22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226" t="str">
        <f>IF(ISBLANK(INDEX('Policy Characteristics'!K:K,MATCH($C1811,'Policy Characteristics'!$C:$C,0))),"",INDEX('Policy Characteristics'!K:K,MATCH($C1811,'Policy Characteristics'!$C:$C,0)))</f>
        <v>fuels.html#fuel-taxes</v>
      </c>
      <c r="R1811" s="226" t="str">
        <f>IF(ISBLANK(INDEX('Policy Characteristics'!L:L,MATCH($C1811,'Policy Characteristics'!$C:$C,0))),"",INDEX('Policy Characteristics'!L:L,MATCH($C1811,'Policy Characteristics'!$C:$C,0)))</f>
        <v>fuel-taxes.html</v>
      </c>
    </row>
    <row r="1812" spans="1:18" s="4" customFormat="1">
      <c r="A1812" s="22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57" t="str">
        <f t="shared" si="69"/>
        <v>Additional Fuel Tax or Subsidy Rate by Fuel</v>
      </c>
      <c r="D1812" s="6" t="s">
        <v>1004</v>
      </c>
      <c r="E1812" s="45" t="s">
        <v>1015</v>
      </c>
      <c r="F1812" s="6" t="s">
        <v>1005</v>
      </c>
      <c r="G1812" s="45" t="s">
        <v>1016</v>
      </c>
      <c r="H1812" s="43">
        <v>2407</v>
      </c>
      <c r="I1812" s="261" t="s">
        <v>738</v>
      </c>
      <c r="J1812" s="227" t="str">
        <f>IF(ISBLANK(INDEX('Policy Characteristics'!D:D,MATCH($C1812,'Policy Characteristics'!$C:$C,0))),"",INDEX('Policy Characteristics'!D:D,MATCH($C1812,'Policy Characteristics'!$C:$C,0)))</f>
        <v>Fuel Taxes or Subsidies</v>
      </c>
      <c r="K1812" s="22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226" t="str">
        <f>IF(ISBLANK(INDEX('Policy Characteristics'!I:I,MATCH($C1812,'Policy Characteristics'!$C:$C,0))),"",INDEX('Policy Characteristics'!I:I,MATCH($C1812,'Policy Characteristics'!$C:$C,0)))</f>
        <v>% of BAU price</v>
      </c>
      <c r="P1812" s="22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226" t="str">
        <f>IF(ISBLANK(INDEX('Policy Characteristics'!K:K,MATCH($C1812,'Policy Characteristics'!$C:$C,0))),"",INDEX('Policy Characteristics'!K:K,MATCH($C1812,'Policy Characteristics'!$C:$C,0)))</f>
        <v>fuels.html#fuel-taxes</v>
      </c>
      <c r="R1812" s="226" t="str">
        <f>IF(ISBLANK(INDEX('Policy Characteristics'!L:L,MATCH($C1812,'Policy Characteristics'!$C:$C,0))),"",INDEX('Policy Characteristics'!L:L,MATCH($C1812,'Policy Characteristics'!$C:$C,0)))</f>
        <v>fuel-taxes.html</v>
      </c>
    </row>
    <row r="1813" spans="1:18">
      <c r="A1813" s="22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57" t="str">
        <f t="shared" si="69"/>
        <v>Additional Fuel Tax or Subsidy Rate by Fuel</v>
      </c>
      <c r="D1813" s="6" t="s">
        <v>972</v>
      </c>
      <c r="E1813" s="45" t="s">
        <v>1015</v>
      </c>
      <c r="F1813" s="6" t="s">
        <v>973</v>
      </c>
      <c r="G1813" s="45" t="s">
        <v>1016</v>
      </c>
      <c r="H1813" s="43">
        <v>2408</v>
      </c>
      <c r="I1813" s="261" t="s">
        <v>738</v>
      </c>
      <c r="J1813" s="227" t="str">
        <f>IF(ISBLANK(INDEX('Policy Characteristics'!D:D,MATCH($C1813,'Policy Characteristics'!$C:$C,0))),"",INDEX('Policy Characteristics'!D:D,MATCH($C1813,'Policy Characteristics'!$C:$C,0)))</f>
        <v>Fuel Taxes or Subsidies</v>
      </c>
      <c r="K1813" s="22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226" t="str">
        <f>IF(ISBLANK(INDEX('Policy Characteristics'!I:I,MATCH($C1813,'Policy Characteristics'!$C:$C,0))),"",INDEX('Policy Characteristics'!I:I,MATCH($C1813,'Policy Characteristics'!$C:$C,0)))</f>
        <v>% of BAU price</v>
      </c>
      <c r="P1813" s="22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226" t="str">
        <f>IF(ISBLANK(INDEX('Policy Characteristics'!K:K,MATCH($C1813,'Policy Characteristics'!$C:$C,0))),"",INDEX('Policy Characteristics'!K:K,MATCH($C1813,'Policy Characteristics'!$C:$C,0)))</f>
        <v>fuels.html#fuel-taxes</v>
      </c>
      <c r="R1813" s="226" t="str">
        <f>IF(ISBLANK(INDEX('Policy Characteristics'!L:L,MATCH($C1813,'Policy Characteristics'!$C:$C,0))),"",INDEX('Policy Characteristics'!L:L,MATCH($C1813,'Policy Characteristics'!$C:$C,0)))</f>
        <v>fuel-taxes.html</v>
      </c>
    </row>
    <row r="1814" spans="1:18">
      <c r="A1814" s="22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57" t="str">
        <f t="shared" si="69"/>
        <v>Additional Fuel Tax or Subsidy Rate by Fuel</v>
      </c>
      <c r="D1814" s="6" t="s">
        <v>1006</v>
      </c>
      <c r="E1814" s="45" t="s">
        <v>1015</v>
      </c>
      <c r="F1814" s="6" t="s">
        <v>1007</v>
      </c>
      <c r="G1814" s="45" t="s">
        <v>1016</v>
      </c>
      <c r="H1814" s="43">
        <v>2409</v>
      </c>
      <c r="I1814" s="261" t="s">
        <v>738</v>
      </c>
      <c r="J1814" s="227" t="str">
        <f>IF(ISBLANK(INDEX('Policy Characteristics'!D:D,MATCH($C1814,'Policy Characteristics'!$C:$C,0))),"",INDEX('Policy Characteristics'!D:D,MATCH($C1814,'Policy Characteristics'!$C:$C,0)))</f>
        <v>Fuel Taxes or Subsidies</v>
      </c>
      <c r="K1814" s="22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226" t="str">
        <f>IF(ISBLANK(INDEX('Policy Characteristics'!I:I,MATCH($C1814,'Policy Characteristics'!$C:$C,0))),"",INDEX('Policy Characteristics'!I:I,MATCH($C1814,'Policy Characteristics'!$C:$C,0)))</f>
        <v>% of BAU price</v>
      </c>
      <c r="P1814" s="22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226" t="str">
        <f>IF(ISBLANK(INDEX('Policy Characteristics'!K:K,MATCH($C1814,'Policy Characteristics'!$C:$C,0))),"",INDEX('Policy Characteristics'!K:K,MATCH($C1814,'Policy Characteristics'!$C:$C,0)))</f>
        <v>fuels.html#fuel-taxes</v>
      </c>
      <c r="R1814" s="226" t="str">
        <f>IF(ISBLANK(INDEX('Policy Characteristics'!L:L,MATCH($C1814,'Policy Characteristics'!$C:$C,0))),"",INDEX('Policy Characteristics'!L:L,MATCH($C1814,'Policy Characteristics'!$C:$C,0)))</f>
        <v>fuel-taxes.html</v>
      </c>
    </row>
    <row r="1815" spans="1:18">
      <c r="A1815" s="22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57" t="str">
        <f t="shared" si="69"/>
        <v>Additional Fuel Tax or Subsidy Rate by Fuel</v>
      </c>
      <c r="D1815" s="6" t="s">
        <v>974</v>
      </c>
      <c r="E1815" s="45" t="s">
        <v>1015</v>
      </c>
      <c r="F1815" s="6" t="s">
        <v>819</v>
      </c>
      <c r="G1815" s="45" t="s">
        <v>1016</v>
      </c>
      <c r="H1815" s="43">
        <v>2410</v>
      </c>
      <c r="I1815" s="261" t="s">
        <v>738</v>
      </c>
      <c r="J1815" s="227" t="str">
        <f>IF(ISBLANK(INDEX('Policy Characteristics'!D:D,MATCH($C1815,'Policy Characteristics'!$C:$C,0))),"",INDEX('Policy Characteristics'!D:D,MATCH($C1815,'Policy Characteristics'!$C:$C,0)))</f>
        <v>Fuel Taxes or Subsidies</v>
      </c>
      <c r="K1815" s="22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226" t="str">
        <f>IF(ISBLANK(INDEX('Policy Characteristics'!I:I,MATCH($C1815,'Policy Characteristics'!$C:$C,0))),"",INDEX('Policy Characteristics'!I:I,MATCH($C1815,'Policy Characteristics'!$C:$C,0)))</f>
        <v>% of BAU price</v>
      </c>
      <c r="P1815" s="22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226" t="str">
        <f>IF(ISBLANK(INDEX('Policy Characteristics'!K:K,MATCH($C1815,'Policy Characteristics'!$C:$C,0))),"",INDEX('Policy Characteristics'!K:K,MATCH($C1815,'Policy Characteristics'!$C:$C,0)))</f>
        <v>fuels.html#fuel-taxes</v>
      </c>
      <c r="R1815" s="226" t="str">
        <f>IF(ISBLANK(INDEX('Policy Characteristics'!L:L,MATCH($C1815,'Policy Characteristics'!$C:$C,0))),"",INDEX('Policy Characteristics'!L:L,MATCH($C1815,'Policy Characteristics'!$C:$C,0)))</f>
        <v>fuel-taxes.html</v>
      </c>
    </row>
    <row r="1816" spans="1:18">
      <c r="A1816" s="22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57" t="str">
        <f t="shared" si="69"/>
        <v>Additional Fuel Tax or Subsidy Rate by Fuel</v>
      </c>
      <c r="D1816" s="6" t="s">
        <v>975</v>
      </c>
      <c r="E1816" s="45" t="s">
        <v>1015</v>
      </c>
      <c r="F1816" s="6" t="s">
        <v>823</v>
      </c>
      <c r="G1816" s="45" t="s">
        <v>1016</v>
      </c>
      <c r="H1816" s="43">
        <v>2411</v>
      </c>
      <c r="I1816" s="261" t="s">
        <v>738</v>
      </c>
      <c r="J1816" s="227" t="str">
        <f>IF(ISBLANK(INDEX('Policy Characteristics'!D:D,MATCH($C1816,'Policy Characteristics'!$C:$C,0))),"",INDEX('Policy Characteristics'!D:D,MATCH($C1816,'Policy Characteristics'!$C:$C,0)))</f>
        <v>Fuel Taxes or Subsidies</v>
      </c>
      <c r="K1816" s="22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226" t="str">
        <f>IF(ISBLANK(INDEX('Policy Characteristics'!I:I,MATCH($C1816,'Policy Characteristics'!$C:$C,0))),"",INDEX('Policy Characteristics'!I:I,MATCH($C1816,'Policy Characteristics'!$C:$C,0)))</f>
        <v>% of BAU price</v>
      </c>
      <c r="P1816" s="22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226" t="str">
        <f>IF(ISBLANK(INDEX('Policy Characteristics'!K:K,MATCH($C1816,'Policy Characteristics'!$C:$C,0))),"",INDEX('Policy Characteristics'!K:K,MATCH($C1816,'Policy Characteristics'!$C:$C,0)))</f>
        <v>fuels.html#fuel-taxes</v>
      </c>
      <c r="R1816" s="226" t="str">
        <f>IF(ISBLANK(INDEX('Policy Characteristics'!L:L,MATCH($C1816,'Policy Characteristics'!$C:$C,0))),"",INDEX('Policy Characteristics'!L:L,MATCH($C1816,'Policy Characteristics'!$C:$C,0)))</f>
        <v>fuel-taxes.html</v>
      </c>
    </row>
    <row r="1817" spans="1:18">
      <c r="A1817" s="22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57" t="str">
        <f t="shared" si="69"/>
        <v>Additional Fuel Tax or Subsidy Rate by Fuel</v>
      </c>
      <c r="D1817" s="6" t="s">
        <v>976</v>
      </c>
      <c r="E1817" s="45" t="s">
        <v>1015</v>
      </c>
      <c r="F1817" s="6" t="s">
        <v>977</v>
      </c>
      <c r="G1817" s="45" t="s">
        <v>1016</v>
      </c>
      <c r="H1817" s="43">
        <v>2412</v>
      </c>
      <c r="I1817" s="261" t="s">
        <v>738</v>
      </c>
      <c r="J1817" s="227" t="str">
        <f>IF(ISBLANK(INDEX('Policy Characteristics'!D:D,MATCH($C1817,'Policy Characteristics'!$C:$C,0))),"",INDEX('Policy Characteristics'!D:D,MATCH($C1817,'Policy Characteristics'!$C:$C,0)))</f>
        <v>Fuel Taxes or Subsidies</v>
      </c>
      <c r="K1817" s="22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226" t="str">
        <f>IF(ISBLANK(INDEX('Policy Characteristics'!I:I,MATCH($C1817,'Policy Characteristics'!$C:$C,0))),"",INDEX('Policy Characteristics'!I:I,MATCH($C1817,'Policy Characteristics'!$C:$C,0)))</f>
        <v>% of BAU price</v>
      </c>
      <c r="P1817" s="22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226" t="str">
        <f>IF(ISBLANK(INDEX('Policy Characteristics'!K:K,MATCH($C1817,'Policy Characteristics'!$C:$C,0))),"",INDEX('Policy Characteristics'!K:K,MATCH($C1817,'Policy Characteristics'!$C:$C,0)))</f>
        <v>fuels.html#fuel-taxes</v>
      </c>
      <c r="R1817" s="226" t="str">
        <f>IF(ISBLANK(INDEX('Policy Characteristics'!L:L,MATCH($C1817,'Policy Characteristics'!$C:$C,0))),"",INDEX('Policy Characteristics'!L:L,MATCH($C1817,'Policy Characteristics'!$C:$C,0)))</f>
        <v>fuel-taxes.html</v>
      </c>
    </row>
    <row r="1818" spans="1:18">
      <c r="A1818" s="22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57" t="str">
        <f t="shared" si="69"/>
        <v>Additional Fuel Tax or Subsidy Rate by Fuel</v>
      </c>
      <c r="D1818" s="6" t="s">
        <v>978</v>
      </c>
      <c r="E1818" s="45" t="s">
        <v>1015</v>
      </c>
      <c r="F1818" s="6" t="s">
        <v>979</v>
      </c>
      <c r="G1818" s="45" t="s">
        <v>1016</v>
      </c>
      <c r="H1818" s="43">
        <v>2413</v>
      </c>
      <c r="I1818" s="261" t="s">
        <v>738</v>
      </c>
      <c r="J1818" s="227" t="str">
        <f>IF(ISBLANK(INDEX('Policy Characteristics'!D:D,MATCH($C1818,'Policy Characteristics'!$C:$C,0))),"",INDEX('Policy Characteristics'!D:D,MATCH($C1818,'Policy Characteristics'!$C:$C,0)))</f>
        <v>Fuel Taxes or Subsidies</v>
      </c>
      <c r="K1818" s="22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226" t="str">
        <f>IF(ISBLANK(INDEX('Policy Characteristics'!I:I,MATCH($C1818,'Policy Characteristics'!$C:$C,0))),"",INDEX('Policy Characteristics'!I:I,MATCH($C1818,'Policy Characteristics'!$C:$C,0)))</f>
        <v>% of BAU price</v>
      </c>
      <c r="P1818" s="22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226" t="str">
        <f>IF(ISBLANK(INDEX('Policy Characteristics'!K:K,MATCH($C1818,'Policy Characteristics'!$C:$C,0))),"",INDEX('Policy Characteristics'!K:K,MATCH($C1818,'Policy Characteristics'!$C:$C,0)))</f>
        <v>fuels.html#fuel-taxes</v>
      </c>
      <c r="R1818" s="226" t="str">
        <f>IF(ISBLANK(INDEX('Policy Characteristics'!L:L,MATCH($C1818,'Policy Characteristics'!$C:$C,0))),"",INDEX('Policy Characteristics'!L:L,MATCH($C1818,'Policy Characteristics'!$C:$C,0)))</f>
        <v>fuel-taxes.html</v>
      </c>
    </row>
    <row r="1819" spans="1:18">
      <c r="A1819" s="22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57" t="str">
        <f t="shared" si="69"/>
        <v>Additional Fuel Tax or Subsidy Rate by Fuel</v>
      </c>
      <c r="D1819" s="6" t="s">
        <v>1009</v>
      </c>
      <c r="E1819" s="45" t="s">
        <v>1015</v>
      </c>
      <c r="F1819" s="6" t="s">
        <v>827</v>
      </c>
      <c r="G1819" s="45" t="s">
        <v>1016</v>
      </c>
      <c r="H1819" s="43">
        <v>2414</v>
      </c>
      <c r="I1819" s="261" t="s">
        <v>738</v>
      </c>
      <c r="J1819" s="227" t="str">
        <f>IF(ISBLANK(INDEX('Policy Characteristics'!D:D,MATCH($C1819,'Policy Characteristics'!$C:$C,0))),"",INDEX('Policy Characteristics'!D:D,MATCH($C1819,'Policy Characteristics'!$C:$C,0)))</f>
        <v>Fuel Taxes or Subsidies</v>
      </c>
      <c r="K1819" s="22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226" t="str">
        <f>IF(ISBLANK(INDEX('Policy Characteristics'!I:I,MATCH($C1819,'Policy Characteristics'!$C:$C,0))),"",INDEX('Policy Characteristics'!I:I,MATCH($C1819,'Policy Characteristics'!$C:$C,0)))</f>
        <v>% of BAU price</v>
      </c>
      <c r="P1819" s="22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226" t="str">
        <f>IF(ISBLANK(INDEX('Policy Characteristics'!K:K,MATCH($C1819,'Policy Characteristics'!$C:$C,0))),"",INDEX('Policy Characteristics'!K:K,MATCH($C1819,'Policy Characteristics'!$C:$C,0)))</f>
        <v>fuels.html#fuel-taxes</v>
      </c>
      <c r="R1819" s="226" t="str">
        <f>IF(ISBLANK(INDEX('Policy Characteristics'!L:L,MATCH($C1819,'Policy Characteristics'!$C:$C,0))),"",INDEX('Policy Characteristics'!L:L,MATCH($C1819,'Policy Characteristics'!$C:$C,0)))</f>
        <v>fuel-taxes.html</v>
      </c>
    </row>
    <row r="1820" spans="1:18">
      <c r="A1820" s="22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57" t="str">
        <f t="shared" si="69"/>
        <v>Additional Fuel Tax or Subsidy Rate by Fuel</v>
      </c>
      <c r="D1820" s="6" t="s">
        <v>1010</v>
      </c>
      <c r="E1820" s="45" t="s">
        <v>1015</v>
      </c>
      <c r="F1820" s="6" t="s">
        <v>1011</v>
      </c>
      <c r="G1820" s="45" t="s">
        <v>1016</v>
      </c>
      <c r="H1820" s="43">
        <v>2415</v>
      </c>
      <c r="I1820" s="261" t="s">
        <v>738</v>
      </c>
      <c r="J1820" s="227" t="str">
        <f>IF(ISBLANK(INDEX('Policy Characteristics'!D:D,MATCH($C1820,'Policy Characteristics'!$C:$C,0))),"",INDEX('Policy Characteristics'!D:D,MATCH($C1820,'Policy Characteristics'!$C:$C,0)))</f>
        <v>Fuel Taxes or Subsidies</v>
      </c>
      <c r="K1820" s="22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226" t="str">
        <f>IF(ISBLANK(INDEX('Policy Characteristics'!I:I,MATCH($C1820,'Policy Characteristics'!$C:$C,0))),"",INDEX('Policy Characteristics'!I:I,MATCH($C1820,'Policy Characteristics'!$C:$C,0)))</f>
        <v>% of BAU price</v>
      </c>
      <c r="P1820" s="22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226" t="str">
        <f>IF(ISBLANK(INDEX('Policy Characteristics'!K:K,MATCH($C1820,'Policy Characteristics'!$C:$C,0))),"",INDEX('Policy Characteristics'!K:K,MATCH($C1820,'Policy Characteristics'!$C:$C,0)))</f>
        <v>fuels.html#fuel-taxes</v>
      </c>
      <c r="R1820" s="226" t="str">
        <f>IF(ISBLANK(INDEX('Policy Characteristics'!L:L,MATCH($C1820,'Policy Characteristics'!$C:$C,0))),"",INDEX('Policy Characteristics'!L:L,MATCH($C1820,'Policy Characteristics'!$C:$C,0)))</f>
        <v>fuel-taxes.html</v>
      </c>
    </row>
    <row r="1821" spans="1:18" s="4" customFormat="1">
      <c r="A1821" s="22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57" t="str">
        <f t="shared" si="69"/>
        <v>Additional Fuel Tax or Subsidy Rate by Fuel</v>
      </c>
      <c r="D1821" s="45" t="s">
        <v>992</v>
      </c>
      <c r="E1821" s="45" t="s">
        <v>1017</v>
      </c>
      <c r="F1821" s="45" t="s">
        <v>993</v>
      </c>
      <c r="G1821" s="45" t="s">
        <v>1018</v>
      </c>
      <c r="H1821" s="43">
        <v>2416</v>
      </c>
      <c r="I1821" s="261" t="s">
        <v>728</v>
      </c>
      <c r="J1821" s="227" t="str">
        <f>IF(ISBLANK(INDEX('Policy Characteristics'!D:D,MATCH($C1821,'Policy Characteristics'!$C:$C,0))),"",INDEX('Policy Characteristics'!D:D,MATCH($C1821,'Policy Characteristics'!$C:$C,0)))</f>
        <v>Fuel Taxes or Subsidies</v>
      </c>
      <c r="K1821" s="22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226" t="str">
        <f>IF(ISBLANK(INDEX('Policy Characteristics'!I:I,MATCH($C1821,'Policy Characteristics'!$C:$C,0))),"",INDEX('Policy Characteristics'!I:I,MATCH($C1821,'Policy Characteristics'!$C:$C,0)))</f>
        <v>% of BAU price</v>
      </c>
      <c r="P1821" s="22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226" t="str">
        <f>IF(ISBLANK(INDEX('Policy Characteristics'!K:K,MATCH($C1821,'Policy Characteristics'!$C:$C,0))),"",INDEX('Policy Characteristics'!K:K,MATCH($C1821,'Policy Characteristics'!$C:$C,0)))</f>
        <v>fuels.html#fuel-taxes</v>
      </c>
      <c r="R1821" s="226" t="str">
        <f>IF(ISBLANK(INDEX('Policy Characteristics'!L:L,MATCH($C1821,'Policy Characteristics'!$C:$C,0))),"",INDEX('Policy Characteristics'!L:L,MATCH($C1821,'Policy Characteristics'!$C:$C,0)))</f>
        <v>fuel-taxes.html</v>
      </c>
    </row>
    <row r="1822" spans="1:18" s="4" customFormat="1">
      <c r="A1822" s="22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57" t="str">
        <f t="shared" si="69"/>
        <v>Additional Fuel Tax or Subsidy Rate by Fuel</v>
      </c>
      <c r="D1822" s="6" t="s">
        <v>965</v>
      </c>
      <c r="E1822" s="45" t="s">
        <v>1017</v>
      </c>
      <c r="F1822" s="6" t="s">
        <v>795</v>
      </c>
      <c r="G1822" s="45" t="s">
        <v>1018</v>
      </c>
      <c r="H1822" s="43">
        <v>2417</v>
      </c>
      <c r="I1822" s="262" t="s">
        <v>738</v>
      </c>
      <c r="J1822" s="227" t="str">
        <f>IF(ISBLANK(INDEX('Policy Characteristics'!D:D,MATCH($C1822,'Policy Characteristics'!$C:$C,0))),"",INDEX('Policy Characteristics'!D:D,MATCH($C1822,'Policy Characteristics'!$C:$C,0)))</f>
        <v>Fuel Taxes or Subsidies</v>
      </c>
      <c r="K1822" s="22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226" t="str">
        <f>IF(ISBLANK(INDEX('Policy Characteristics'!I:I,MATCH($C1822,'Policy Characteristics'!$C:$C,0))),"",INDEX('Policy Characteristics'!I:I,MATCH($C1822,'Policy Characteristics'!$C:$C,0)))</f>
        <v>% of BAU price</v>
      </c>
      <c r="P1822" s="22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226" t="str">
        <f>IF(ISBLANK(INDEX('Policy Characteristics'!K:K,MATCH($C1822,'Policy Characteristics'!$C:$C,0))),"",INDEX('Policy Characteristics'!K:K,MATCH($C1822,'Policy Characteristics'!$C:$C,0)))</f>
        <v>fuels.html#fuel-taxes</v>
      </c>
      <c r="R1822" s="226" t="str">
        <f>IF(ISBLANK(INDEX('Policy Characteristics'!L:L,MATCH($C1822,'Policy Characteristics'!$C:$C,0))),"",INDEX('Policy Characteristics'!L:L,MATCH($C1822,'Policy Characteristics'!$C:$C,0)))</f>
        <v>fuel-taxes.html</v>
      </c>
    </row>
    <row r="1823" spans="1:18" s="4" customFormat="1">
      <c r="A1823" s="22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57" t="str">
        <f t="shared" si="69"/>
        <v>Additional Fuel Tax or Subsidy Rate by Fuel</v>
      </c>
      <c r="D1823" s="6" t="s">
        <v>966</v>
      </c>
      <c r="E1823" s="45" t="s">
        <v>1017</v>
      </c>
      <c r="F1823" s="6" t="s">
        <v>967</v>
      </c>
      <c r="G1823" s="45" t="s">
        <v>1018</v>
      </c>
      <c r="H1823" s="43">
        <v>2418</v>
      </c>
      <c r="I1823" s="262" t="s">
        <v>738</v>
      </c>
      <c r="J1823" s="227" t="str">
        <f>IF(ISBLANK(INDEX('Policy Characteristics'!D:D,MATCH($C1823,'Policy Characteristics'!$C:$C,0))),"",INDEX('Policy Characteristics'!D:D,MATCH($C1823,'Policy Characteristics'!$C:$C,0)))</f>
        <v>Fuel Taxes or Subsidies</v>
      </c>
      <c r="K1823" s="22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226" t="str">
        <f>IF(ISBLANK(INDEX('Policy Characteristics'!I:I,MATCH($C1823,'Policy Characteristics'!$C:$C,0))),"",INDEX('Policy Characteristics'!I:I,MATCH($C1823,'Policy Characteristics'!$C:$C,0)))</f>
        <v>% of BAU price</v>
      </c>
      <c r="P1823" s="22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226" t="str">
        <f>IF(ISBLANK(INDEX('Policy Characteristics'!K:K,MATCH($C1823,'Policy Characteristics'!$C:$C,0))),"",INDEX('Policy Characteristics'!K:K,MATCH($C1823,'Policy Characteristics'!$C:$C,0)))</f>
        <v>fuels.html#fuel-taxes</v>
      </c>
      <c r="R1823" s="226" t="str">
        <f>IF(ISBLANK(INDEX('Policy Characteristics'!L:L,MATCH($C1823,'Policy Characteristics'!$C:$C,0))),"",INDEX('Policy Characteristics'!L:L,MATCH($C1823,'Policy Characteristics'!$C:$C,0)))</f>
        <v>fuel-taxes.html</v>
      </c>
    </row>
    <row r="1824" spans="1:18" s="4" customFormat="1">
      <c r="A1824" s="22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57" t="str">
        <f t="shared" si="69"/>
        <v>Additional Fuel Tax or Subsidy Rate by Fuel</v>
      </c>
      <c r="D1824" s="6" t="s">
        <v>994</v>
      </c>
      <c r="E1824" s="45" t="s">
        <v>1017</v>
      </c>
      <c r="F1824" s="6" t="s">
        <v>995</v>
      </c>
      <c r="G1824" s="45" t="s">
        <v>1018</v>
      </c>
      <c r="H1824" s="43">
        <v>2419</v>
      </c>
      <c r="I1824" s="262" t="s">
        <v>738</v>
      </c>
      <c r="J1824" s="227" t="str">
        <f>IF(ISBLANK(INDEX('Policy Characteristics'!D:D,MATCH($C1824,'Policy Characteristics'!$C:$C,0))),"",INDEX('Policy Characteristics'!D:D,MATCH($C1824,'Policy Characteristics'!$C:$C,0)))</f>
        <v>Fuel Taxes or Subsidies</v>
      </c>
      <c r="K1824" s="22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226" t="str">
        <f>IF(ISBLANK(INDEX('Policy Characteristics'!I:I,MATCH($C1824,'Policy Characteristics'!$C:$C,0))),"",INDEX('Policy Characteristics'!I:I,MATCH($C1824,'Policy Characteristics'!$C:$C,0)))</f>
        <v>% of BAU price</v>
      </c>
      <c r="P1824" s="22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226" t="str">
        <f>IF(ISBLANK(INDEX('Policy Characteristics'!K:K,MATCH($C1824,'Policy Characteristics'!$C:$C,0))),"",INDEX('Policy Characteristics'!K:K,MATCH($C1824,'Policy Characteristics'!$C:$C,0)))</f>
        <v>fuels.html#fuel-taxes</v>
      </c>
      <c r="R1824" s="226" t="str">
        <f>IF(ISBLANK(INDEX('Policy Characteristics'!L:L,MATCH($C1824,'Policy Characteristics'!$C:$C,0))),"",INDEX('Policy Characteristics'!L:L,MATCH($C1824,'Policy Characteristics'!$C:$C,0)))</f>
        <v>fuel-taxes.html</v>
      </c>
    </row>
    <row r="1825" spans="1:18" s="4" customFormat="1">
      <c r="A1825" s="22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57" t="str">
        <f t="shared" si="69"/>
        <v>Additional Fuel Tax or Subsidy Rate by Fuel</v>
      </c>
      <c r="D1825" s="6" t="s">
        <v>1001</v>
      </c>
      <c r="E1825" s="45" t="s">
        <v>1017</v>
      </c>
      <c r="F1825" s="6" t="s">
        <v>811</v>
      </c>
      <c r="G1825" s="45" t="s">
        <v>1018</v>
      </c>
      <c r="H1825" s="43">
        <v>2420</v>
      </c>
      <c r="I1825" s="262" t="s">
        <v>738</v>
      </c>
      <c r="J1825" s="227" t="str">
        <f>IF(ISBLANK(INDEX('Policy Characteristics'!D:D,MATCH($C1825,'Policy Characteristics'!$C:$C,0))),"",INDEX('Policy Characteristics'!D:D,MATCH($C1825,'Policy Characteristics'!$C:$C,0)))</f>
        <v>Fuel Taxes or Subsidies</v>
      </c>
      <c r="K1825" s="22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226" t="str">
        <f>IF(ISBLANK(INDEX('Policy Characteristics'!I:I,MATCH($C1825,'Policy Characteristics'!$C:$C,0))),"",INDEX('Policy Characteristics'!I:I,MATCH($C1825,'Policy Characteristics'!$C:$C,0)))</f>
        <v>% of BAU price</v>
      </c>
      <c r="P1825" s="22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226" t="str">
        <f>IF(ISBLANK(INDEX('Policy Characteristics'!K:K,MATCH($C1825,'Policy Characteristics'!$C:$C,0))),"",INDEX('Policy Characteristics'!K:K,MATCH($C1825,'Policy Characteristics'!$C:$C,0)))</f>
        <v>fuels.html#fuel-taxes</v>
      </c>
      <c r="R1825" s="226" t="str">
        <f>IF(ISBLANK(INDEX('Policy Characteristics'!L:L,MATCH($C1825,'Policy Characteristics'!$C:$C,0))),"",INDEX('Policy Characteristics'!L:L,MATCH($C1825,'Policy Characteristics'!$C:$C,0)))</f>
        <v>fuel-taxes.html</v>
      </c>
    </row>
    <row r="1826" spans="1:18" s="4" customFormat="1">
      <c r="A1826" s="22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57" t="str">
        <f t="shared" si="69"/>
        <v>Additional Fuel Tax or Subsidy Rate by Fuel</v>
      </c>
      <c r="D1826" s="6" t="s">
        <v>968</v>
      </c>
      <c r="E1826" s="45" t="s">
        <v>1017</v>
      </c>
      <c r="F1826" s="6" t="s">
        <v>969</v>
      </c>
      <c r="G1826" s="45" t="s">
        <v>1018</v>
      </c>
      <c r="H1826" s="43">
        <v>2421</v>
      </c>
      <c r="I1826" s="262" t="s">
        <v>738</v>
      </c>
      <c r="J1826" s="227" t="str">
        <f>IF(ISBLANK(INDEX('Policy Characteristics'!D:D,MATCH($C1826,'Policy Characteristics'!$C:$C,0))),"",INDEX('Policy Characteristics'!D:D,MATCH($C1826,'Policy Characteristics'!$C:$C,0)))</f>
        <v>Fuel Taxes or Subsidies</v>
      </c>
      <c r="K1826" s="22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226" t="str">
        <f>IF(ISBLANK(INDEX('Policy Characteristics'!I:I,MATCH($C1826,'Policy Characteristics'!$C:$C,0))),"",INDEX('Policy Characteristics'!I:I,MATCH($C1826,'Policy Characteristics'!$C:$C,0)))</f>
        <v>% of BAU price</v>
      </c>
      <c r="P1826" s="22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226" t="str">
        <f>IF(ISBLANK(INDEX('Policy Characteristics'!K:K,MATCH($C1826,'Policy Characteristics'!$C:$C,0))),"",INDEX('Policy Characteristics'!K:K,MATCH($C1826,'Policy Characteristics'!$C:$C,0)))</f>
        <v>fuels.html#fuel-taxes</v>
      </c>
      <c r="R1826" s="226" t="str">
        <f>IF(ISBLANK(INDEX('Policy Characteristics'!L:L,MATCH($C1826,'Policy Characteristics'!$C:$C,0))),"",INDEX('Policy Characteristics'!L:L,MATCH($C1826,'Policy Characteristics'!$C:$C,0)))</f>
        <v>fuel-taxes.html</v>
      </c>
    </row>
    <row r="1827" spans="1:18" s="4" customFormat="1">
      <c r="A1827" s="22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57" t="str">
        <f t="shared" si="69"/>
        <v>Additional Fuel Tax or Subsidy Rate by Fuel</v>
      </c>
      <c r="D1827" s="6" t="s">
        <v>970</v>
      </c>
      <c r="E1827" s="45" t="s">
        <v>1017</v>
      </c>
      <c r="F1827" s="6" t="s">
        <v>971</v>
      </c>
      <c r="G1827" s="45" t="s">
        <v>1018</v>
      </c>
      <c r="H1827" s="43">
        <v>2422</v>
      </c>
      <c r="I1827" s="262" t="s">
        <v>738</v>
      </c>
      <c r="J1827" s="227" t="str">
        <f>IF(ISBLANK(INDEX('Policy Characteristics'!D:D,MATCH($C1827,'Policy Characteristics'!$C:$C,0))),"",INDEX('Policy Characteristics'!D:D,MATCH($C1827,'Policy Characteristics'!$C:$C,0)))</f>
        <v>Fuel Taxes or Subsidies</v>
      </c>
      <c r="K1827" s="22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226" t="str">
        <f>IF(ISBLANK(INDEX('Policy Characteristics'!I:I,MATCH($C1827,'Policy Characteristics'!$C:$C,0))),"",INDEX('Policy Characteristics'!I:I,MATCH($C1827,'Policy Characteristics'!$C:$C,0)))</f>
        <v>% of BAU price</v>
      </c>
      <c r="P1827" s="22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226" t="str">
        <f>IF(ISBLANK(INDEX('Policy Characteristics'!K:K,MATCH($C1827,'Policy Characteristics'!$C:$C,0))),"",INDEX('Policy Characteristics'!K:K,MATCH($C1827,'Policy Characteristics'!$C:$C,0)))</f>
        <v>fuels.html#fuel-taxes</v>
      </c>
      <c r="R1827" s="226" t="str">
        <f>IF(ISBLANK(INDEX('Policy Characteristics'!L:L,MATCH($C1827,'Policy Characteristics'!$C:$C,0))),"",INDEX('Policy Characteristics'!L:L,MATCH($C1827,'Policy Characteristics'!$C:$C,0)))</f>
        <v>fuel-taxes.html</v>
      </c>
    </row>
    <row r="1828" spans="1:18" s="4" customFormat="1">
      <c r="A1828" s="22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57" t="str">
        <f t="shared" si="69"/>
        <v>Additional Fuel Tax or Subsidy Rate by Fuel</v>
      </c>
      <c r="D1828" s="6" t="s">
        <v>1002</v>
      </c>
      <c r="E1828" s="45" t="s">
        <v>1017</v>
      </c>
      <c r="F1828" s="6" t="s">
        <v>1003</v>
      </c>
      <c r="G1828" s="45" t="s">
        <v>1018</v>
      </c>
      <c r="H1828" s="43">
        <v>2423</v>
      </c>
      <c r="I1828" s="262" t="s">
        <v>738</v>
      </c>
      <c r="J1828" s="227" t="str">
        <f>IF(ISBLANK(INDEX('Policy Characteristics'!D:D,MATCH($C1828,'Policy Characteristics'!$C:$C,0))),"",INDEX('Policy Characteristics'!D:D,MATCH($C1828,'Policy Characteristics'!$C:$C,0)))</f>
        <v>Fuel Taxes or Subsidies</v>
      </c>
      <c r="K1828" s="22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226" t="str">
        <f>IF(ISBLANK(INDEX('Policy Characteristics'!I:I,MATCH($C1828,'Policy Characteristics'!$C:$C,0))),"",INDEX('Policy Characteristics'!I:I,MATCH($C1828,'Policy Characteristics'!$C:$C,0)))</f>
        <v>% of BAU price</v>
      </c>
      <c r="P1828" s="22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226" t="str">
        <f>IF(ISBLANK(INDEX('Policy Characteristics'!K:K,MATCH($C1828,'Policy Characteristics'!$C:$C,0))),"",INDEX('Policy Characteristics'!K:K,MATCH($C1828,'Policy Characteristics'!$C:$C,0)))</f>
        <v>fuels.html#fuel-taxes</v>
      </c>
      <c r="R1828" s="226" t="str">
        <f>IF(ISBLANK(INDEX('Policy Characteristics'!L:L,MATCH($C1828,'Policy Characteristics'!$C:$C,0))),"",INDEX('Policy Characteristics'!L:L,MATCH($C1828,'Policy Characteristics'!$C:$C,0)))</f>
        <v>fuel-taxes.html</v>
      </c>
    </row>
    <row r="1829" spans="1:18" s="4" customFormat="1">
      <c r="A1829" s="22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57" t="str">
        <f t="shared" si="69"/>
        <v>Additional Fuel Tax or Subsidy Rate by Fuel</v>
      </c>
      <c r="D1829" s="6" t="s">
        <v>1004</v>
      </c>
      <c r="E1829" s="45" t="s">
        <v>1017</v>
      </c>
      <c r="F1829" s="6" t="s">
        <v>1005</v>
      </c>
      <c r="G1829" s="45" t="s">
        <v>1018</v>
      </c>
      <c r="H1829" s="43">
        <v>2424</v>
      </c>
      <c r="I1829" s="262" t="s">
        <v>738</v>
      </c>
      <c r="J1829" s="227" t="str">
        <f>IF(ISBLANK(INDEX('Policy Characteristics'!D:D,MATCH($C1829,'Policy Characteristics'!$C:$C,0))),"",INDEX('Policy Characteristics'!D:D,MATCH($C1829,'Policy Characteristics'!$C:$C,0)))</f>
        <v>Fuel Taxes or Subsidies</v>
      </c>
      <c r="K1829" s="22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226" t="str">
        <f>IF(ISBLANK(INDEX('Policy Characteristics'!I:I,MATCH($C1829,'Policy Characteristics'!$C:$C,0))),"",INDEX('Policy Characteristics'!I:I,MATCH($C1829,'Policy Characteristics'!$C:$C,0)))</f>
        <v>% of BAU price</v>
      </c>
      <c r="P1829" s="22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226" t="str">
        <f>IF(ISBLANK(INDEX('Policy Characteristics'!K:K,MATCH($C1829,'Policy Characteristics'!$C:$C,0))),"",INDEX('Policy Characteristics'!K:K,MATCH($C1829,'Policy Characteristics'!$C:$C,0)))</f>
        <v>fuels.html#fuel-taxes</v>
      </c>
      <c r="R1829" s="226" t="str">
        <f>IF(ISBLANK(INDEX('Policy Characteristics'!L:L,MATCH($C1829,'Policy Characteristics'!$C:$C,0))),"",INDEX('Policy Characteristics'!L:L,MATCH($C1829,'Policy Characteristics'!$C:$C,0)))</f>
        <v>fuel-taxes.html</v>
      </c>
    </row>
    <row r="1830" spans="1:18">
      <c r="A1830" s="22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57" t="str">
        <f t="shared" si="69"/>
        <v>Additional Fuel Tax or Subsidy Rate by Fuel</v>
      </c>
      <c r="D1830" s="6" t="s">
        <v>972</v>
      </c>
      <c r="E1830" s="45" t="s">
        <v>1017</v>
      </c>
      <c r="F1830" s="6" t="s">
        <v>973</v>
      </c>
      <c r="G1830" s="45" t="s">
        <v>1018</v>
      </c>
      <c r="H1830" s="43">
        <v>2425</v>
      </c>
      <c r="I1830" s="262" t="s">
        <v>738</v>
      </c>
      <c r="J1830" s="227" t="str">
        <f>IF(ISBLANK(INDEX('Policy Characteristics'!D:D,MATCH($C1830,'Policy Characteristics'!$C:$C,0))),"",INDEX('Policy Characteristics'!D:D,MATCH($C1830,'Policy Characteristics'!$C:$C,0)))</f>
        <v>Fuel Taxes or Subsidies</v>
      </c>
      <c r="K1830" s="22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226" t="str">
        <f>IF(ISBLANK(INDEX('Policy Characteristics'!I:I,MATCH($C1830,'Policy Characteristics'!$C:$C,0))),"",INDEX('Policy Characteristics'!I:I,MATCH($C1830,'Policy Characteristics'!$C:$C,0)))</f>
        <v>% of BAU price</v>
      </c>
      <c r="P1830" s="22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226" t="str">
        <f>IF(ISBLANK(INDEX('Policy Characteristics'!K:K,MATCH($C1830,'Policy Characteristics'!$C:$C,0))),"",INDEX('Policy Characteristics'!K:K,MATCH($C1830,'Policy Characteristics'!$C:$C,0)))</f>
        <v>fuels.html#fuel-taxes</v>
      </c>
      <c r="R1830" s="226" t="str">
        <f>IF(ISBLANK(INDEX('Policy Characteristics'!L:L,MATCH($C1830,'Policy Characteristics'!$C:$C,0))),"",INDEX('Policy Characteristics'!L:L,MATCH($C1830,'Policy Characteristics'!$C:$C,0)))</f>
        <v>fuel-taxes.html</v>
      </c>
    </row>
    <row r="1831" spans="1:18">
      <c r="A1831" s="22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57" t="str">
        <f t="shared" ref="C1831:C1837" si="70">C$1702</f>
        <v>Additional Fuel Tax or Subsidy Rate by Fuel</v>
      </c>
      <c r="D1831" s="6" t="s">
        <v>1006</v>
      </c>
      <c r="E1831" s="45" t="s">
        <v>1017</v>
      </c>
      <c r="F1831" s="6" t="s">
        <v>1007</v>
      </c>
      <c r="G1831" s="45" t="s">
        <v>1018</v>
      </c>
      <c r="H1831" s="43">
        <v>2426</v>
      </c>
      <c r="I1831" s="262" t="s">
        <v>738</v>
      </c>
      <c r="J1831" s="227" t="str">
        <f>IF(ISBLANK(INDEX('Policy Characteristics'!D:D,MATCH($C1831,'Policy Characteristics'!$C:$C,0))),"",INDEX('Policy Characteristics'!D:D,MATCH($C1831,'Policy Characteristics'!$C:$C,0)))</f>
        <v>Fuel Taxes or Subsidies</v>
      </c>
      <c r="K1831" s="22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226" t="str">
        <f>IF(ISBLANK(INDEX('Policy Characteristics'!I:I,MATCH($C1831,'Policy Characteristics'!$C:$C,0))),"",INDEX('Policy Characteristics'!I:I,MATCH($C1831,'Policy Characteristics'!$C:$C,0)))</f>
        <v>% of BAU price</v>
      </c>
      <c r="P1831" s="22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226" t="str">
        <f>IF(ISBLANK(INDEX('Policy Characteristics'!K:K,MATCH($C1831,'Policy Characteristics'!$C:$C,0))),"",INDEX('Policy Characteristics'!K:K,MATCH($C1831,'Policy Characteristics'!$C:$C,0)))</f>
        <v>fuels.html#fuel-taxes</v>
      </c>
      <c r="R1831" s="226" t="str">
        <f>IF(ISBLANK(INDEX('Policy Characteristics'!L:L,MATCH($C1831,'Policy Characteristics'!$C:$C,0))),"",INDEX('Policy Characteristics'!L:L,MATCH($C1831,'Policy Characteristics'!$C:$C,0)))</f>
        <v>fuel-taxes.html</v>
      </c>
    </row>
    <row r="1832" spans="1:18">
      <c r="A1832" s="22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57" t="str">
        <f t="shared" si="70"/>
        <v>Additional Fuel Tax or Subsidy Rate by Fuel</v>
      </c>
      <c r="D1832" s="6" t="s">
        <v>974</v>
      </c>
      <c r="E1832" s="45" t="s">
        <v>1017</v>
      </c>
      <c r="F1832" s="6" t="s">
        <v>819</v>
      </c>
      <c r="G1832" s="45" t="s">
        <v>1018</v>
      </c>
      <c r="H1832" s="43">
        <v>2427</v>
      </c>
      <c r="I1832" s="262" t="s">
        <v>738</v>
      </c>
      <c r="J1832" s="227" t="str">
        <f>IF(ISBLANK(INDEX('Policy Characteristics'!D:D,MATCH($C1832,'Policy Characteristics'!$C:$C,0))),"",INDEX('Policy Characteristics'!D:D,MATCH($C1832,'Policy Characteristics'!$C:$C,0)))</f>
        <v>Fuel Taxes or Subsidies</v>
      </c>
      <c r="K1832" s="22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226" t="str">
        <f>IF(ISBLANK(INDEX('Policy Characteristics'!I:I,MATCH($C1832,'Policy Characteristics'!$C:$C,0))),"",INDEX('Policy Characteristics'!I:I,MATCH($C1832,'Policy Characteristics'!$C:$C,0)))</f>
        <v>% of BAU price</v>
      </c>
      <c r="P1832" s="22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226" t="str">
        <f>IF(ISBLANK(INDEX('Policy Characteristics'!K:K,MATCH($C1832,'Policy Characteristics'!$C:$C,0))),"",INDEX('Policy Characteristics'!K:K,MATCH($C1832,'Policy Characteristics'!$C:$C,0)))</f>
        <v>fuels.html#fuel-taxes</v>
      </c>
      <c r="R1832" s="226" t="str">
        <f>IF(ISBLANK(INDEX('Policy Characteristics'!L:L,MATCH($C1832,'Policy Characteristics'!$C:$C,0))),"",INDEX('Policy Characteristics'!L:L,MATCH($C1832,'Policy Characteristics'!$C:$C,0)))</f>
        <v>fuel-taxes.html</v>
      </c>
    </row>
    <row r="1833" spans="1:18">
      <c r="A1833" s="22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57" t="str">
        <f t="shared" si="70"/>
        <v>Additional Fuel Tax or Subsidy Rate by Fuel</v>
      </c>
      <c r="D1833" s="6" t="s">
        <v>975</v>
      </c>
      <c r="E1833" s="45" t="s">
        <v>1017</v>
      </c>
      <c r="F1833" s="6" t="s">
        <v>823</v>
      </c>
      <c r="G1833" s="45" t="s">
        <v>1018</v>
      </c>
      <c r="H1833" s="43">
        <v>2428</v>
      </c>
      <c r="I1833" s="262" t="s">
        <v>738</v>
      </c>
      <c r="J1833" s="227" t="str">
        <f>IF(ISBLANK(INDEX('Policy Characteristics'!D:D,MATCH($C1833,'Policy Characteristics'!$C:$C,0))),"",INDEX('Policy Characteristics'!D:D,MATCH($C1833,'Policy Characteristics'!$C:$C,0)))</f>
        <v>Fuel Taxes or Subsidies</v>
      </c>
      <c r="K1833" s="22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226" t="str">
        <f>IF(ISBLANK(INDEX('Policy Characteristics'!I:I,MATCH($C1833,'Policy Characteristics'!$C:$C,0))),"",INDEX('Policy Characteristics'!I:I,MATCH($C1833,'Policy Characteristics'!$C:$C,0)))</f>
        <v>% of BAU price</v>
      </c>
      <c r="P1833" s="22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226" t="str">
        <f>IF(ISBLANK(INDEX('Policy Characteristics'!K:K,MATCH($C1833,'Policy Characteristics'!$C:$C,0))),"",INDEX('Policy Characteristics'!K:K,MATCH($C1833,'Policy Characteristics'!$C:$C,0)))</f>
        <v>fuels.html#fuel-taxes</v>
      </c>
      <c r="R1833" s="226" t="str">
        <f>IF(ISBLANK(INDEX('Policy Characteristics'!L:L,MATCH($C1833,'Policy Characteristics'!$C:$C,0))),"",INDEX('Policy Characteristics'!L:L,MATCH($C1833,'Policy Characteristics'!$C:$C,0)))</f>
        <v>fuel-taxes.html</v>
      </c>
    </row>
    <row r="1834" spans="1:18">
      <c r="A1834" s="22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57" t="str">
        <f t="shared" si="70"/>
        <v>Additional Fuel Tax or Subsidy Rate by Fuel</v>
      </c>
      <c r="D1834" s="6" t="s">
        <v>976</v>
      </c>
      <c r="E1834" s="45" t="s">
        <v>1017</v>
      </c>
      <c r="F1834" s="6" t="s">
        <v>977</v>
      </c>
      <c r="G1834" s="45" t="s">
        <v>1018</v>
      </c>
      <c r="H1834" s="43">
        <v>2429</v>
      </c>
      <c r="I1834" s="262" t="s">
        <v>738</v>
      </c>
      <c r="J1834" s="227" t="str">
        <f>IF(ISBLANK(INDEX('Policy Characteristics'!D:D,MATCH($C1834,'Policy Characteristics'!$C:$C,0))),"",INDEX('Policy Characteristics'!D:D,MATCH($C1834,'Policy Characteristics'!$C:$C,0)))</f>
        <v>Fuel Taxes or Subsidies</v>
      </c>
      <c r="K1834" s="22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226" t="str">
        <f>IF(ISBLANK(INDEX('Policy Characteristics'!I:I,MATCH($C1834,'Policy Characteristics'!$C:$C,0))),"",INDEX('Policy Characteristics'!I:I,MATCH($C1834,'Policy Characteristics'!$C:$C,0)))</f>
        <v>% of BAU price</v>
      </c>
      <c r="P1834" s="22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226" t="str">
        <f>IF(ISBLANK(INDEX('Policy Characteristics'!K:K,MATCH($C1834,'Policy Characteristics'!$C:$C,0))),"",INDEX('Policy Characteristics'!K:K,MATCH($C1834,'Policy Characteristics'!$C:$C,0)))</f>
        <v>fuels.html#fuel-taxes</v>
      </c>
      <c r="R1834" s="226" t="str">
        <f>IF(ISBLANK(INDEX('Policy Characteristics'!L:L,MATCH($C1834,'Policy Characteristics'!$C:$C,0))),"",INDEX('Policy Characteristics'!L:L,MATCH($C1834,'Policy Characteristics'!$C:$C,0)))</f>
        <v>fuel-taxes.html</v>
      </c>
    </row>
    <row r="1835" spans="1:18">
      <c r="A1835" s="22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57" t="str">
        <f t="shared" si="70"/>
        <v>Additional Fuel Tax or Subsidy Rate by Fuel</v>
      </c>
      <c r="D1835" s="6" t="s">
        <v>978</v>
      </c>
      <c r="E1835" s="45" t="s">
        <v>1017</v>
      </c>
      <c r="F1835" s="6" t="s">
        <v>979</v>
      </c>
      <c r="G1835" s="45" t="s">
        <v>1018</v>
      </c>
      <c r="H1835" s="43">
        <v>2430</v>
      </c>
      <c r="I1835" s="262" t="s">
        <v>738</v>
      </c>
      <c r="J1835" s="227" t="str">
        <f>IF(ISBLANK(INDEX('Policy Characteristics'!D:D,MATCH($C1835,'Policy Characteristics'!$C:$C,0))),"",INDEX('Policy Characteristics'!D:D,MATCH($C1835,'Policy Characteristics'!$C:$C,0)))</f>
        <v>Fuel Taxes or Subsidies</v>
      </c>
      <c r="K1835" s="22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226" t="str">
        <f>IF(ISBLANK(INDEX('Policy Characteristics'!I:I,MATCH($C1835,'Policy Characteristics'!$C:$C,0))),"",INDEX('Policy Characteristics'!I:I,MATCH($C1835,'Policy Characteristics'!$C:$C,0)))</f>
        <v>% of BAU price</v>
      </c>
      <c r="P1835" s="22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226" t="str">
        <f>IF(ISBLANK(INDEX('Policy Characteristics'!K:K,MATCH($C1835,'Policy Characteristics'!$C:$C,0))),"",INDEX('Policy Characteristics'!K:K,MATCH($C1835,'Policy Characteristics'!$C:$C,0)))</f>
        <v>fuels.html#fuel-taxes</v>
      </c>
      <c r="R1835" s="226" t="str">
        <f>IF(ISBLANK(INDEX('Policy Characteristics'!L:L,MATCH($C1835,'Policy Characteristics'!$C:$C,0))),"",INDEX('Policy Characteristics'!L:L,MATCH($C1835,'Policy Characteristics'!$C:$C,0)))</f>
        <v>fuel-taxes.html</v>
      </c>
    </row>
    <row r="1836" spans="1:18">
      <c r="A1836" s="22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57" t="str">
        <f t="shared" si="70"/>
        <v>Additional Fuel Tax or Subsidy Rate by Fuel</v>
      </c>
      <c r="D1836" s="6" t="s">
        <v>1009</v>
      </c>
      <c r="E1836" s="45" t="s">
        <v>1017</v>
      </c>
      <c r="F1836" s="6" t="s">
        <v>827</v>
      </c>
      <c r="G1836" s="45" t="s">
        <v>1018</v>
      </c>
      <c r="H1836" s="43">
        <v>2431</v>
      </c>
      <c r="I1836" s="262" t="s">
        <v>738</v>
      </c>
      <c r="J1836" s="227" t="str">
        <f>IF(ISBLANK(INDEX('Policy Characteristics'!D:D,MATCH($C1836,'Policy Characteristics'!$C:$C,0))),"",INDEX('Policy Characteristics'!D:D,MATCH($C1836,'Policy Characteristics'!$C:$C,0)))</f>
        <v>Fuel Taxes or Subsidies</v>
      </c>
      <c r="K1836" s="22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226" t="str">
        <f>IF(ISBLANK(INDEX('Policy Characteristics'!I:I,MATCH($C1836,'Policy Characteristics'!$C:$C,0))),"",INDEX('Policy Characteristics'!I:I,MATCH($C1836,'Policy Characteristics'!$C:$C,0)))</f>
        <v>% of BAU price</v>
      </c>
      <c r="P1836" s="22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226" t="str">
        <f>IF(ISBLANK(INDEX('Policy Characteristics'!K:K,MATCH($C1836,'Policy Characteristics'!$C:$C,0))),"",INDEX('Policy Characteristics'!K:K,MATCH($C1836,'Policy Characteristics'!$C:$C,0)))</f>
        <v>fuels.html#fuel-taxes</v>
      </c>
      <c r="R1836" s="226" t="str">
        <f>IF(ISBLANK(INDEX('Policy Characteristics'!L:L,MATCH($C1836,'Policy Characteristics'!$C:$C,0))),"",INDEX('Policy Characteristics'!L:L,MATCH($C1836,'Policy Characteristics'!$C:$C,0)))</f>
        <v>fuel-taxes.html</v>
      </c>
    </row>
    <row r="1837" spans="1:18">
      <c r="A1837" s="22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57" t="str">
        <f t="shared" si="70"/>
        <v>Additional Fuel Tax or Subsidy Rate by Fuel</v>
      </c>
      <c r="D1837" s="6" t="s">
        <v>1010</v>
      </c>
      <c r="E1837" s="45" t="s">
        <v>1017</v>
      </c>
      <c r="F1837" s="6" t="s">
        <v>1011</v>
      </c>
      <c r="G1837" s="45" t="s">
        <v>1018</v>
      </c>
      <c r="H1837" s="43">
        <v>2432</v>
      </c>
      <c r="I1837" s="262" t="s">
        <v>738</v>
      </c>
      <c r="J1837" s="227" t="str">
        <f>IF(ISBLANK(INDEX('Policy Characteristics'!D:D,MATCH($C1837,'Policy Characteristics'!$C:$C,0))),"",INDEX('Policy Characteristics'!D:D,MATCH($C1837,'Policy Characteristics'!$C:$C,0)))</f>
        <v>Fuel Taxes or Subsidies</v>
      </c>
      <c r="K1837" s="22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226" t="str">
        <f>IF(ISBLANK(INDEX('Policy Characteristics'!I:I,MATCH($C1837,'Policy Characteristics'!$C:$C,0))),"",INDEX('Policy Characteristics'!I:I,MATCH($C1837,'Policy Characteristics'!$C:$C,0)))</f>
        <v>% of BAU price</v>
      </c>
      <c r="P1837" s="22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226" t="str">
        <f>IF(ISBLANK(INDEX('Policy Characteristics'!K:K,MATCH($C1837,'Policy Characteristics'!$C:$C,0))),"",INDEX('Policy Characteristics'!K:K,MATCH($C1837,'Policy Characteristics'!$C:$C,0)))</f>
        <v>fuels.html#fuel-taxes</v>
      </c>
      <c r="R1837" s="226" t="str">
        <f>IF(ISBLANK(INDEX('Policy Characteristics'!L:L,MATCH($C1837,'Policy Characteristics'!$C:$C,0))),"",INDEX('Policy Characteristics'!L:L,MATCH($C1837,'Policy Characteristics'!$C:$C,0)))</f>
        <v>fuel-taxes.html</v>
      </c>
    </row>
    <row r="1838" spans="1:18">
      <c r="A1838" s="22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Non BAU Carbon Tax Vehicle Qualification</v>
      </c>
      <c r="C1838" t="s">
        <v>623</v>
      </c>
      <c r="H1838" s="43">
        <v>2286</v>
      </c>
      <c r="I1838" s="259" t="s">
        <v>728</v>
      </c>
      <c r="J1838" s="227" t="str">
        <f>IF(ISBLANK(INDEX('Policy Characteristics'!D:D,MATCH($C1838,'Policy Characteristics'!$C:$C,0))),"",INDEX('Policy Characteristics'!D:D,MATCH($C1838,'Policy Characteristics'!$C:$C,0)))</f>
        <v/>
      </c>
      <c r="K1838" s="226" t="str">
        <f>IF(ISBLANK(INDEX('Policy Characteristics'!E:E,MATCH($C1838,'Policy Characteristics'!$C:$C,0))),"",INDEX('Policy Characteristics'!E:E,MATCH($C1838,'Policy Characteristics'!$C:$C,0)))</f>
        <v/>
      </c>
      <c r="L1838" s="266">
        <f>IF(ISBLANK(INDEX('Policy Characteristics'!F:F,MATCH($C1838,'Policy Characteristics'!$C:$C,0))),"",INDEX('Policy Characteristics'!F:F,MATCH($C1838,'Policy Characteristics'!$C:$C,0)))</f>
        <v>0</v>
      </c>
      <c r="M1838" s="266">
        <f>IF(ISBLANK(INDEX('Policy Characteristics'!G:G,MATCH($C1838,'Policy Characteristics'!$C:$C,0))),"",INDEX('Policy Characteristics'!G:G,MATCH($C1838,'Policy Characteristics'!$C:$C,0)))</f>
        <v>1</v>
      </c>
      <c r="N1838" s="266">
        <f>IF(ISBLANK(INDEX('Policy Characteristics'!H:H,MATCH($C1838,'Policy Characteristics'!$C:$C,0))),"",INDEX('Policy Characteristics'!H:H,MATCH($C1838,'Policy Characteristics'!$C:$C,0)))</f>
        <v>1</v>
      </c>
      <c r="O1838" s="226" t="str">
        <f>IF(ISBLANK(INDEX('Policy Characteristics'!I:I,MATCH($C1838,'Policy Characteristics'!$C:$C,0))),"",INDEX('Policy Characteristics'!I:I,MATCH($C1838,'Policy Characteristics'!$C:$C,0)))</f>
        <v>on/off</v>
      </c>
      <c r="P1838" s="22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26" t="str">
        <f>IF(ISBLANK(INDEX('Policy Characteristics'!K:K,MATCH($C1838,'Policy Characteristics'!$C:$C,0))),"",INDEX('Policy Characteristics'!K:K,MATCH($C1838,'Policy Characteristics'!$C:$C,0)))</f>
        <v/>
      </c>
      <c r="R1838" s="226" t="str">
        <f>IF(ISBLANK(INDEX('Policy Characteristics'!L:L,MATCH($C1838,'Policy Characteristics'!$C:$C,0))),"",INDEX('Policy Characteristics'!L:L,MATCH($C1838,'Policy Characteristics'!$C:$C,0)))</f>
        <v/>
      </c>
    </row>
    <row r="1839" spans="1:18">
      <c r="A1839" s="22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Industry Qualification</v>
      </c>
      <c r="C1839" t="s">
        <v>626</v>
      </c>
      <c r="H1839" s="43">
        <v>2287</v>
      </c>
      <c r="I1839" s="259" t="s">
        <v>728</v>
      </c>
      <c r="J1839" s="227" t="str">
        <f>IF(ISBLANK(INDEX('Policy Characteristics'!D:D,MATCH($C1839,'Policy Characteristics'!$C:$C,0))),"",INDEX('Policy Characteristics'!D:D,MATCH($C1839,'Policy Characteristics'!$C:$C,0)))</f>
        <v/>
      </c>
      <c r="K1839" s="226" t="str">
        <f>IF(ISBLANK(INDEX('Policy Characteristics'!E:E,MATCH($C1839,'Policy Characteristics'!$C:$C,0))),"",INDEX('Policy Characteristics'!E:E,MATCH($C1839,'Policy Characteristics'!$C:$C,0)))</f>
        <v/>
      </c>
      <c r="L1839" s="266">
        <f>IF(ISBLANK(INDEX('Policy Characteristics'!F:F,MATCH($C1839,'Policy Characteristics'!$C:$C,0))),"",INDEX('Policy Characteristics'!F:F,MATCH($C1839,'Policy Characteristics'!$C:$C,0)))</f>
        <v>0</v>
      </c>
      <c r="M1839" s="266">
        <f>IF(ISBLANK(INDEX('Policy Characteristics'!G:G,MATCH($C1839,'Policy Characteristics'!$C:$C,0))),"",INDEX('Policy Characteristics'!G:G,MATCH($C1839,'Policy Characteristics'!$C:$C,0)))</f>
        <v>1</v>
      </c>
      <c r="N1839" s="266">
        <f>IF(ISBLANK(INDEX('Policy Characteristics'!H:H,MATCH($C1839,'Policy Characteristics'!$C:$C,0))),"",INDEX('Policy Characteristics'!H:H,MATCH($C1839,'Policy Characteristics'!$C:$C,0)))</f>
        <v>1</v>
      </c>
      <c r="O1839" s="226" t="str">
        <f>IF(ISBLANK(INDEX('Policy Characteristics'!I:I,MATCH($C1839,'Policy Characteristics'!$C:$C,0))),"",INDEX('Policy Characteristics'!I:I,MATCH($C1839,'Policy Characteristics'!$C:$C,0)))</f>
        <v>on/off</v>
      </c>
      <c r="P1839" s="22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26" t="str">
        <f>IF(ISBLANK(INDEX('Policy Characteristics'!K:K,MATCH($C1839,'Policy Characteristics'!$C:$C,0))),"",INDEX('Policy Characteristics'!K:K,MATCH($C1839,'Policy Characteristics'!$C:$C,0)))</f>
        <v/>
      </c>
      <c r="R1839" s="226" t="str">
        <f>IF(ISBLANK(INDEX('Policy Characteristics'!L:L,MATCH($C1839,'Policy Characteristics'!$C:$C,0))),"",INDEX('Policy Characteristics'!L:L,MATCH($C1839,'Policy Characteristics'!$C:$C,0)))</f>
        <v/>
      </c>
    </row>
    <row r="1840" spans="1:18">
      <c r="A1840" s="22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CBAM Industry Qualification</v>
      </c>
      <c r="C1840" t="s">
        <v>629</v>
      </c>
      <c r="H1840" s="43">
        <v>2288</v>
      </c>
      <c r="I1840" s="259" t="s">
        <v>728</v>
      </c>
      <c r="J1840" s="227" t="str">
        <f>IF(ISBLANK(INDEX('Policy Characteristics'!D:D,MATCH($C1840,'Policy Characteristics'!$C:$C,0))),"",INDEX('Policy Characteristics'!D:D,MATCH($C1840,'Policy Characteristics'!$C:$C,0)))</f>
        <v/>
      </c>
      <c r="K1840" s="226" t="str">
        <f>IF(ISBLANK(INDEX('Policy Characteristics'!E:E,MATCH($C1840,'Policy Characteristics'!$C:$C,0))),"",INDEX('Policy Characteristics'!E:E,MATCH($C1840,'Policy Characteristics'!$C:$C,0)))</f>
        <v/>
      </c>
      <c r="L1840" s="266">
        <f>IF(ISBLANK(INDEX('Policy Characteristics'!F:F,MATCH($C1840,'Policy Characteristics'!$C:$C,0))),"",INDEX('Policy Characteristics'!F:F,MATCH($C1840,'Policy Characteristics'!$C:$C,0)))</f>
        <v>0</v>
      </c>
      <c r="M1840" s="266">
        <f>IF(ISBLANK(INDEX('Policy Characteristics'!G:G,MATCH($C1840,'Policy Characteristics'!$C:$C,0))),"",INDEX('Policy Characteristics'!G:G,MATCH($C1840,'Policy Characteristics'!$C:$C,0)))</f>
        <v>1</v>
      </c>
      <c r="N1840" s="266">
        <f>IF(ISBLANK(INDEX('Policy Characteristics'!H:H,MATCH($C1840,'Policy Characteristics'!$C:$C,0))),"",INDEX('Policy Characteristics'!H:H,MATCH($C1840,'Policy Characteristics'!$C:$C,0)))</f>
        <v>1</v>
      </c>
      <c r="O1840" s="226" t="str">
        <f>IF(ISBLANK(INDEX('Policy Characteristics'!I:I,MATCH($C1840,'Policy Characteristics'!$C:$C,0))),"",INDEX('Policy Characteristics'!I:I,MATCH($C1840,'Policy Characteristics'!$C:$C,0)))</f>
        <v>on/off</v>
      </c>
      <c r="P1840" s="22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26" t="str">
        <f>IF(ISBLANK(INDEX('Policy Characteristics'!K:K,MATCH($C1840,'Policy Characteristics'!$C:$C,0))),"",INDEX('Policy Characteristics'!K:K,MATCH($C1840,'Policy Characteristics'!$C:$C,0)))</f>
        <v/>
      </c>
      <c r="R1840" s="226" t="str">
        <f>IF(ISBLANK(INDEX('Policy Characteristics'!L:L,MATCH($C1840,'Policy Characteristics'!$C:$C,0))),"",INDEX('Policy Characteristics'!L:L,MATCH($C1840,'Policy Characteristics'!$C:$C,0)))</f>
        <v/>
      </c>
    </row>
    <row r="1841" spans="1:18">
      <c r="A1841" s="226" t="str">
        <f>IF(ISBLANK(INDEX('Policy Characteristics'!A:A,MATCH($C1841,'Policy Characteristics'!$C:$C,0))),"",INDEX('Policy Characteristics'!A:A,MATCH($C1841,'Policy Characteristics'!$C:$C,0)))</f>
        <v>Research and Development</v>
      </c>
      <c r="B1841" s="234" t="str">
        <f>IF(ISBLANK(INDEX('Policy Characteristics'!B:B,MATCH($C1841,'Policy Characteristics'!$C:$C,0))),"",INDEX('Policy Characteristics'!B:B,MATCH($C1841,'Policy Characteristics'!$C:$C,0)))</f>
        <v>Capital Cost Reduction</v>
      </c>
      <c r="C1841" t="s">
        <v>633</v>
      </c>
      <c r="D1841" s="45" t="s">
        <v>776</v>
      </c>
      <c r="E1841" s="45"/>
      <c r="F1841" s="45" t="s">
        <v>1019</v>
      </c>
      <c r="G1841" s="45"/>
      <c r="H1841" s="43">
        <v>85</v>
      </c>
      <c r="I1841" s="261" t="s">
        <v>728</v>
      </c>
      <c r="J1841" s="227" t="str">
        <f>IF(ISBLANK(INDEX('Policy Characteristics'!D:D,MATCH($C1841,'Policy Characteristics'!$C:$C,0))),"",INDEX('Policy Characteristics'!D:D,MATCH($C1841,'Policy Characteristics'!$C:$C,0)))</f>
        <v>R&amp;D Capital Cost Reductions</v>
      </c>
      <c r="K1841" s="226" t="str">
        <f>IF(ISBLANK(INDEX('Policy Characteristics'!E:E,MATCH($C1841,'Policy Characteristics'!$C:$C,0))),"",INDEX('Policy Characteristics'!E:E,MATCH($C1841,'Policy Characteristics'!$C:$C,0)))</f>
        <v>RnD building capital cost reduction</v>
      </c>
      <c r="L1841" s="233">
        <f>IF(ISBLANK(INDEX('Policy Characteristics'!F:F,MATCH($C1841,'Policy Characteristics'!$C:$C,0))),"",INDEX('Policy Characteristics'!F:F,MATCH($C1841,'Policy Characteristics'!$C:$C,0)))</f>
        <v>0</v>
      </c>
      <c r="M1841" s="233">
        <f>IF(ISBLANK(INDEX('Policy Characteristics'!G:G,MATCH($C1841,'Policy Characteristics'!$C:$C,0))),"",INDEX('Policy Characteristics'!G:G,MATCH($C1841,'Policy Characteristics'!$C:$C,0)))</f>
        <v>0.4</v>
      </c>
      <c r="N1841" s="233">
        <f>IF(ISBLANK(INDEX('Policy Characteristics'!H:H,MATCH($C1841,'Policy Characteristics'!$C:$C,0))),"",INDEX('Policy Characteristics'!H:H,MATCH($C1841,'Policy Characteristics'!$C:$C,0)))</f>
        <v>0.01</v>
      </c>
      <c r="O1841" s="226" t="str">
        <f>IF(ISBLANK(INDEX('Policy Characteristics'!I:I,MATCH($C1841,'Policy Characteristics'!$C:$C,0))),"",INDEX('Policy Characteristics'!I:I,MATCH($C1841,'Policy Characteristics'!$C:$C,0)))</f>
        <v>% reduction in cost</v>
      </c>
      <c r="P1841" s="22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26" t="str">
        <f>IF(ISBLANK(INDEX('Policy Characteristics'!K:K,MATCH($C1841,'Policy Characteristics'!$C:$C,0))),"",INDEX('Policy Characteristics'!K:K,MATCH($C1841,'Policy Characteristics'!$C:$C,0)))</f>
        <v>architectural-design.html#rnd</v>
      </c>
      <c r="R1841" s="226" t="str">
        <f>IF(ISBLANK(INDEX('Policy Characteristics'!L:L,MATCH($C1841,'Policy Characteristics'!$C:$C,0))),"",INDEX('Policy Characteristics'!L:L,MATCH($C1841,'Policy Characteristics'!$C:$C,0)))</f>
        <v>research-and-development.html</v>
      </c>
    </row>
    <row r="1842" spans="1:18">
      <c r="A1842" s="22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s="226" t="str">
        <f t="shared" ref="C1842:C1846" si="71">C$1841</f>
        <v>RnD Building Capital Cost Perc Reduction</v>
      </c>
      <c r="D1842" s="45" t="s">
        <v>780</v>
      </c>
      <c r="E1842" s="45"/>
      <c r="F1842" s="45" t="s">
        <v>1020</v>
      </c>
      <c r="G1842" s="45"/>
      <c r="H1842" s="43">
        <v>86</v>
      </c>
      <c r="I1842" s="261" t="s">
        <v>728</v>
      </c>
      <c r="J1842" s="227" t="str">
        <f>IF(ISBLANK(INDEX('Policy Characteristics'!D:D,MATCH($C1842,'Policy Characteristics'!$C:$C,0))),"",INDEX('Policy Characteristics'!D:D,MATCH($C1842,'Policy Characteristics'!$C:$C,0)))</f>
        <v>R&amp;D Capital Cost Reductions</v>
      </c>
      <c r="K1842" s="22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226" t="str">
        <f>IF(ISBLANK(INDEX('Policy Characteristics'!I:I,MATCH($C1842,'Policy Characteristics'!$C:$C,0))),"",INDEX('Policy Characteristics'!I:I,MATCH($C1842,'Policy Characteristics'!$C:$C,0)))</f>
        <v>% reduction in cost</v>
      </c>
      <c r="P1842" s="22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26" t="str">
        <f>IF(ISBLANK(INDEX('Policy Characteristics'!K:K,MATCH($C1842,'Policy Characteristics'!$C:$C,0))),"",INDEX('Policy Characteristics'!K:K,MATCH($C1842,'Policy Characteristics'!$C:$C,0)))</f>
        <v>architectural-design.html#rnd</v>
      </c>
      <c r="R1842" s="226" t="str">
        <f>IF(ISBLANK(INDEX('Policy Characteristics'!L:L,MATCH($C1842,'Policy Characteristics'!$C:$C,0))),"",INDEX('Policy Characteristics'!L:L,MATCH($C1842,'Policy Characteristics'!$C:$C,0)))</f>
        <v>research-and-development.html</v>
      </c>
    </row>
    <row r="1843" spans="1:18">
      <c r="A1843" s="22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226" t="str">
        <f t="shared" si="71"/>
        <v>RnD Building Capital Cost Perc Reduction</v>
      </c>
      <c r="D1843" s="45" t="s">
        <v>792</v>
      </c>
      <c r="E1843" s="45"/>
      <c r="F1843" s="45" t="s">
        <v>1021</v>
      </c>
      <c r="G1843" s="45"/>
      <c r="H1843" s="43">
        <v>87</v>
      </c>
      <c r="I1843" s="261" t="s">
        <v>728</v>
      </c>
      <c r="J1843" s="227" t="str">
        <f>IF(ISBLANK(INDEX('Policy Characteristics'!D:D,MATCH($C1843,'Policy Characteristics'!$C:$C,0))),"",INDEX('Policy Characteristics'!D:D,MATCH($C1843,'Policy Characteristics'!$C:$C,0)))</f>
        <v>R&amp;D Capital Cost Reductions</v>
      </c>
      <c r="K1843" s="22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226" t="str">
        <f>IF(ISBLANK(INDEX('Policy Characteristics'!I:I,MATCH($C1843,'Policy Characteristics'!$C:$C,0))),"",INDEX('Policy Characteristics'!I:I,MATCH($C1843,'Policy Characteristics'!$C:$C,0)))</f>
        <v>% reduction in cost</v>
      </c>
      <c r="P1843" s="22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26" t="str">
        <f>IF(ISBLANK(INDEX('Policy Characteristics'!K:K,MATCH($C1843,'Policy Characteristics'!$C:$C,0))),"",INDEX('Policy Characteristics'!K:K,MATCH($C1843,'Policy Characteristics'!$C:$C,0)))</f>
        <v>architectural-design.html#rnd</v>
      </c>
      <c r="R1843" s="226" t="str">
        <f>IF(ISBLANK(INDEX('Policy Characteristics'!L:L,MATCH($C1843,'Policy Characteristics'!$C:$C,0))),"",INDEX('Policy Characteristics'!L:L,MATCH($C1843,'Policy Characteristics'!$C:$C,0)))</f>
        <v>research-and-development.html</v>
      </c>
    </row>
    <row r="1844" spans="1:18">
      <c r="A1844" s="22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226" t="str">
        <f t="shared" si="71"/>
        <v>RnD Building Capital Cost Perc Reduction</v>
      </c>
      <c r="D1844" s="45" t="s">
        <v>782</v>
      </c>
      <c r="E1844" s="45"/>
      <c r="F1844" s="45" t="s">
        <v>1022</v>
      </c>
      <c r="G1844" s="45"/>
      <c r="H1844" s="43">
        <v>88</v>
      </c>
      <c r="I1844" s="261" t="s">
        <v>728</v>
      </c>
      <c r="J1844" s="227" t="str">
        <f>IF(ISBLANK(INDEX('Policy Characteristics'!D:D,MATCH($C1844,'Policy Characteristics'!$C:$C,0))),"",INDEX('Policy Characteristics'!D:D,MATCH($C1844,'Policy Characteristics'!$C:$C,0)))</f>
        <v>R&amp;D Capital Cost Reductions</v>
      </c>
      <c r="K1844" s="22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226" t="str">
        <f>IF(ISBLANK(INDEX('Policy Characteristics'!I:I,MATCH($C1844,'Policy Characteristics'!$C:$C,0))),"",INDEX('Policy Characteristics'!I:I,MATCH($C1844,'Policy Characteristics'!$C:$C,0)))</f>
        <v>% reduction in cost</v>
      </c>
      <c r="P1844" s="22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26" t="str">
        <f>IF(ISBLANK(INDEX('Policy Characteristics'!K:K,MATCH($C1844,'Policy Characteristics'!$C:$C,0))),"",INDEX('Policy Characteristics'!K:K,MATCH($C1844,'Policy Characteristics'!$C:$C,0)))</f>
        <v>architectural-design.html#rnd</v>
      </c>
      <c r="R1844" s="226" t="str">
        <f>IF(ISBLANK(INDEX('Policy Characteristics'!L:L,MATCH($C1844,'Policy Characteristics'!$C:$C,0))),"",INDEX('Policy Characteristics'!L:L,MATCH($C1844,'Policy Characteristics'!$C:$C,0)))</f>
        <v>research-and-development.html</v>
      </c>
    </row>
    <row r="1845" spans="1:18">
      <c r="A1845" s="22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226" t="str">
        <f t="shared" si="71"/>
        <v>RnD Building Capital Cost Perc Reduction</v>
      </c>
      <c r="D1845" s="45" t="s">
        <v>784</v>
      </c>
      <c r="E1845" s="45"/>
      <c r="F1845" s="45" t="s">
        <v>1023</v>
      </c>
      <c r="G1845" s="45"/>
      <c r="H1845" s="43">
        <v>89</v>
      </c>
      <c r="I1845" s="261" t="s">
        <v>728</v>
      </c>
      <c r="J1845" s="227" t="str">
        <f>IF(ISBLANK(INDEX('Policy Characteristics'!D:D,MATCH($C1845,'Policy Characteristics'!$C:$C,0))),"",INDEX('Policy Characteristics'!D:D,MATCH($C1845,'Policy Characteristics'!$C:$C,0)))</f>
        <v>R&amp;D Capital Cost Reductions</v>
      </c>
      <c r="K1845" s="22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226" t="str">
        <f>IF(ISBLANK(INDEX('Policy Characteristics'!I:I,MATCH($C1845,'Policy Characteristics'!$C:$C,0))),"",INDEX('Policy Characteristics'!I:I,MATCH($C1845,'Policy Characteristics'!$C:$C,0)))</f>
        <v>% reduction in cost</v>
      </c>
      <c r="P1845" s="22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26" t="str">
        <f>IF(ISBLANK(INDEX('Policy Characteristics'!K:K,MATCH($C1845,'Policy Characteristics'!$C:$C,0))),"",INDEX('Policy Characteristics'!K:K,MATCH($C1845,'Policy Characteristics'!$C:$C,0)))</f>
        <v>architectural-design.html#rnd</v>
      </c>
      <c r="R1845" s="226" t="str">
        <f>IF(ISBLANK(INDEX('Policy Characteristics'!L:L,MATCH($C1845,'Policy Characteristics'!$C:$C,0))),"",INDEX('Policy Characteristics'!L:L,MATCH($C1845,'Policy Characteristics'!$C:$C,0)))</f>
        <v>research-and-development.html</v>
      </c>
    </row>
    <row r="1846" spans="1:18">
      <c r="A1846" s="22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226" t="str">
        <f t="shared" si="71"/>
        <v>RnD Building Capital Cost Perc Reduction</v>
      </c>
      <c r="D1846" s="45" t="s">
        <v>786</v>
      </c>
      <c r="E1846" s="45"/>
      <c r="F1846" s="45" t="s">
        <v>1024</v>
      </c>
      <c r="G1846" s="45"/>
      <c r="H1846" s="43">
        <v>90</v>
      </c>
      <c r="I1846" s="261" t="s">
        <v>728</v>
      </c>
      <c r="J1846" s="227" t="str">
        <f>IF(ISBLANK(INDEX('Policy Characteristics'!D:D,MATCH($C1846,'Policy Characteristics'!$C:$C,0))),"",INDEX('Policy Characteristics'!D:D,MATCH($C1846,'Policy Characteristics'!$C:$C,0)))</f>
        <v>R&amp;D Capital Cost Reductions</v>
      </c>
      <c r="K1846" s="22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226" t="str">
        <f>IF(ISBLANK(INDEX('Policy Characteristics'!I:I,MATCH($C1846,'Policy Characteristics'!$C:$C,0))),"",INDEX('Policy Characteristics'!I:I,MATCH($C1846,'Policy Characteristics'!$C:$C,0)))</f>
        <v>% reduction in cost</v>
      </c>
      <c r="P1846" s="22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26" t="str">
        <f>IF(ISBLANK(INDEX('Policy Characteristics'!K:K,MATCH($C1846,'Policy Characteristics'!$C:$C,0))),"",INDEX('Policy Characteristics'!K:K,MATCH($C1846,'Policy Characteristics'!$C:$C,0)))</f>
        <v>architectural-design.html#rnd</v>
      </c>
      <c r="R1846" s="226" t="str">
        <f>IF(ISBLANK(INDEX('Policy Characteristics'!L:L,MATCH($C1846,'Policy Characteristics'!$C:$C,0))),"",INDEX('Policy Characteristics'!L:L,MATCH($C1846,'Policy Characteristics'!$C:$C,0)))</f>
        <v>research-and-development.html</v>
      </c>
    </row>
    <row r="1847" spans="1:18">
      <c r="A1847" s="22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t="s">
        <v>640</v>
      </c>
      <c r="D1847" s="45"/>
      <c r="E1847" s="45"/>
      <c r="F1847" s="45" t="s">
        <v>377</v>
      </c>
      <c r="G1847" s="45"/>
      <c r="H1847" s="43">
        <v>91</v>
      </c>
      <c r="I1847" s="261" t="s">
        <v>728</v>
      </c>
      <c r="J1847" s="227" t="str">
        <f>IF(ISBLANK(INDEX('Policy Characteristics'!D:D,MATCH($C1847,'Policy Characteristics'!$C:$C,0))),"",INDEX('Policy Characteristics'!D:D,MATCH($C1847,'Policy Characteristics'!$C:$C,0)))</f>
        <v>R&amp;D Capital Cost Reductions</v>
      </c>
      <c r="K1847" s="226" t="str">
        <f>IF(ISBLANK(INDEX('Policy Characteristics'!E:E,MATCH($C1847,'Policy Characteristics'!$C:$C,0))),"",INDEX('Policy Characteristics'!E:E,MATCH($C1847,'Policy Characteristics'!$C:$C,0)))</f>
        <v>RnD CCS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226" t="str">
        <f>IF(ISBLANK(INDEX('Policy Characteristics'!I:I,MATCH($C1847,'Policy Characteristics'!$C:$C,0))),"",INDEX('Policy Characteristics'!I:I,MATCH($C1847,'Policy Characteristics'!$C:$C,0)))</f>
        <v>% reduction in cost</v>
      </c>
      <c r="P1847" s="22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26" t="str">
        <f>IF(ISBLANK(INDEX('Policy Characteristics'!K:K,MATCH($C1847,'Policy Characteristics'!$C:$C,0))),"",INDEX('Policy Characteristics'!K:K,MATCH($C1847,'Policy Characteristics'!$C:$C,0)))</f>
        <v>architectural-design.html#rnd</v>
      </c>
      <c r="R1847" s="226" t="str">
        <f>IF(ISBLANK(INDEX('Policy Characteristics'!L:L,MATCH($C1847,'Policy Characteristics'!$C:$C,0))),"",INDEX('Policy Characteristics'!L:L,MATCH($C1847,'Policy Characteristics'!$C:$C,0)))</f>
        <v>research-and-development.html</v>
      </c>
    </row>
    <row r="1848" spans="1:18">
      <c r="A1848" s="22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642</v>
      </c>
      <c r="D1848" s="45" t="s">
        <v>794</v>
      </c>
      <c r="E1848" s="45"/>
      <c r="F1848" s="45" t="s">
        <v>1025</v>
      </c>
      <c r="G1848" s="45"/>
      <c r="H1848" s="43">
        <v>92</v>
      </c>
      <c r="I1848" s="261" t="s">
        <v>728</v>
      </c>
      <c r="J1848" s="227" t="str">
        <f>IF(ISBLANK(INDEX('Policy Characteristics'!D:D,MATCH($C1848,'Policy Characteristics'!$C:$C,0))),"",INDEX('Policy Characteristics'!D:D,MATCH($C1848,'Policy Characteristics'!$C:$C,0)))</f>
        <v>R&amp;D Capital Cost Reductions</v>
      </c>
      <c r="K1848" s="226" t="str">
        <f>IF(ISBLANK(INDEX('Policy Characteristics'!E:E,MATCH($C1848,'Policy Characteristics'!$C:$C,0))),"",INDEX('Policy Characteristics'!E:E,MATCH($C1848,'Policy Characteristics'!$C:$C,0)))</f>
        <v>RnD electricity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226" t="str">
        <f>IF(ISBLANK(INDEX('Policy Characteristics'!I:I,MATCH($C1848,'Policy Characteristics'!$C:$C,0))),"",INDEX('Policy Characteristics'!I:I,MATCH($C1848,'Policy Characteristics'!$C:$C,0)))</f>
        <v>% reduction in cost</v>
      </c>
      <c r="P1848" s="22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26" t="str">
        <f>IF(ISBLANK(INDEX('Policy Characteristics'!K:K,MATCH($C1848,'Policy Characteristics'!$C:$C,0))),"",INDEX('Policy Characteristics'!K:K,MATCH($C1848,'Policy Characteristics'!$C:$C,0)))</f>
        <v>architectural-design.html#rnd</v>
      </c>
      <c r="R1848" s="226" t="str">
        <f>IF(ISBLANK(INDEX('Policy Characteristics'!L:L,MATCH($C1848,'Policy Characteristics'!$C:$C,0))),"",INDEX('Policy Characteristics'!L:L,MATCH($C1848,'Policy Characteristics'!$C:$C,0)))</f>
        <v>research-and-development.html</v>
      </c>
    </row>
    <row r="1849" spans="1:18">
      <c r="A1849" s="22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s="226" t="str">
        <f t="shared" ref="C1849:C1871" si="72">C$1848</f>
        <v>RnD Electricity Capital Cost Perc Reduction</v>
      </c>
      <c r="D1849" s="6" t="s">
        <v>796</v>
      </c>
      <c r="E1849" s="45"/>
      <c r="F1849" s="6" t="s">
        <v>1026</v>
      </c>
      <c r="G1849" s="45"/>
      <c r="H1849" s="43">
        <v>93</v>
      </c>
      <c r="I1849" s="261" t="s">
        <v>728</v>
      </c>
      <c r="J1849" s="227" t="str">
        <f>IF(ISBLANK(INDEX('Policy Characteristics'!D:D,MATCH($C1849,'Policy Characteristics'!$C:$C,0))),"",INDEX('Policy Characteristics'!D:D,MATCH($C1849,'Policy Characteristics'!$C:$C,0)))</f>
        <v>R&amp;D Capital Cost Reductions</v>
      </c>
      <c r="K1849" s="22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226" t="str">
        <f>IF(ISBLANK(INDEX('Policy Characteristics'!I:I,MATCH($C1849,'Policy Characteristics'!$C:$C,0))),"",INDEX('Policy Characteristics'!I:I,MATCH($C1849,'Policy Characteristics'!$C:$C,0)))</f>
        <v>% reduction in cost</v>
      </c>
      <c r="P1849" s="22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26" t="str">
        <f>IF(ISBLANK(INDEX('Policy Characteristics'!K:K,MATCH($C1849,'Policy Characteristics'!$C:$C,0))),"",INDEX('Policy Characteristics'!K:K,MATCH($C1849,'Policy Characteristics'!$C:$C,0)))</f>
        <v>architectural-design.html#rnd</v>
      </c>
      <c r="R1849" s="226" t="str">
        <f>IF(ISBLANK(INDEX('Policy Characteristics'!L:L,MATCH($C1849,'Policy Characteristics'!$C:$C,0))),"",INDEX('Policy Characteristics'!L:L,MATCH($C1849,'Policy Characteristics'!$C:$C,0)))</f>
        <v>research-and-development.html</v>
      </c>
    </row>
    <row r="1850" spans="1:18">
      <c r="A1850" s="22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226" t="str">
        <f t="shared" si="72"/>
        <v>RnD Electricity Capital Cost Perc Reduction</v>
      </c>
      <c r="D1850" s="6" t="s">
        <v>798</v>
      </c>
      <c r="E1850" s="45"/>
      <c r="F1850" s="6" t="s">
        <v>1027</v>
      </c>
      <c r="G1850" s="45"/>
      <c r="H1850" s="43">
        <v>1810</v>
      </c>
      <c r="I1850" s="261" t="s">
        <v>728</v>
      </c>
      <c r="J1850" s="227" t="str">
        <f>IF(ISBLANK(INDEX('Policy Characteristics'!D:D,MATCH($C1850,'Policy Characteristics'!$C:$C,0))),"",INDEX('Policy Characteristics'!D:D,MATCH($C1850,'Policy Characteristics'!$C:$C,0)))</f>
        <v>R&amp;D Capital Cost Reductions</v>
      </c>
      <c r="K1850" s="22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226" t="str">
        <f>IF(ISBLANK(INDEX('Policy Characteristics'!I:I,MATCH($C1850,'Policy Characteristics'!$C:$C,0))),"",INDEX('Policy Characteristics'!I:I,MATCH($C1850,'Policy Characteristics'!$C:$C,0)))</f>
        <v>% reduction in cost</v>
      </c>
      <c r="P1850" s="22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26" t="str">
        <f>IF(ISBLANK(INDEX('Policy Characteristics'!K:K,MATCH($C1850,'Policy Characteristics'!$C:$C,0))),"",INDEX('Policy Characteristics'!K:K,MATCH($C1850,'Policy Characteristics'!$C:$C,0)))</f>
        <v>architectural-design.html#rnd</v>
      </c>
      <c r="R1850" s="226" t="str">
        <f>IF(ISBLANK(INDEX('Policy Characteristics'!L:L,MATCH($C1850,'Policy Characteristics'!$C:$C,0))),"",INDEX('Policy Characteristics'!L:L,MATCH($C1850,'Policy Characteristics'!$C:$C,0)))</f>
        <v>research-and-development.html</v>
      </c>
    </row>
    <row r="1851" spans="1:18">
      <c r="A1851" s="22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226" t="str">
        <f t="shared" si="72"/>
        <v>RnD Electricity Capital Cost Perc Reduction</v>
      </c>
      <c r="D1851" s="6" t="s">
        <v>800</v>
      </c>
      <c r="E1851" s="45"/>
      <c r="F1851" s="6" t="s">
        <v>1028</v>
      </c>
      <c r="G1851" s="45"/>
      <c r="H1851" s="43">
        <v>94</v>
      </c>
      <c r="I1851" s="261" t="s">
        <v>728</v>
      </c>
      <c r="J1851" s="227" t="str">
        <f>IF(ISBLANK(INDEX('Policy Characteristics'!D:D,MATCH($C1851,'Policy Characteristics'!$C:$C,0))),"",INDEX('Policy Characteristics'!D:D,MATCH($C1851,'Policy Characteristics'!$C:$C,0)))</f>
        <v>R&amp;D Capital Cost Reductions</v>
      </c>
      <c r="K1851" s="22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226" t="str">
        <f>IF(ISBLANK(INDEX('Policy Characteristics'!I:I,MATCH($C1851,'Policy Characteristics'!$C:$C,0))),"",INDEX('Policy Characteristics'!I:I,MATCH($C1851,'Policy Characteristics'!$C:$C,0)))</f>
        <v>% reduction in cost</v>
      </c>
      <c r="P1851" s="22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26" t="str">
        <f>IF(ISBLANK(INDEX('Policy Characteristics'!K:K,MATCH($C1851,'Policy Characteristics'!$C:$C,0))),"",INDEX('Policy Characteristics'!K:K,MATCH($C1851,'Policy Characteristics'!$C:$C,0)))</f>
        <v>architectural-design.html#rnd</v>
      </c>
      <c r="R1851" s="226" t="str">
        <f>IF(ISBLANK(INDEX('Policy Characteristics'!L:L,MATCH($C1851,'Policy Characteristics'!$C:$C,0))),"",INDEX('Policy Characteristics'!L:L,MATCH($C1851,'Policy Characteristics'!$C:$C,0)))</f>
        <v>research-and-development.html</v>
      </c>
    </row>
    <row r="1852" spans="1:18">
      <c r="A1852" s="22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226" t="str">
        <f t="shared" si="72"/>
        <v>RnD Electricity Capital Cost Perc Reduction</v>
      </c>
      <c r="D1852" s="6" t="s">
        <v>802</v>
      </c>
      <c r="E1852" s="45"/>
      <c r="F1852" s="6" t="s">
        <v>1029</v>
      </c>
      <c r="G1852" s="45"/>
      <c r="H1852" s="43">
        <v>95</v>
      </c>
      <c r="I1852" s="261" t="s">
        <v>728</v>
      </c>
      <c r="J1852" s="227" t="str">
        <f>IF(ISBLANK(INDEX('Policy Characteristics'!D:D,MATCH($C1852,'Policy Characteristics'!$C:$C,0))),"",INDEX('Policy Characteristics'!D:D,MATCH($C1852,'Policy Characteristics'!$C:$C,0)))</f>
        <v>R&amp;D Capital Cost Reductions</v>
      </c>
      <c r="K1852" s="22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226" t="str">
        <f>IF(ISBLANK(INDEX('Policy Characteristics'!I:I,MATCH($C1852,'Policy Characteristics'!$C:$C,0))),"",INDEX('Policy Characteristics'!I:I,MATCH($C1852,'Policy Characteristics'!$C:$C,0)))</f>
        <v>% reduction in cost</v>
      </c>
      <c r="P1852" s="22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26" t="str">
        <f>IF(ISBLANK(INDEX('Policy Characteristics'!K:K,MATCH($C1852,'Policy Characteristics'!$C:$C,0))),"",INDEX('Policy Characteristics'!K:K,MATCH($C1852,'Policy Characteristics'!$C:$C,0)))</f>
        <v>architectural-design.html#rnd</v>
      </c>
      <c r="R1852" s="226" t="str">
        <f>IF(ISBLANK(INDEX('Policy Characteristics'!L:L,MATCH($C1852,'Policy Characteristics'!$C:$C,0))),"",INDEX('Policy Characteristics'!L:L,MATCH($C1852,'Policy Characteristics'!$C:$C,0)))</f>
        <v>research-and-development.html</v>
      </c>
    </row>
    <row r="1853" spans="1:18">
      <c r="A1853" s="22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226" t="str">
        <f t="shared" si="72"/>
        <v>RnD Electricity Capital Cost Perc Reduction</v>
      </c>
      <c r="D1853" s="6" t="s">
        <v>804</v>
      </c>
      <c r="E1853" s="45"/>
      <c r="F1853" s="6" t="s">
        <v>1030</v>
      </c>
      <c r="G1853" s="45"/>
      <c r="H1853" s="43">
        <v>96</v>
      </c>
      <c r="I1853" s="261" t="s">
        <v>728</v>
      </c>
      <c r="J1853" s="227" t="str">
        <f>IF(ISBLANK(INDEX('Policy Characteristics'!D:D,MATCH($C1853,'Policy Characteristics'!$C:$C,0))),"",INDEX('Policy Characteristics'!D:D,MATCH($C1853,'Policy Characteristics'!$C:$C,0)))</f>
        <v>R&amp;D Capital Cost Reductions</v>
      </c>
      <c r="K1853" s="22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226" t="str">
        <f>IF(ISBLANK(INDEX('Policy Characteristics'!I:I,MATCH($C1853,'Policy Characteristics'!$C:$C,0))),"",INDEX('Policy Characteristics'!I:I,MATCH($C1853,'Policy Characteristics'!$C:$C,0)))</f>
        <v>% reduction in cost</v>
      </c>
      <c r="P1853" s="22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26" t="str">
        <f>IF(ISBLANK(INDEX('Policy Characteristics'!K:K,MATCH($C1853,'Policy Characteristics'!$C:$C,0))),"",INDEX('Policy Characteristics'!K:K,MATCH($C1853,'Policy Characteristics'!$C:$C,0)))</f>
        <v>architectural-design.html#rnd</v>
      </c>
      <c r="R1853" s="226" t="str">
        <f>IF(ISBLANK(INDEX('Policy Characteristics'!L:L,MATCH($C1853,'Policy Characteristics'!$C:$C,0))),"",INDEX('Policy Characteristics'!L:L,MATCH($C1853,'Policy Characteristics'!$C:$C,0)))</f>
        <v>research-and-development.html</v>
      </c>
    </row>
    <row r="1854" spans="1:18">
      <c r="A1854" s="22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226" t="str">
        <f t="shared" si="72"/>
        <v>RnD Electricity Capital Cost Perc Reduction</v>
      </c>
      <c r="D1854" s="6" t="s">
        <v>806</v>
      </c>
      <c r="E1854" s="45"/>
      <c r="F1854" s="6" t="s">
        <v>1031</v>
      </c>
      <c r="G1854" s="45"/>
      <c r="H1854" s="43">
        <v>97</v>
      </c>
      <c r="I1854" s="261" t="s">
        <v>728</v>
      </c>
      <c r="J1854" s="227" t="str">
        <f>IF(ISBLANK(INDEX('Policy Characteristics'!D:D,MATCH($C1854,'Policy Characteristics'!$C:$C,0))),"",INDEX('Policy Characteristics'!D:D,MATCH($C1854,'Policy Characteristics'!$C:$C,0)))</f>
        <v>R&amp;D Capital Cost Reductions</v>
      </c>
      <c r="K1854" s="22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226" t="str">
        <f>IF(ISBLANK(INDEX('Policy Characteristics'!I:I,MATCH($C1854,'Policy Characteristics'!$C:$C,0))),"",INDEX('Policy Characteristics'!I:I,MATCH($C1854,'Policy Characteristics'!$C:$C,0)))</f>
        <v>% reduction in cost</v>
      </c>
      <c r="P1854" s="22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26" t="str">
        <f>IF(ISBLANK(INDEX('Policy Characteristics'!K:K,MATCH($C1854,'Policy Characteristics'!$C:$C,0))),"",INDEX('Policy Characteristics'!K:K,MATCH($C1854,'Policy Characteristics'!$C:$C,0)))</f>
        <v>architectural-design.html#rnd</v>
      </c>
      <c r="R1854" s="226" t="str">
        <f>IF(ISBLANK(INDEX('Policy Characteristics'!L:L,MATCH($C1854,'Policy Characteristics'!$C:$C,0))),"",INDEX('Policy Characteristics'!L:L,MATCH($C1854,'Policy Characteristics'!$C:$C,0)))</f>
        <v>research-and-development.html</v>
      </c>
    </row>
    <row r="1855" spans="1:18">
      <c r="A1855" s="22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226" t="str">
        <f t="shared" si="72"/>
        <v>RnD Electricity Capital Cost Perc Reduction</v>
      </c>
      <c r="D1855" s="6" t="s">
        <v>808</v>
      </c>
      <c r="E1855" s="45"/>
      <c r="F1855" s="6" t="s">
        <v>1032</v>
      </c>
      <c r="G1855" s="45"/>
      <c r="H1855" s="43">
        <v>98</v>
      </c>
      <c r="I1855" s="261" t="s">
        <v>728</v>
      </c>
      <c r="J1855" s="227" t="str">
        <f>IF(ISBLANK(INDEX('Policy Characteristics'!D:D,MATCH($C1855,'Policy Characteristics'!$C:$C,0))),"",INDEX('Policy Characteristics'!D:D,MATCH($C1855,'Policy Characteristics'!$C:$C,0)))</f>
        <v>R&amp;D Capital Cost Reductions</v>
      </c>
      <c r="K1855" s="22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226" t="str">
        <f>IF(ISBLANK(INDEX('Policy Characteristics'!I:I,MATCH($C1855,'Policy Characteristics'!$C:$C,0))),"",INDEX('Policy Characteristics'!I:I,MATCH($C1855,'Policy Characteristics'!$C:$C,0)))</f>
        <v>% reduction in cost</v>
      </c>
      <c r="P1855" s="22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26" t="str">
        <f>IF(ISBLANK(INDEX('Policy Characteristics'!K:K,MATCH($C1855,'Policy Characteristics'!$C:$C,0))),"",INDEX('Policy Characteristics'!K:K,MATCH($C1855,'Policy Characteristics'!$C:$C,0)))</f>
        <v>architectural-design.html#rnd</v>
      </c>
      <c r="R1855" s="226" t="str">
        <f>IF(ISBLANK(INDEX('Policy Characteristics'!L:L,MATCH($C1855,'Policy Characteristics'!$C:$C,0))),"",INDEX('Policy Characteristics'!L:L,MATCH($C1855,'Policy Characteristics'!$C:$C,0)))</f>
        <v>research-and-development.html</v>
      </c>
    </row>
    <row r="1856" spans="1:18">
      <c r="A1856" s="22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226" t="str">
        <f t="shared" si="72"/>
        <v>RnD Electricity Capital Cost Perc Reduction</v>
      </c>
      <c r="D1856" s="6" t="s">
        <v>810</v>
      </c>
      <c r="E1856" s="45"/>
      <c r="F1856" s="6" t="s">
        <v>1033</v>
      </c>
      <c r="G1856" s="45"/>
      <c r="H1856" s="43">
        <v>99</v>
      </c>
      <c r="I1856" s="261" t="s">
        <v>728</v>
      </c>
      <c r="J1856" s="227" t="str">
        <f>IF(ISBLANK(INDEX('Policy Characteristics'!D:D,MATCH($C1856,'Policy Characteristics'!$C:$C,0))),"",INDEX('Policy Characteristics'!D:D,MATCH($C1856,'Policy Characteristics'!$C:$C,0)))</f>
        <v>R&amp;D Capital Cost Reductions</v>
      </c>
      <c r="K1856" s="22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226" t="str">
        <f>IF(ISBLANK(INDEX('Policy Characteristics'!I:I,MATCH($C1856,'Policy Characteristics'!$C:$C,0))),"",INDEX('Policy Characteristics'!I:I,MATCH($C1856,'Policy Characteristics'!$C:$C,0)))</f>
        <v>% reduction in cost</v>
      </c>
      <c r="P1856" s="22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26" t="str">
        <f>IF(ISBLANK(INDEX('Policy Characteristics'!K:K,MATCH($C1856,'Policy Characteristics'!$C:$C,0))),"",INDEX('Policy Characteristics'!K:K,MATCH($C1856,'Policy Characteristics'!$C:$C,0)))</f>
        <v>architectural-design.html#rnd</v>
      </c>
      <c r="R1856" s="226" t="str">
        <f>IF(ISBLANK(INDEX('Policy Characteristics'!L:L,MATCH($C1856,'Policy Characteristics'!$C:$C,0))),"",INDEX('Policy Characteristics'!L:L,MATCH($C1856,'Policy Characteristics'!$C:$C,0)))</f>
        <v>research-and-development.html</v>
      </c>
    </row>
    <row r="1857" spans="1:18">
      <c r="A1857" s="22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226" t="str">
        <f t="shared" si="72"/>
        <v>RnD Electricity Capital Cost Perc Reduction</v>
      </c>
      <c r="D1857" s="6" t="s">
        <v>812</v>
      </c>
      <c r="E1857" s="45"/>
      <c r="F1857" s="6" t="s">
        <v>1034</v>
      </c>
      <c r="G1857" s="45"/>
      <c r="H1857" s="43">
        <v>192</v>
      </c>
      <c r="I1857" s="261" t="s">
        <v>728</v>
      </c>
      <c r="J1857" s="227" t="str">
        <f>IF(ISBLANK(INDEX('Policy Characteristics'!D:D,MATCH($C1857,'Policy Characteristics'!$C:$C,0))),"",INDEX('Policy Characteristics'!D:D,MATCH($C1857,'Policy Characteristics'!$C:$C,0)))</f>
        <v>R&amp;D Capital Cost Reductions</v>
      </c>
      <c r="K1857" s="22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226" t="str">
        <f>IF(ISBLANK(INDEX('Policy Characteristics'!I:I,MATCH($C1857,'Policy Characteristics'!$C:$C,0))),"",INDEX('Policy Characteristics'!I:I,MATCH($C1857,'Policy Characteristics'!$C:$C,0)))</f>
        <v>% reduction in cost</v>
      </c>
      <c r="P1857" s="22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26" t="str">
        <f>IF(ISBLANK(INDEX('Policy Characteristics'!K:K,MATCH($C1857,'Policy Characteristics'!$C:$C,0))),"",INDEX('Policy Characteristics'!K:K,MATCH($C1857,'Policy Characteristics'!$C:$C,0)))</f>
        <v>architectural-design.html#rnd</v>
      </c>
      <c r="R1857" s="226" t="str">
        <f>IF(ISBLANK(INDEX('Policy Characteristics'!L:L,MATCH($C1857,'Policy Characteristics'!$C:$C,0))),"",INDEX('Policy Characteristics'!L:L,MATCH($C1857,'Policy Characteristics'!$C:$C,0)))</f>
        <v>research-and-development.html</v>
      </c>
    </row>
    <row r="1858" spans="1:18">
      <c r="A1858" s="22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226" t="str">
        <f t="shared" si="72"/>
        <v>RnD Electricity Capital Cost Perc Reduction</v>
      </c>
      <c r="D1858" s="6" t="s">
        <v>814</v>
      </c>
      <c r="E1858" s="45"/>
      <c r="F1858" s="6" t="s">
        <v>1035</v>
      </c>
      <c r="G1858" s="45"/>
      <c r="H1858" s="43">
        <v>180</v>
      </c>
      <c r="I1858" s="261" t="s">
        <v>728</v>
      </c>
      <c r="J1858" s="227" t="str">
        <f>IF(ISBLANK(INDEX('Policy Characteristics'!D:D,MATCH($C1858,'Policy Characteristics'!$C:$C,0))),"",INDEX('Policy Characteristics'!D:D,MATCH($C1858,'Policy Characteristics'!$C:$C,0)))</f>
        <v>R&amp;D Capital Cost Reductions</v>
      </c>
      <c r="K1858" s="22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226" t="str">
        <f>IF(ISBLANK(INDEX('Policy Characteristics'!I:I,MATCH($C1858,'Policy Characteristics'!$C:$C,0))),"",INDEX('Policy Characteristics'!I:I,MATCH($C1858,'Policy Characteristics'!$C:$C,0)))</f>
        <v>% reduction in cost</v>
      </c>
      <c r="P1858" s="22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26" t="str">
        <f>IF(ISBLANK(INDEX('Policy Characteristics'!K:K,MATCH($C1858,'Policy Characteristics'!$C:$C,0))),"",INDEX('Policy Characteristics'!K:K,MATCH($C1858,'Policy Characteristics'!$C:$C,0)))</f>
        <v>architectural-design.html#rnd</v>
      </c>
      <c r="R1858" s="226" t="str">
        <f>IF(ISBLANK(INDEX('Policy Characteristics'!L:L,MATCH($C1858,'Policy Characteristics'!$C:$C,0))),"",INDEX('Policy Characteristics'!L:L,MATCH($C1858,'Policy Characteristics'!$C:$C,0)))</f>
        <v>research-and-development.html</v>
      </c>
    </row>
    <row r="1859" spans="1:18">
      <c r="A1859" s="22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226" t="str">
        <f t="shared" si="72"/>
        <v>RnD Electricity Capital Cost Perc Reduction</v>
      </c>
      <c r="D1859" s="6" t="s">
        <v>816</v>
      </c>
      <c r="E1859" s="45"/>
      <c r="F1859" s="6" t="s">
        <v>1036</v>
      </c>
      <c r="G1859" s="45"/>
      <c r="H1859" s="43">
        <v>183</v>
      </c>
      <c r="I1859" s="261" t="s">
        <v>728</v>
      </c>
      <c r="J1859" s="227" t="str">
        <f>IF(ISBLANK(INDEX('Policy Characteristics'!D:D,MATCH($C1859,'Policy Characteristics'!$C:$C,0))),"",INDEX('Policy Characteristics'!D:D,MATCH($C1859,'Policy Characteristics'!$C:$C,0)))</f>
        <v>R&amp;D Capital Cost Reductions</v>
      </c>
      <c r="K1859" s="22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226" t="str">
        <f>IF(ISBLANK(INDEX('Policy Characteristics'!I:I,MATCH($C1859,'Policy Characteristics'!$C:$C,0))),"",INDEX('Policy Characteristics'!I:I,MATCH($C1859,'Policy Characteristics'!$C:$C,0)))</f>
        <v>% reduction in cost</v>
      </c>
      <c r="P1859" s="22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26" t="str">
        <f>IF(ISBLANK(INDEX('Policy Characteristics'!K:K,MATCH($C1859,'Policy Characteristics'!$C:$C,0))),"",INDEX('Policy Characteristics'!K:K,MATCH($C1859,'Policy Characteristics'!$C:$C,0)))</f>
        <v>architectural-design.html#rnd</v>
      </c>
      <c r="R1859" s="226" t="str">
        <f>IF(ISBLANK(INDEX('Policy Characteristics'!L:L,MATCH($C1859,'Policy Characteristics'!$C:$C,0))),"",INDEX('Policy Characteristics'!L:L,MATCH($C1859,'Policy Characteristics'!$C:$C,0)))</f>
        <v>research-and-development.html</v>
      </c>
    </row>
    <row r="1860" spans="1:18">
      <c r="A1860" s="22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226" t="str">
        <f t="shared" si="72"/>
        <v>RnD Electricity Capital Cost Perc Reduction</v>
      </c>
      <c r="D1860" s="6" t="s">
        <v>818</v>
      </c>
      <c r="E1860" s="45"/>
      <c r="F1860" s="6" t="s">
        <v>1037</v>
      </c>
      <c r="G1860" s="45"/>
      <c r="H1860" s="43">
        <v>1811</v>
      </c>
      <c r="I1860" s="261" t="s">
        <v>728</v>
      </c>
      <c r="J1860" s="227" t="str">
        <f>IF(ISBLANK(INDEX('Policy Characteristics'!D:D,MATCH($C1860,'Policy Characteristics'!$C:$C,0))),"",INDEX('Policy Characteristics'!D:D,MATCH($C1860,'Policy Characteristics'!$C:$C,0)))</f>
        <v>R&amp;D Capital Cost Reductions</v>
      </c>
      <c r="K1860" s="22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226" t="str">
        <f>IF(ISBLANK(INDEX('Policy Characteristics'!I:I,MATCH($C1860,'Policy Characteristics'!$C:$C,0))),"",INDEX('Policy Characteristics'!I:I,MATCH($C1860,'Policy Characteristics'!$C:$C,0)))</f>
        <v>% reduction in cost</v>
      </c>
      <c r="P1860" s="22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26" t="str">
        <f>IF(ISBLANK(INDEX('Policy Characteristics'!K:K,MATCH($C1860,'Policy Characteristics'!$C:$C,0))),"",INDEX('Policy Characteristics'!K:K,MATCH($C1860,'Policy Characteristics'!$C:$C,0)))</f>
        <v>architectural-design.html#rnd</v>
      </c>
      <c r="R1860" s="226" t="str">
        <f>IF(ISBLANK(INDEX('Policy Characteristics'!L:L,MATCH($C1860,'Policy Characteristics'!$C:$C,0))),"",INDEX('Policy Characteristics'!L:L,MATCH($C1860,'Policy Characteristics'!$C:$C,0)))</f>
        <v>research-and-development.html</v>
      </c>
    </row>
    <row r="1861" spans="1:18">
      <c r="A1861" s="22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226" t="str">
        <f t="shared" si="72"/>
        <v>RnD Electricity Capital Cost Perc Reduction</v>
      </c>
      <c r="D1861" s="6" t="s">
        <v>820</v>
      </c>
      <c r="E1861" s="45"/>
      <c r="F1861" s="6" t="s">
        <v>1038</v>
      </c>
      <c r="G1861" s="45"/>
      <c r="H1861" s="43">
        <v>1812</v>
      </c>
      <c r="I1861" s="261" t="s">
        <v>728</v>
      </c>
      <c r="J1861" s="227" t="str">
        <f>IF(ISBLANK(INDEX('Policy Characteristics'!D:D,MATCH($C1861,'Policy Characteristics'!$C:$C,0))),"",INDEX('Policy Characteristics'!D:D,MATCH($C1861,'Policy Characteristics'!$C:$C,0)))</f>
        <v>R&amp;D Capital Cost Reductions</v>
      </c>
      <c r="K1861" s="22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226" t="str">
        <f>IF(ISBLANK(INDEX('Policy Characteristics'!I:I,MATCH($C1861,'Policy Characteristics'!$C:$C,0))),"",INDEX('Policy Characteristics'!I:I,MATCH($C1861,'Policy Characteristics'!$C:$C,0)))</f>
        <v>% reduction in cost</v>
      </c>
      <c r="P1861" s="22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26" t="str">
        <f>IF(ISBLANK(INDEX('Policy Characteristics'!K:K,MATCH($C1861,'Policy Characteristics'!$C:$C,0))),"",INDEX('Policy Characteristics'!K:K,MATCH($C1861,'Policy Characteristics'!$C:$C,0)))</f>
        <v>architectural-design.html#rnd</v>
      </c>
      <c r="R1861" s="226" t="str">
        <f>IF(ISBLANK(INDEX('Policy Characteristics'!L:L,MATCH($C1861,'Policy Characteristics'!$C:$C,0))),"",INDEX('Policy Characteristics'!L:L,MATCH($C1861,'Policy Characteristics'!$C:$C,0)))</f>
        <v>research-and-development.html</v>
      </c>
    </row>
    <row r="1862" spans="1:18">
      <c r="A1862" s="22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226" t="str">
        <f t="shared" si="72"/>
        <v>RnD Electricity Capital Cost Perc Reduction</v>
      </c>
      <c r="D1862" s="6" t="s">
        <v>822</v>
      </c>
      <c r="E1862" s="45"/>
      <c r="F1862" s="6" t="s">
        <v>1039</v>
      </c>
      <c r="G1862" s="45"/>
      <c r="H1862" s="43">
        <v>1813</v>
      </c>
      <c r="I1862" s="261" t="s">
        <v>738</v>
      </c>
      <c r="J1862" s="227" t="str">
        <f>IF(ISBLANK(INDEX('Policy Characteristics'!D:D,MATCH($C1862,'Policy Characteristics'!$C:$C,0))),"",INDEX('Policy Characteristics'!D:D,MATCH($C1862,'Policy Characteristics'!$C:$C,0)))</f>
        <v>R&amp;D Capital Cost Reductions</v>
      </c>
      <c r="K1862" s="22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226" t="str">
        <f>IF(ISBLANK(INDEX('Policy Characteristics'!I:I,MATCH($C1862,'Policy Characteristics'!$C:$C,0))),"",INDEX('Policy Characteristics'!I:I,MATCH($C1862,'Policy Characteristics'!$C:$C,0)))</f>
        <v>% reduction in cost</v>
      </c>
      <c r="P1862" s="22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26" t="str">
        <f>IF(ISBLANK(INDEX('Policy Characteristics'!K:K,MATCH($C1862,'Policy Characteristics'!$C:$C,0))),"",INDEX('Policy Characteristics'!K:K,MATCH($C1862,'Policy Characteristics'!$C:$C,0)))</f>
        <v>architectural-design.html#rnd</v>
      </c>
      <c r="R1862" s="226" t="str">
        <f>IF(ISBLANK(INDEX('Policy Characteristics'!L:L,MATCH($C1862,'Policy Characteristics'!$C:$C,0))),"",INDEX('Policy Characteristics'!L:L,MATCH($C1862,'Policy Characteristics'!$C:$C,0)))</f>
        <v>research-and-development.html</v>
      </c>
    </row>
    <row r="1863" spans="1:18">
      <c r="A1863" s="22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226" t="str">
        <f t="shared" si="72"/>
        <v>RnD Electricity Capital Cost Perc Reduction</v>
      </c>
      <c r="D1863" s="6" t="s">
        <v>824</v>
      </c>
      <c r="E1863" s="45"/>
      <c r="F1863" s="6" t="s">
        <v>1040</v>
      </c>
      <c r="G1863" s="45"/>
      <c r="H1863" s="43">
        <v>1814</v>
      </c>
      <c r="I1863" s="261" t="s">
        <v>738</v>
      </c>
      <c r="J1863" s="227" t="str">
        <f>IF(ISBLANK(INDEX('Policy Characteristics'!D:D,MATCH($C1863,'Policy Characteristics'!$C:$C,0))),"",INDEX('Policy Characteristics'!D:D,MATCH($C1863,'Policy Characteristics'!$C:$C,0)))</f>
        <v>R&amp;D Capital Cost Reductions</v>
      </c>
      <c r="K1863" s="22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226" t="str">
        <f>IF(ISBLANK(INDEX('Policy Characteristics'!I:I,MATCH($C1863,'Policy Characteristics'!$C:$C,0))),"",INDEX('Policy Characteristics'!I:I,MATCH($C1863,'Policy Characteristics'!$C:$C,0)))</f>
        <v>% reduction in cost</v>
      </c>
      <c r="P1863" s="22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26" t="str">
        <f>IF(ISBLANK(INDEX('Policy Characteristics'!K:K,MATCH($C1863,'Policy Characteristics'!$C:$C,0))),"",INDEX('Policy Characteristics'!K:K,MATCH($C1863,'Policy Characteristics'!$C:$C,0)))</f>
        <v>architectural-design.html#rnd</v>
      </c>
      <c r="R1863" s="226" t="str">
        <f>IF(ISBLANK(INDEX('Policy Characteristics'!L:L,MATCH($C1863,'Policy Characteristics'!$C:$C,0))),"",INDEX('Policy Characteristics'!L:L,MATCH($C1863,'Policy Characteristics'!$C:$C,0)))</f>
        <v>research-and-development.html</v>
      </c>
    </row>
    <row r="1864" spans="1:18">
      <c r="A1864" s="22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226" t="str">
        <f t="shared" si="72"/>
        <v>RnD Electricity Capital Cost Perc Reduction</v>
      </c>
      <c r="D1864" s="6" t="s">
        <v>826</v>
      </c>
      <c r="E1864" s="45"/>
      <c r="F1864" s="6" t="s">
        <v>1041</v>
      </c>
      <c r="G1864" s="45"/>
      <c r="H1864" s="43">
        <v>1815</v>
      </c>
      <c r="I1864" s="261" t="s">
        <v>728</v>
      </c>
      <c r="J1864" s="227" t="str">
        <f>IF(ISBLANK(INDEX('Policy Characteristics'!D:D,MATCH($C1864,'Policy Characteristics'!$C:$C,0))),"",INDEX('Policy Characteristics'!D:D,MATCH($C1864,'Policy Characteristics'!$C:$C,0)))</f>
        <v>R&amp;D Capital Cost Reductions</v>
      </c>
      <c r="K1864" s="22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226" t="str">
        <f>IF(ISBLANK(INDEX('Policy Characteristics'!I:I,MATCH($C1864,'Policy Characteristics'!$C:$C,0))),"",INDEX('Policy Characteristics'!I:I,MATCH($C1864,'Policy Characteristics'!$C:$C,0)))</f>
        <v>% reduction in cost</v>
      </c>
      <c r="P1864" s="22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26" t="str">
        <f>IF(ISBLANK(INDEX('Policy Characteristics'!K:K,MATCH($C1864,'Policy Characteristics'!$C:$C,0))),"",INDEX('Policy Characteristics'!K:K,MATCH($C1864,'Policy Characteristics'!$C:$C,0)))</f>
        <v>architectural-design.html#rnd</v>
      </c>
      <c r="R1864" s="226" t="str">
        <f>IF(ISBLANK(INDEX('Policy Characteristics'!L:L,MATCH($C1864,'Policy Characteristics'!$C:$C,0))),"",INDEX('Policy Characteristics'!L:L,MATCH($C1864,'Policy Characteristics'!$C:$C,0)))</f>
        <v>research-and-development.html</v>
      </c>
    </row>
    <row r="1865" spans="1:18">
      <c r="A1865" s="22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226" t="str">
        <f t="shared" si="72"/>
        <v>RnD Electricity Capital Cost Perc Reduction</v>
      </c>
      <c r="D1865" s="6" t="s">
        <v>828</v>
      </c>
      <c r="E1865" s="45"/>
      <c r="F1865" s="6" t="s">
        <v>1042</v>
      </c>
      <c r="G1865" s="45"/>
      <c r="H1865" s="43">
        <v>1816</v>
      </c>
      <c r="I1865" s="261" t="s">
        <v>728</v>
      </c>
      <c r="J1865" s="227" t="str">
        <f>IF(ISBLANK(INDEX('Policy Characteristics'!D:D,MATCH($C1865,'Policy Characteristics'!$C:$C,0))),"",INDEX('Policy Characteristics'!D:D,MATCH($C1865,'Policy Characteristics'!$C:$C,0)))</f>
        <v>R&amp;D Capital Cost Reductions</v>
      </c>
      <c r="K1865" s="22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226" t="str">
        <f>IF(ISBLANK(INDEX('Policy Characteristics'!I:I,MATCH($C1865,'Policy Characteristics'!$C:$C,0))),"",INDEX('Policy Characteristics'!I:I,MATCH($C1865,'Policy Characteristics'!$C:$C,0)))</f>
        <v>% reduction in cost</v>
      </c>
      <c r="P1865" s="22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26" t="str">
        <f>IF(ISBLANK(INDEX('Policy Characteristics'!K:K,MATCH($C1865,'Policy Characteristics'!$C:$C,0))),"",INDEX('Policy Characteristics'!K:K,MATCH($C1865,'Policy Characteristics'!$C:$C,0)))</f>
        <v>architectural-design.html#rnd</v>
      </c>
      <c r="R1865" s="226" t="str">
        <f>IF(ISBLANK(INDEX('Policy Characteristics'!L:L,MATCH($C1865,'Policy Characteristics'!$C:$C,0))),"",INDEX('Policy Characteristics'!L:L,MATCH($C1865,'Policy Characteristics'!$C:$C,0)))</f>
        <v>research-and-development.html</v>
      </c>
    </row>
    <row r="1866" spans="1:18">
      <c r="A1866" s="22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226" t="str">
        <f t="shared" si="72"/>
        <v>RnD Electricity Capital Cost Perc Reduction</v>
      </c>
      <c r="D1866" s="6" t="s">
        <v>830</v>
      </c>
      <c r="E1866" s="45"/>
      <c r="F1866" s="6" t="s">
        <v>1043</v>
      </c>
      <c r="G1866" s="45"/>
      <c r="H1866" s="43">
        <v>1817</v>
      </c>
      <c r="I1866" s="261" t="s">
        <v>728</v>
      </c>
      <c r="J1866" s="227" t="str">
        <f>IF(ISBLANK(INDEX('Policy Characteristics'!D:D,MATCH($C1866,'Policy Characteristics'!$C:$C,0))),"",INDEX('Policy Characteristics'!D:D,MATCH($C1866,'Policy Characteristics'!$C:$C,0)))</f>
        <v>R&amp;D Capital Cost Reductions</v>
      </c>
      <c r="K1866" s="22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226" t="str">
        <f>IF(ISBLANK(INDEX('Policy Characteristics'!I:I,MATCH($C1866,'Policy Characteristics'!$C:$C,0))),"",INDEX('Policy Characteristics'!I:I,MATCH($C1866,'Policy Characteristics'!$C:$C,0)))</f>
        <v>% reduction in cost</v>
      </c>
      <c r="P1866" s="22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26" t="str">
        <f>IF(ISBLANK(INDEX('Policy Characteristics'!K:K,MATCH($C1866,'Policy Characteristics'!$C:$C,0))),"",INDEX('Policy Characteristics'!K:K,MATCH($C1866,'Policy Characteristics'!$C:$C,0)))</f>
        <v>architectural-design.html#rnd</v>
      </c>
      <c r="R1866" s="226" t="str">
        <f>IF(ISBLANK(INDEX('Policy Characteristics'!L:L,MATCH($C1866,'Policy Characteristics'!$C:$C,0))),"",INDEX('Policy Characteristics'!L:L,MATCH($C1866,'Policy Characteristics'!$C:$C,0)))</f>
        <v>research-and-development.html</v>
      </c>
    </row>
    <row r="1867" spans="1:18">
      <c r="A1867" s="22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226" t="str">
        <f t="shared" si="72"/>
        <v>RnD Electricity Capital Cost Perc Reduction</v>
      </c>
      <c r="D1867" s="6" t="s">
        <v>832</v>
      </c>
      <c r="E1867" s="45"/>
      <c r="F1867" s="6" t="s">
        <v>1044</v>
      </c>
      <c r="G1867" s="45"/>
      <c r="H1867" s="43">
        <v>1818</v>
      </c>
      <c r="I1867" s="261" t="s">
        <v>728</v>
      </c>
      <c r="J1867" s="227" t="str">
        <f>IF(ISBLANK(INDEX('Policy Characteristics'!D:D,MATCH($C1867,'Policy Characteristics'!$C:$C,0))),"",INDEX('Policy Characteristics'!D:D,MATCH($C1867,'Policy Characteristics'!$C:$C,0)))</f>
        <v>R&amp;D Capital Cost Reductions</v>
      </c>
      <c r="K1867" s="22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226" t="str">
        <f>IF(ISBLANK(INDEX('Policy Characteristics'!I:I,MATCH($C1867,'Policy Characteristics'!$C:$C,0))),"",INDEX('Policy Characteristics'!I:I,MATCH($C1867,'Policy Characteristics'!$C:$C,0)))</f>
        <v>% reduction in cost</v>
      </c>
      <c r="P1867" s="22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26" t="str">
        <f>IF(ISBLANK(INDEX('Policy Characteristics'!K:K,MATCH($C1867,'Policy Characteristics'!$C:$C,0))),"",INDEX('Policy Characteristics'!K:K,MATCH($C1867,'Policy Characteristics'!$C:$C,0)))</f>
        <v>architectural-design.html#rnd</v>
      </c>
      <c r="R1867" s="226" t="str">
        <f>IF(ISBLANK(INDEX('Policy Characteristics'!L:L,MATCH($C1867,'Policy Characteristics'!$C:$C,0))),"",INDEX('Policy Characteristics'!L:L,MATCH($C1867,'Policy Characteristics'!$C:$C,0)))</f>
        <v>research-and-development.html</v>
      </c>
    </row>
    <row r="1868" spans="1:18">
      <c r="A1868" s="22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226" t="str">
        <f t="shared" si="72"/>
        <v>RnD Electricity Capital Cost Perc Reduction</v>
      </c>
      <c r="D1868" s="6" t="s">
        <v>834</v>
      </c>
      <c r="E1868" s="45"/>
      <c r="F1868" s="6" t="s">
        <v>1045</v>
      </c>
      <c r="G1868" s="45"/>
      <c r="H1868" s="43">
        <v>1819</v>
      </c>
      <c r="I1868" s="261" t="s">
        <v>728</v>
      </c>
      <c r="J1868" s="227" t="str">
        <f>IF(ISBLANK(INDEX('Policy Characteristics'!D:D,MATCH($C1868,'Policy Characteristics'!$C:$C,0))),"",INDEX('Policy Characteristics'!D:D,MATCH($C1868,'Policy Characteristics'!$C:$C,0)))</f>
        <v>R&amp;D Capital Cost Reductions</v>
      </c>
      <c r="K1868" s="22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226" t="str">
        <f>IF(ISBLANK(INDEX('Policy Characteristics'!I:I,MATCH($C1868,'Policy Characteristics'!$C:$C,0))),"",INDEX('Policy Characteristics'!I:I,MATCH($C1868,'Policy Characteristics'!$C:$C,0)))</f>
        <v>% reduction in cost</v>
      </c>
      <c r="P1868" s="22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26" t="str">
        <f>IF(ISBLANK(INDEX('Policy Characteristics'!K:K,MATCH($C1868,'Policy Characteristics'!$C:$C,0))),"",INDEX('Policy Characteristics'!K:K,MATCH($C1868,'Policy Characteristics'!$C:$C,0)))</f>
        <v>architectural-design.html#rnd</v>
      </c>
      <c r="R1868" s="226" t="str">
        <f>IF(ISBLANK(INDEX('Policy Characteristics'!L:L,MATCH($C1868,'Policy Characteristics'!$C:$C,0))),"",INDEX('Policy Characteristics'!L:L,MATCH($C1868,'Policy Characteristics'!$C:$C,0)))</f>
        <v>research-and-development.html</v>
      </c>
    </row>
    <row r="1869" spans="1:18">
      <c r="A1869" s="22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226" t="str">
        <f t="shared" si="72"/>
        <v>RnD Electricity Capital Cost Perc Reduction</v>
      </c>
      <c r="D1869" s="6" t="s">
        <v>836</v>
      </c>
      <c r="E1869" s="45"/>
      <c r="F1869" s="6" t="s">
        <v>1046</v>
      </c>
      <c r="G1869" s="45"/>
      <c r="H1869" s="43">
        <v>1820</v>
      </c>
      <c r="I1869" s="261" t="s">
        <v>728</v>
      </c>
      <c r="J1869" s="227" t="str">
        <f>IF(ISBLANK(INDEX('Policy Characteristics'!D:D,MATCH($C1869,'Policy Characteristics'!$C:$C,0))),"",INDEX('Policy Characteristics'!D:D,MATCH($C1869,'Policy Characteristics'!$C:$C,0)))</f>
        <v>R&amp;D Capital Cost Reductions</v>
      </c>
      <c r="K1869" s="22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226" t="str">
        <f>IF(ISBLANK(INDEX('Policy Characteristics'!I:I,MATCH($C1869,'Policy Characteristics'!$C:$C,0))),"",INDEX('Policy Characteristics'!I:I,MATCH($C1869,'Policy Characteristics'!$C:$C,0)))</f>
        <v>% reduction in cost</v>
      </c>
      <c r="P1869" s="22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26" t="str">
        <f>IF(ISBLANK(INDEX('Policy Characteristics'!K:K,MATCH($C1869,'Policy Characteristics'!$C:$C,0))),"",INDEX('Policy Characteristics'!K:K,MATCH($C1869,'Policy Characteristics'!$C:$C,0)))</f>
        <v>architectural-design.html#rnd</v>
      </c>
      <c r="R1869" s="226" t="str">
        <f>IF(ISBLANK(INDEX('Policy Characteristics'!L:L,MATCH($C1869,'Policy Characteristics'!$C:$C,0))),"",INDEX('Policy Characteristics'!L:L,MATCH($C1869,'Policy Characteristics'!$C:$C,0)))</f>
        <v>research-and-development.html</v>
      </c>
    </row>
    <row r="1870" spans="1:18">
      <c r="A1870" s="22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226" t="str">
        <f t="shared" si="72"/>
        <v>RnD Electricity Capital Cost Perc Reduction</v>
      </c>
      <c r="D1870" s="6" t="s">
        <v>838</v>
      </c>
      <c r="E1870" s="45"/>
      <c r="F1870" s="6" t="s">
        <v>1047</v>
      </c>
      <c r="G1870" s="45"/>
      <c r="H1870" s="43">
        <v>1821</v>
      </c>
      <c r="I1870" s="261" t="s">
        <v>728</v>
      </c>
      <c r="J1870" s="227" t="str">
        <f>IF(ISBLANK(INDEX('Policy Characteristics'!D:D,MATCH($C1870,'Policy Characteristics'!$C:$C,0))),"",INDEX('Policy Characteristics'!D:D,MATCH($C1870,'Policy Characteristics'!$C:$C,0)))</f>
        <v>R&amp;D Capital Cost Reductions</v>
      </c>
      <c r="K1870" s="22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226" t="str">
        <f>IF(ISBLANK(INDEX('Policy Characteristics'!I:I,MATCH($C1870,'Policy Characteristics'!$C:$C,0))),"",INDEX('Policy Characteristics'!I:I,MATCH($C1870,'Policy Characteristics'!$C:$C,0)))</f>
        <v>% reduction in cost</v>
      </c>
      <c r="P1870" s="22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26" t="str">
        <f>IF(ISBLANK(INDEX('Policy Characteristics'!K:K,MATCH($C1870,'Policy Characteristics'!$C:$C,0))),"",INDEX('Policy Characteristics'!K:K,MATCH($C1870,'Policy Characteristics'!$C:$C,0)))</f>
        <v>architectural-design.html#rnd</v>
      </c>
      <c r="R1870" s="226" t="str">
        <f>IF(ISBLANK(INDEX('Policy Characteristics'!L:L,MATCH($C1870,'Policy Characteristics'!$C:$C,0))),"",INDEX('Policy Characteristics'!L:L,MATCH($C1870,'Policy Characteristics'!$C:$C,0)))</f>
        <v>research-and-development.html</v>
      </c>
    </row>
    <row r="1871" spans="1:18">
      <c r="A1871" s="22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226" t="str">
        <f t="shared" si="72"/>
        <v>RnD Electricity Capital Cost Perc Reduction</v>
      </c>
      <c r="D1871" s="6" t="s">
        <v>840</v>
      </c>
      <c r="E1871" s="45"/>
      <c r="F1871" s="6" t="s">
        <v>1048</v>
      </c>
      <c r="G1871" s="45"/>
      <c r="H1871" s="43">
        <v>2245</v>
      </c>
      <c r="I1871" s="261" t="s">
        <v>728</v>
      </c>
      <c r="J1871" s="227" t="str">
        <f>IF(ISBLANK(INDEX('Policy Characteristics'!D:D,MATCH($C1871,'Policy Characteristics'!$C:$C,0))),"",INDEX('Policy Characteristics'!D:D,MATCH($C1871,'Policy Characteristics'!$C:$C,0)))</f>
        <v>R&amp;D Capital Cost Reductions</v>
      </c>
      <c r="K1871" s="22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226" t="str">
        <f>IF(ISBLANK(INDEX('Policy Characteristics'!I:I,MATCH($C1871,'Policy Characteristics'!$C:$C,0))),"",INDEX('Policy Characteristics'!I:I,MATCH($C1871,'Policy Characteristics'!$C:$C,0)))</f>
        <v>% reduction in cost</v>
      </c>
      <c r="P1871" s="22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26" t="str">
        <f>IF(ISBLANK(INDEX('Policy Characteristics'!K:K,MATCH($C1871,'Policy Characteristics'!$C:$C,0))),"",INDEX('Policy Characteristics'!K:K,MATCH($C1871,'Policy Characteristics'!$C:$C,0)))</f>
        <v>architectural-design.html#rnd</v>
      </c>
      <c r="R1871" s="226" t="str">
        <f>IF(ISBLANK(INDEX('Policy Characteristics'!L:L,MATCH($C1871,'Policy Characteristics'!$C:$C,0))),"",INDEX('Policy Characteristics'!L:L,MATCH($C1871,'Policy Characteristics'!$C:$C,0)))</f>
        <v>research-and-development.html</v>
      </c>
    </row>
    <row r="1872" spans="1:18">
      <c r="A1872" s="22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t="s">
        <v>644</v>
      </c>
      <c r="D1872" t="s">
        <v>842</v>
      </c>
      <c r="E1872" s="45"/>
      <c r="F1872" s="6" t="s">
        <v>1049</v>
      </c>
      <c r="G1872" s="45"/>
      <c r="H1872" s="43">
        <v>1462</v>
      </c>
      <c r="I1872" s="261" t="s">
        <v>728</v>
      </c>
      <c r="J1872" s="227" t="str">
        <f>IF(ISBLANK(INDEX('Policy Characteristics'!D:D,MATCH($C1872,'Policy Characteristics'!$C:$C,0))),"",INDEX('Policy Characteristics'!D:D,MATCH($C1872,'Policy Characteristics'!$C:$C,0)))</f>
        <v>R&amp;D Capital Cost Reductions</v>
      </c>
      <c r="K1872" s="226" t="str">
        <f>IF(ISBLANK(INDEX('Policy Characteristics'!E:E,MATCH($C1872,'Policy Characteristics'!$C:$C,0))),"",INDEX('Policy Characteristics'!E:E,MATCH($C1872,'Policy Characteristics'!$C:$C,0)))</f>
        <v>RnD industry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226" t="str">
        <f>IF(ISBLANK(INDEX('Policy Characteristics'!I:I,MATCH($C1872,'Policy Characteristics'!$C:$C,0))),"",INDEX('Policy Characteristics'!I:I,MATCH($C1872,'Policy Characteristics'!$C:$C,0)))</f>
        <v>% reduction in cost</v>
      </c>
      <c r="P1872" s="22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26" t="str">
        <f>IF(ISBLANK(INDEX('Policy Characteristics'!K:K,MATCH($C1872,'Policy Characteristics'!$C:$C,0))),"",INDEX('Policy Characteristics'!K:K,MATCH($C1872,'Policy Characteristics'!$C:$C,0)))</f>
        <v>architectural-design.html#rnd</v>
      </c>
      <c r="R1872" s="226" t="str">
        <f>IF(ISBLANK(INDEX('Policy Characteristics'!L:L,MATCH($C1872,'Policy Characteristics'!$C:$C,0))),"",INDEX('Policy Characteristics'!L:L,MATCH($C1872,'Policy Characteristics'!$C:$C,0)))</f>
        <v>research-and-development.html</v>
      </c>
    </row>
    <row r="1873" spans="1:18">
      <c r="A1873" s="22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s="226" t="str">
        <f t="shared" ref="C1873:C1896" si="73">C$1872</f>
        <v>RnD Industry Capital Cost Perc Reduction</v>
      </c>
      <c r="D1873" t="s">
        <v>844</v>
      </c>
      <c r="E1873" s="45"/>
      <c r="F1873" s="6" t="s">
        <v>1050</v>
      </c>
      <c r="G1873" s="45"/>
      <c r="H1873" s="43">
        <v>1463</v>
      </c>
      <c r="I1873" s="261" t="s">
        <v>728</v>
      </c>
      <c r="J1873" s="227" t="str">
        <f>IF(ISBLANK(INDEX('Policy Characteristics'!D:D,MATCH($C1873,'Policy Characteristics'!$C:$C,0))),"",INDEX('Policy Characteristics'!D:D,MATCH($C1873,'Policy Characteristics'!$C:$C,0)))</f>
        <v>R&amp;D Capital Cost Reductions</v>
      </c>
      <c r="K1873" s="22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226" t="str">
        <f>IF(ISBLANK(INDEX('Policy Characteristics'!I:I,MATCH($C1873,'Policy Characteristics'!$C:$C,0))),"",INDEX('Policy Characteristics'!I:I,MATCH($C1873,'Policy Characteristics'!$C:$C,0)))</f>
        <v>% reduction in cost</v>
      </c>
      <c r="P1873" s="22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26" t="str">
        <f>IF(ISBLANK(INDEX('Policy Characteristics'!K:K,MATCH($C1873,'Policy Characteristics'!$C:$C,0))),"",INDEX('Policy Characteristics'!K:K,MATCH($C1873,'Policy Characteristics'!$C:$C,0)))</f>
        <v>architectural-design.html#rnd</v>
      </c>
      <c r="R1873" s="226" t="str">
        <f>IF(ISBLANK(INDEX('Policy Characteristics'!L:L,MATCH($C1873,'Policy Characteristics'!$C:$C,0))),"",INDEX('Policy Characteristics'!L:L,MATCH($C1873,'Policy Characteristics'!$C:$C,0)))</f>
        <v>research-and-development.html</v>
      </c>
    </row>
    <row r="1874" spans="1:18">
      <c r="A1874" s="22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226" t="str">
        <f t="shared" si="73"/>
        <v>RnD Industry Capital Cost Perc Reduction</v>
      </c>
      <c r="D1874" t="s">
        <v>846</v>
      </c>
      <c r="E1874" s="45"/>
      <c r="F1874" s="6" t="s">
        <v>1051</v>
      </c>
      <c r="G1874" s="45"/>
      <c r="H1874" s="43">
        <v>1464</v>
      </c>
      <c r="I1874" s="261" t="s">
        <v>728</v>
      </c>
      <c r="J1874" s="227" t="str">
        <f>IF(ISBLANK(INDEX('Policy Characteristics'!D:D,MATCH($C1874,'Policy Characteristics'!$C:$C,0))),"",INDEX('Policy Characteristics'!D:D,MATCH($C1874,'Policy Characteristics'!$C:$C,0)))</f>
        <v>R&amp;D Capital Cost Reductions</v>
      </c>
      <c r="K1874" s="22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226" t="str">
        <f>IF(ISBLANK(INDEX('Policy Characteristics'!I:I,MATCH($C1874,'Policy Characteristics'!$C:$C,0))),"",INDEX('Policy Characteristics'!I:I,MATCH($C1874,'Policy Characteristics'!$C:$C,0)))</f>
        <v>% reduction in cost</v>
      </c>
      <c r="P1874" s="22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26" t="str">
        <f>IF(ISBLANK(INDEX('Policy Characteristics'!K:K,MATCH($C1874,'Policy Characteristics'!$C:$C,0))),"",INDEX('Policy Characteristics'!K:K,MATCH($C1874,'Policy Characteristics'!$C:$C,0)))</f>
        <v>architectural-design.html#rnd</v>
      </c>
      <c r="R1874" s="226" t="str">
        <f>IF(ISBLANK(INDEX('Policy Characteristics'!L:L,MATCH($C1874,'Policy Characteristics'!$C:$C,0))),"",INDEX('Policy Characteristics'!L:L,MATCH($C1874,'Policy Characteristics'!$C:$C,0)))</f>
        <v>research-and-development.html</v>
      </c>
    </row>
    <row r="1875" spans="1:18">
      <c r="A1875" s="22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226" t="str">
        <f t="shared" si="73"/>
        <v>RnD Industry Capital Cost Perc Reduction</v>
      </c>
      <c r="D1875" t="s">
        <v>848</v>
      </c>
      <c r="E1875" s="45"/>
      <c r="F1875" s="6" t="s">
        <v>1052</v>
      </c>
      <c r="G1875" s="45"/>
      <c r="H1875" s="43">
        <v>1465</v>
      </c>
      <c r="I1875" s="261" t="s">
        <v>728</v>
      </c>
      <c r="J1875" s="227" t="str">
        <f>IF(ISBLANK(INDEX('Policy Characteristics'!D:D,MATCH($C1875,'Policy Characteristics'!$C:$C,0))),"",INDEX('Policy Characteristics'!D:D,MATCH($C1875,'Policy Characteristics'!$C:$C,0)))</f>
        <v>R&amp;D Capital Cost Reductions</v>
      </c>
      <c r="K1875" s="22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226" t="str">
        <f>IF(ISBLANK(INDEX('Policy Characteristics'!I:I,MATCH($C1875,'Policy Characteristics'!$C:$C,0))),"",INDEX('Policy Characteristics'!I:I,MATCH($C1875,'Policy Characteristics'!$C:$C,0)))</f>
        <v>% reduction in cost</v>
      </c>
      <c r="P1875" s="22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26" t="str">
        <f>IF(ISBLANK(INDEX('Policy Characteristics'!K:K,MATCH($C1875,'Policy Characteristics'!$C:$C,0))),"",INDEX('Policy Characteristics'!K:K,MATCH($C1875,'Policy Characteristics'!$C:$C,0)))</f>
        <v>architectural-design.html#rnd</v>
      </c>
      <c r="R1875" s="226" t="str">
        <f>IF(ISBLANK(INDEX('Policy Characteristics'!L:L,MATCH($C1875,'Policy Characteristics'!$C:$C,0))),"",INDEX('Policy Characteristics'!L:L,MATCH($C1875,'Policy Characteristics'!$C:$C,0)))</f>
        <v>research-and-development.html</v>
      </c>
    </row>
    <row r="1876" spans="1:18">
      <c r="A1876" s="22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226" t="str">
        <f t="shared" si="73"/>
        <v>RnD Industry Capital Cost Perc Reduction</v>
      </c>
      <c r="D1876" t="s">
        <v>850</v>
      </c>
      <c r="E1876" s="45"/>
      <c r="F1876" s="6" t="s">
        <v>1053</v>
      </c>
      <c r="G1876" s="45"/>
      <c r="H1876" s="43">
        <v>1466</v>
      </c>
      <c r="I1876" s="261" t="s">
        <v>728</v>
      </c>
      <c r="J1876" s="227" t="str">
        <f>IF(ISBLANK(INDEX('Policy Characteristics'!D:D,MATCH($C1876,'Policy Characteristics'!$C:$C,0))),"",INDEX('Policy Characteristics'!D:D,MATCH($C1876,'Policy Characteristics'!$C:$C,0)))</f>
        <v>R&amp;D Capital Cost Reductions</v>
      </c>
      <c r="K1876" s="22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226" t="str">
        <f>IF(ISBLANK(INDEX('Policy Characteristics'!I:I,MATCH($C1876,'Policy Characteristics'!$C:$C,0))),"",INDEX('Policy Characteristics'!I:I,MATCH($C1876,'Policy Characteristics'!$C:$C,0)))</f>
        <v>% reduction in cost</v>
      </c>
      <c r="P1876" s="22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26" t="str">
        <f>IF(ISBLANK(INDEX('Policy Characteristics'!K:K,MATCH($C1876,'Policy Characteristics'!$C:$C,0))),"",INDEX('Policy Characteristics'!K:K,MATCH($C1876,'Policy Characteristics'!$C:$C,0)))</f>
        <v>architectural-design.html#rnd</v>
      </c>
      <c r="R1876" s="226" t="str">
        <f>IF(ISBLANK(INDEX('Policy Characteristics'!L:L,MATCH($C1876,'Policy Characteristics'!$C:$C,0))),"",INDEX('Policy Characteristics'!L:L,MATCH($C1876,'Policy Characteristics'!$C:$C,0)))</f>
        <v>research-and-development.html</v>
      </c>
    </row>
    <row r="1877" spans="1:18">
      <c r="A1877" s="22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226" t="str">
        <f t="shared" si="73"/>
        <v>RnD Industry Capital Cost Perc Reduction</v>
      </c>
      <c r="D1877" t="s">
        <v>852</v>
      </c>
      <c r="E1877" s="45"/>
      <c r="F1877" s="6" t="s">
        <v>1054</v>
      </c>
      <c r="G1877" s="45"/>
      <c r="H1877" s="43">
        <v>1467</v>
      </c>
      <c r="I1877" s="261" t="s">
        <v>728</v>
      </c>
      <c r="J1877" s="227" t="str">
        <f>IF(ISBLANK(INDEX('Policy Characteristics'!D:D,MATCH($C1877,'Policy Characteristics'!$C:$C,0))),"",INDEX('Policy Characteristics'!D:D,MATCH($C1877,'Policy Characteristics'!$C:$C,0)))</f>
        <v>R&amp;D Capital Cost Reductions</v>
      </c>
      <c r="K1877" s="22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226" t="str">
        <f>IF(ISBLANK(INDEX('Policy Characteristics'!I:I,MATCH($C1877,'Policy Characteristics'!$C:$C,0))),"",INDEX('Policy Characteristics'!I:I,MATCH($C1877,'Policy Characteristics'!$C:$C,0)))</f>
        <v>% reduction in cost</v>
      </c>
      <c r="P1877" s="22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26" t="str">
        <f>IF(ISBLANK(INDEX('Policy Characteristics'!K:K,MATCH($C1877,'Policy Characteristics'!$C:$C,0))),"",INDEX('Policy Characteristics'!K:K,MATCH($C1877,'Policy Characteristics'!$C:$C,0)))</f>
        <v>architectural-design.html#rnd</v>
      </c>
      <c r="R1877" s="226" t="str">
        <f>IF(ISBLANK(INDEX('Policy Characteristics'!L:L,MATCH($C1877,'Policy Characteristics'!$C:$C,0))),"",INDEX('Policy Characteristics'!L:L,MATCH($C1877,'Policy Characteristics'!$C:$C,0)))</f>
        <v>research-and-development.html</v>
      </c>
    </row>
    <row r="1878" spans="1:18">
      <c r="A1878" s="22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226" t="str">
        <f t="shared" si="73"/>
        <v>RnD Industry Capital Cost Perc Reduction</v>
      </c>
      <c r="D1878" t="s">
        <v>854</v>
      </c>
      <c r="E1878" s="45"/>
      <c r="F1878" s="6" t="s">
        <v>1055</v>
      </c>
      <c r="G1878" s="45"/>
      <c r="H1878" s="43">
        <v>1468</v>
      </c>
      <c r="I1878" s="261" t="s">
        <v>728</v>
      </c>
      <c r="J1878" s="227" t="str">
        <f>IF(ISBLANK(INDEX('Policy Characteristics'!D:D,MATCH($C1878,'Policy Characteristics'!$C:$C,0))),"",INDEX('Policy Characteristics'!D:D,MATCH($C1878,'Policy Characteristics'!$C:$C,0)))</f>
        <v>R&amp;D Capital Cost Reductions</v>
      </c>
      <c r="K1878" s="22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226" t="str">
        <f>IF(ISBLANK(INDEX('Policy Characteristics'!I:I,MATCH($C1878,'Policy Characteristics'!$C:$C,0))),"",INDEX('Policy Characteristics'!I:I,MATCH($C1878,'Policy Characteristics'!$C:$C,0)))</f>
        <v>% reduction in cost</v>
      </c>
      <c r="P1878" s="22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26" t="str">
        <f>IF(ISBLANK(INDEX('Policy Characteristics'!K:K,MATCH($C1878,'Policy Characteristics'!$C:$C,0))),"",INDEX('Policy Characteristics'!K:K,MATCH($C1878,'Policy Characteristics'!$C:$C,0)))</f>
        <v>architectural-design.html#rnd</v>
      </c>
      <c r="R1878" s="226" t="str">
        <f>IF(ISBLANK(INDEX('Policy Characteristics'!L:L,MATCH($C1878,'Policy Characteristics'!$C:$C,0))),"",INDEX('Policy Characteristics'!L:L,MATCH($C1878,'Policy Characteristics'!$C:$C,0)))</f>
        <v>research-and-development.html</v>
      </c>
    </row>
    <row r="1879" spans="1:18">
      <c r="A1879" s="22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226" t="str">
        <f t="shared" si="73"/>
        <v>RnD Industry Capital Cost Perc Reduction</v>
      </c>
      <c r="D1879" t="s">
        <v>856</v>
      </c>
      <c r="E1879" s="45"/>
      <c r="F1879" s="6" t="s">
        <v>1056</v>
      </c>
      <c r="G1879" s="45"/>
      <c r="H1879" s="43">
        <v>1469</v>
      </c>
      <c r="I1879" s="261" t="s">
        <v>728</v>
      </c>
      <c r="J1879" s="227" t="str">
        <f>IF(ISBLANK(INDEX('Policy Characteristics'!D:D,MATCH($C1879,'Policy Characteristics'!$C:$C,0))),"",INDEX('Policy Characteristics'!D:D,MATCH($C1879,'Policy Characteristics'!$C:$C,0)))</f>
        <v>R&amp;D Capital Cost Reductions</v>
      </c>
      <c r="K1879" s="22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226" t="str">
        <f>IF(ISBLANK(INDEX('Policy Characteristics'!I:I,MATCH($C1879,'Policy Characteristics'!$C:$C,0))),"",INDEX('Policy Characteristics'!I:I,MATCH($C1879,'Policy Characteristics'!$C:$C,0)))</f>
        <v>% reduction in cost</v>
      </c>
      <c r="P1879" s="22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26" t="str">
        <f>IF(ISBLANK(INDEX('Policy Characteristics'!K:K,MATCH($C1879,'Policy Characteristics'!$C:$C,0))),"",INDEX('Policy Characteristics'!K:K,MATCH($C1879,'Policy Characteristics'!$C:$C,0)))</f>
        <v>architectural-design.html#rnd</v>
      </c>
      <c r="R1879" s="226" t="str">
        <f>IF(ISBLANK(INDEX('Policy Characteristics'!L:L,MATCH($C1879,'Policy Characteristics'!$C:$C,0))),"",INDEX('Policy Characteristics'!L:L,MATCH($C1879,'Policy Characteristics'!$C:$C,0)))</f>
        <v>research-and-development.html</v>
      </c>
    </row>
    <row r="1880" spans="1:18">
      <c r="A1880" s="22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226" t="str">
        <f t="shared" si="73"/>
        <v>RnD Industry Capital Cost Perc Reduction</v>
      </c>
      <c r="D1880" t="s">
        <v>858</v>
      </c>
      <c r="E1880" s="45"/>
      <c r="F1880" s="6" t="s">
        <v>1057</v>
      </c>
      <c r="G1880" s="45"/>
      <c r="H1880" s="43">
        <v>1470</v>
      </c>
      <c r="I1880" s="261" t="s">
        <v>728</v>
      </c>
      <c r="J1880" s="227" t="str">
        <f>IF(ISBLANK(INDEX('Policy Characteristics'!D:D,MATCH($C1880,'Policy Characteristics'!$C:$C,0))),"",INDEX('Policy Characteristics'!D:D,MATCH($C1880,'Policy Characteristics'!$C:$C,0)))</f>
        <v>R&amp;D Capital Cost Reductions</v>
      </c>
      <c r="K1880" s="22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226" t="str">
        <f>IF(ISBLANK(INDEX('Policy Characteristics'!I:I,MATCH($C1880,'Policy Characteristics'!$C:$C,0))),"",INDEX('Policy Characteristics'!I:I,MATCH($C1880,'Policy Characteristics'!$C:$C,0)))</f>
        <v>% reduction in cost</v>
      </c>
      <c r="P1880" s="22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26" t="str">
        <f>IF(ISBLANK(INDEX('Policy Characteristics'!K:K,MATCH($C1880,'Policy Characteristics'!$C:$C,0))),"",INDEX('Policy Characteristics'!K:K,MATCH($C1880,'Policy Characteristics'!$C:$C,0)))</f>
        <v>architectural-design.html#rnd</v>
      </c>
      <c r="R1880" s="226" t="str">
        <f>IF(ISBLANK(INDEX('Policy Characteristics'!L:L,MATCH($C1880,'Policy Characteristics'!$C:$C,0))),"",INDEX('Policy Characteristics'!L:L,MATCH($C1880,'Policy Characteristics'!$C:$C,0)))</f>
        <v>research-and-development.html</v>
      </c>
    </row>
    <row r="1881" spans="1:18">
      <c r="A1881" s="22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226" t="str">
        <f t="shared" si="73"/>
        <v>RnD Industry Capital Cost Perc Reduction</v>
      </c>
      <c r="D1881" t="s">
        <v>860</v>
      </c>
      <c r="E1881" s="45"/>
      <c r="F1881" s="6" t="s">
        <v>1058</v>
      </c>
      <c r="G1881" s="45"/>
      <c r="H1881" s="43">
        <v>1471</v>
      </c>
      <c r="I1881" s="261" t="s">
        <v>728</v>
      </c>
      <c r="J1881" s="227" t="str">
        <f>IF(ISBLANK(INDEX('Policy Characteristics'!D:D,MATCH($C1881,'Policy Characteristics'!$C:$C,0))),"",INDEX('Policy Characteristics'!D:D,MATCH($C1881,'Policy Characteristics'!$C:$C,0)))</f>
        <v>R&amp;D Capital Cost Reductions</v>
      </c>
      <c r="K1881" s="22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226" t="str">
        <f>IF(ISBLANK(INDEX('Policy Characteristics'!I:I,MATCH($C1881,'Policy Characteristics'!$C:$C,0))),"",INDEX('Policy Characteristics'!I:I,MATCH($C1881,'Policy Characteristics'!$C:$C,0)))</f>
        <v>% reduction in cost</v>
      </c>
      <c r="P1881" s="22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26" t="str">
        <f>IF(ISBLANK(INDEX('Policy Characteristics'!K:K,MATCH($C1881,'Policy Characteristics'!$C:$C,0))),"",INDEX('Policy Characteristics'!K:K,MATCH($C1881,'Policy Characteristics'!$C:$C,0)))</f>
        <v>architectural-design.html#rnd</v>
      </c>
      <c r="R1881" s="226" t="str">
        <f>IF(ISBLANK(INDEX('Policy Characteristics'!L:L,MATCH($C1881,'Policy Characteristics'!$C:$C,0))),"",INDEX('Policy Characteristics'!L:L,MATCH($C1881,'Policy Characteristics'!$C:$C,0)))</f>
        <v>research-and-development.html</v>
      </c>
    </row>
    <row r="1882" spans="1:18">
      <c r="A1882" s="22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226" t="str">
        <f t="shared" si="73"/>
        <v>RnD Industry Capital Cost Perc Reduction</v>
      </c>
      <c r="D1882" t="s">
        <v>862</v>
      </c>
      <c r="E1882" s="45"/>
      <c r="F1882" s="6" t="s">
        <v>1059</v>
      </c>
      <c r="G1882" s="45"/>
      <c r="H1882" s="43">
        <v>1472</v>
      </c>
      <c r="I1882" s="261" t="s">
        <v>728</v>
      </c>
      <c r="J1882" s="227" t="str">
        <f>IF(ISBLANK(INDEX('Policy Characteristics'!D:D,MATCH($C1882,'Policy Characteristics'!$C:$C,0))),"",INDEX('Policy Characteristics'!D:D,MATCH($C1882,'Policy Characteristics'!$C:$C,0)))</f>
        <v>R&amp;D Capital Cost Reductions</v>
      </c>
      <c r="K1882" s="22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226" t="str">
        <f>IF(ISBLANK(INDEX('Policy Characteristics'!I:I,MATCH($C1882,'Policy Characteristics'!$C:$C,0))),"",INDEX('Policy Characteristics'!I:I,MATCH($C1882,'Policy Characteristics'!$C:$C,0)))</f>
        <v>% reduction in cost</v>
      </c>
      <c r="P1882" s="22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26" t="str">
        <f>IF(ISBLANK(INDEX('Policy Characteristics'!K:K,MATCH($C1882,'Policy Characteristics'!$C:$C,0))),"",INDEX('Policy Characteristics'!K:K,MATCH($C1882,'Policy Characteristics'!$C:$C,0)))</f>
        <v>architectural-design.html#rnd</v>
      </c>
      <c r="R1882" s="226" t="str">
        <f>IF(ISBLANK(INDEX('Policy Characteristics'!L:L,MATCH($C1882,'Policy Characteristics'!$C:$C,0))),"",INDEX('Policy Characteristics'!L:L,MATCH($C1882,'Policy Characteristics'!$C:$C,0)))</f>
        <v>research-and-development.html</v>
      </c>
    </row>
    <row r="1883" spans="1:18">
      <c r="A1883" s="22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226" t="str">
        <f t="shared" si="73"/>
        <v>RnD Industry Capital Cost Perc Reduction</v>
      </c>
      <c r="D1883" t="s">
        <v>864</v>
      </c>
      <c r="E1883" s="45"/>
      <c r="F1883" s="6" t="s">
        <v>1060</v>
      </c>
      <c r="G1883" s="45"/>
      <c r="H1883" s="43">
        <v>1473</v>
      </c>
      <c r="I1883" s="261" t="s">
        <v>728</v>
      </c>
      <c r="J1883" s="227" t="str">
        <f>IF(ISBLANK(INDEX('Policy Characteristics'!D:D,MATCH($C1883,'Policy Characteristics'!$C:$C,0))),"",INDEX('Policy Characteristics'!D:D,MATCH($C1883,'Policy Characteristics'!$C:$C,0)))</f>
        <v>R&amp;D Capital Cost Reductions</v>
      </c>
      <c r="K1883" s="22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226" t="str">
        <f>IF(ISBLANK(INDEX('Policy Characteristics'!I:I,MATCH($C1883,'Policy Characteristics'!$C:$C,0))),"",INDEX('Policy Characteristics'!I:I,MATCH($C1883,'Policy Characteristics'!$C:$C,0)))</f>
        <v>% reduction in cost</v>
      </c>
      <c r="P1883" s="22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26" t="str">
        <f>IF(ISBLANK(INDEX('Policy Characteristics'!K:K,MATCH($C1883,'Policy Characteristics'!$C:$C,0))),"",INDEX('Policy Characteristics'!K:K,MATCH($C1883,'Policy Characteristics'!$C:$C,0)))</f>
        <v>architectural-design.html#rnd</v>
      </c>
      <c r="R1883" s="226" t="str">
        <f>IF(ISBLANK(INDEX('Policy Characteristics'!L:L,MATCH($C1883,'Policy Characteristics'!$C:$C,0))),"",INDEX('Policy Characteristics'!L:L,MATCH($C1883,'Policy Characteristics'!$C:$C,0)))</f>
        <v>research-and-development.html</v>
      </c>
    </row>
    <row r="1884" spans="1:18">
      <c r="A1884" s="22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226" t="str">
        <f t="shared" si="73"/>
        <v>RnD Industry Capital Cost Perc Reduction</v>
      </c>
      <c r="D1884" t="s">
        <v>866</v>
      </c>
      <c r="E1884" s="45"/>
      <c r="F1884" s="6" t="s">
        <v>1061</v>
      </c>
      <c r="G1884" s="45"/>
      <c r="H1884" s="43">
        <v>1474</v>
      </c>
      <c r="I1884" s="261" t="s">
        <v>728</v>
      </c>
      <c r="J1884" s="227" t="str">
        <f>IF(ISBLANK(INDEX('Policy Characteristics'!D:D,MATCH($C1884,'Policy Characteristics'!$C:$C,0))),"",INDEX('Policy Characteristics'!D:D,MATCH($C1884,'Policy Characteristics'!$C:$C,0)))</f>
        <v>R&amp;D Capital Cost Reductions</v>
      </c>
      <c r="K1884" s="22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226" t="str">
        <f>IF(ISBLANK(INDEX('Policy Characteristics'!I:I,MATCH($C1884,'Policy Characteristics'!$C:$C,0))),"",INDEX('Policy Characteristics'!I:I,MATCH($C1884,'Policy Characteristics'!$C:$C,0)))</f>
        <v>% reduction in cost</v>
      </c>
      <c r="P1884" s="22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26" t="str">
        <f>IF(ISBLANK(INDEX('Policy Characteristics'!K:K,MATCH($C1884,'Policy Characteristics'!$C:$C,0))),"",INDEX('Policy Characteristics'!K:K,MATCH($C1884,'Policy Characteristics'!$C:$C,0)))</f>
        <v>architectural-design.html#rnd</v>
      </c>
      <c r="R1884" s="226" t="str">
        <f>IF(ISBLANK(INDEX('Policy Characteristics'!L:L,MATCH($C1884,'Policy Characteristics'!$C:$C,0))),"",INDEX('Policy Characteristics'!L:L,MATCH($C1884,'Policy Characteristics'!$C:$C,0)))</f>
        <v>research-and-development.html</v>
      </c>
    </row>
    <row r="1885" spans="1:18">
      <c r="A1885" s="22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226" t="str">
        <f t="shared" si="73"/>
        <v>RnD Industry Capital Cost Perc Reduction</v>
      </c>
      <c r="D1885" t="s">
        <v>868</v>
      </c>
      <c r="E1885" s="45"/>
      <c r="F1885" s="6" t="s">
        <v>1062</v>
      </c>
      <c r="G1885" s="45"/>
      <c r="H1885" s="43">
        <v>1475</v>
      </c>
      <c r="I1885" s="261" t="s">
        <v>728</v>
      </c>
      <c r="J1885" s="227" t="str">
        <f>IF(ISBLANK(INDEX('Policy Characteristics'!D:D,MATCH($C1885,'Policy Characteristics'!$C:$C,0))),"",INDEX('Policy Characteristics'!D:D,MATCH($C1885,'Policy Characteristics'!$C:$C,0)))</f>
        <v>R&amp;D Capital Cost Reductions</v>
      </c>
      <c r="K1885" s="22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226" t="str">
        <f>IF(ISBLANK(INDEX('Policy Characteristics'!I:I,MATCH($C1885,'Policy Characteristics'!$C:$C,0))),"",INDEX('Policy Characteristics'!I:I,MATCH($C1885,'Policy Characteristics'!$C:$C,0)))</f>
        <v>% reduction in cost</v>
      </c>
      <c r="P1885" s="22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26" t="str">
        <f>IF(ISBLANK(INDEX('Policy Characteristics'!K:K,MATCH($C1885,'Policy Characteristics'!$C:$C,0))),"",INDEX('Policy Characteristics'!K:K,MATCH($C1885,'Policy Characteristics'!$C:$C,0)))</f>
        <v>architectural-design.html#rnd</v>
      </c>
      <c r="R1885" s="226" t="str">
        <f>IF(ISBLANK(INDEX('Policy Characteristics'!L:L,MATCH($C1885,'Policy Characteristics'!$C:$C,0))),"",INDEX('Policy Characteristics'!L:L,MATCH($C1885,'Policy Characteristics'!$C:$C,0)))</f>
        <v>research-and-development.html</v>
      </c>
    </row>
    <row r="1886" spans="1:18">
      <c r="A1886" s="22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226" t="str">
        <f t="shared" si="73"/>
        <v>RnD Industry Capital Cost Perc Reduction</v>
      </c>
      <c r="D1886" t="s">
        <v>870</v>
      </c>
      <c r="E1886" s="45"/>
      <c r="F1886" s="6" t="s">
        <v>1063</v>
      </c>
      <c r="G1886" s="45"/>
      <c r="H1886" s="43">
        <v>1476</v>
      </c>
      <c r="I1886" s="261" t="s">
        <v>728</v>
      </c>
      <c r="J1886" s="227" t="str">
        <f>IF(ISBLANK(INDEX('Policy Characteristics'!D:D,MATCH($C1886,'Policy Characteristics'!$C:$C,0))),"",INDEX('Policy Characteristics'!D:D,MATCH($C1886,'Policy Characteristics'!$C:$C,0)))</f>
        <v>R&amp;D Capital Cost Reductions</v>
      </c>
      <c r="K1886" s="22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226" t="str">
        <f>IF(ISBLANK(INDEX('Policy Characteristics'!I:I,MATCH($C1886,'Policy Characteristics'!$C:$C,0))),"",INDEX('Policy Characteristics'!I:I,MATCH($C1886,'Policy Characteristics'!$C:$C,0)))</f>
        <v>% reduction in cost</v>
      </c>
      <c r="P1886" s="22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26" t="str">
        <f>IF(ISBLANK(INDEX('Policy Characteristics'!K:K,MATCH($C1886,'Policy Characteristics'!$C:$C,0))),"",INDEX('Policy Characteristics'!K:K,MATCH($C1886,'Policy Characteristics'!$C:$C,0)))</f>
        <v>architectural-design.html#rnd</v>
      </c>
      <c r="R1886" s="226" t="str">
        <f>IF(ISBLANK(INDEX('Policy Characteristics'!L:L,MATCH($C1886,'Policy Characteristics'!$C:$C,0))),"",INDEX('Policy Characteristics'!L:L,MATCH($C1886,'Policy Characteristics'!$C:$C,0)))</f>
        <v>research-and-development.html</v>
      </c>
    </row>
    <row r="1887" spans="1:18">
      <c r="A1887" s="22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226" t="str">
        <f t="shared" si="73"/>
        <v>RnD Industry Capital Cost Perc Reduction</v>
      </c>
      <c r="D1887" t="s">
        <v>872</v>
      </c>
      <c r="E1887" s="45"/>
      <c r="F1887" s="6" t="s">
        <v>1064</v>
      </c>
      <c r="G1887" s="45"/>
      <c r="H1887" s="43">
        <v>1477</v>
      </c>
      <c r="I1887" s="261" t="s">
        <v>728</v>
      </c>
      <c r="J1887" s="227" t="str">
        <f>IF(ISBLANK(INDEX('Policy Characteristics'!D:D,MATCH($C1887,'Policy Characteristics'!$C:$C,0))),"",INDEX('Policy Characteristics'!D:D,MATCH($C1887,'Policy Characteristics'!$C:$C,0)))</f>
        <v>R&amp;D Capital Cost Reductions</v>
      </c>
      <c r="K1887" s="22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226" t="str">
        <f>IF(ISBLANK(INDEX('Policy Characteristics'!I:I,MATCH($C1887,'Policy Characteristics'!$C:$C,0))),"",INDEX('Policy Characteristics'!I:I,MATCH($C1887,'Policy Characteristics'!$C:$C,0)))</f>
        <v>% reduction in cost</v>
      </c>
      <c r="P1887" s="22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26" t="str">
        <f>IF(ISBLANK(INDEX('Policy Characteristics'!K:K,MATCH($C1887,'Policy Characteristics'!$C:$C,0))),"",INDEX('Policy Characteristics'!K:K,MATCH($C1887,'Policy Characteristics'!$C:$C,0)))</f>
        <v>architectural-design.html#rnd</v>
      </c>
      <c r="R1887" s="226" t="str">
        <f>IF(ISBLANK(INDEX('Policy Characteristics'!L:L,MATCH($C1887,'Policy Characteristics'!$C:$C,0))),"",INDEX('Policy Characteristics'!L:L,MATCH($C1887,'Policy Characteristics'!$C:$C,0)))</f>
        <v>research-and-development.html</v>
      </c>
    </row>
    <row r="1888" spans="1:18">
      <c r="A1888" s="22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226" t="str">
        <f t="shared" si="73"/>
        <v>RnD Industry Capital Cost Perc Reduction</v>
      </c>
      <c r="D1888" t="s">
        <v>874</v>
      </c>
      <c r="E1888" s="45"/>
      <c r="F1888" s="6" t="s">
        <v>1065</v>
      </c>
      <c r="G1888" s="45"/>
      <c r="H1888" s="43">
        <v>1478</v>
      </c>
      <c r="I1888" s="261" t="s">
        <v>728</v>
      </c>
      <c r="J1888" s="227" t="str">
        <f>IF(ISBLANK(INDEX('Policy Characteristics'!D:D,MATCH($C1888,'Policy Characteristics'!$C:$C,0))),"",INDEX('Policy Characteristics'!D:D,MATCH($C1888,'Policy Characteristics'!$C:$C,0)))</f>
        <v>R&amp;D Capital Cost Reductions</v>
      </c>
      <c r="K1888" s="22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226" t="str">
        <f>IF(ISBLANK(INDEX('Policy Characteristics'!I:I,MATCH($C1888,'Policy Characteristics'!$C:$C,0))),"",INDEX('Policy Characteristics'!I:I,MATCH($C1888,'Policy Characteristics'!$C:$C,0)))</f>
        <v>% reduction in cost</v>
      </c>
      <c r="P1888" s="22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26" t="str">
        <f>IF(ISBLANK(INDEX('Policy Characteristics'!K:K,MATCH($C1888,'Policy Characteristics'!$C:$C,0))),"",INDEX('Policy Characteristics'!K:K,MATCH($C1888,'Policy Characteristics'!$C:$C,0)))</f>
        <v>architectural-design.html#rnd</v>
      </c>
      <c r="R1888" s="226" t="str">
        <f>IF(ISBLANK(INDEX('Policy Characteristics'!L:L,MATCH($C1888,'Policy Characteristics'!$C:$C,0))),"",INDEX('Policy Characteristics'!L:L,MATCH($C1888,'Policy Characteristics'!$C:$C,0)))</f>
        <v>research-and-development.html</v>
      </c>
    </row>
    <row r="1889" spans="1:18">
      <c r="A1889" s="22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226" t="str">
        <f t="shared" si="73"/>
        <v>RnD Industry Capital Cost Perc Reduction</v>
      </c>
      <c r="D1889" t="s">
        <v>876</v>
      </c>
      <c r="E1889" s="45"/>
      <c r="F1889" s="6" t="s">
        <v>1066</v>
      </c>
      <c r="G1889" s="45"/>
      <c r="H1889" s="43">
        <v>1479</v>
      </c>
      <c r="I1889" s="261" t="s">
        <v>728</v>
      </c>
      <c r="J1889" s="227" t="str">
        <f>IF(ISBLANK(INDEX('Policy Characteristics'!D:D,MATCH($C1889,'Policy Characteristics'!$C:$C,0))),"",INDEX('Policy Characteristics'!D:D,MATCH($C1889,'Policy Characteristics'!$C:$C,0)))</f>
        <v>R&amp;D Capital Cost Reductions</v>
      </c>
      <c r="K1889" s="22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226" t="str">
        <f>IF(ISBLANK(INDEX('Policy Characteristics'!I:I,MATCH($C1889,'Policy Characteristics'!$C:$C,0))),"",INDEX('Policy Characteristics'!I:I,MATCH($C1889,'Policy Characteristics'!$C:$C,0)))</f>
        <v>% reduction in cost</v>
      </c>
      <c r="P1889" s="22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26" t="str">
        <f>IF(ISBLANK(INDEX('Policy Characteristics'!K:K,MATCH($C1889,'Policy Characteristics'!$C:$C,0))),"",INDEX('Policy Characteristics'!K:K,MATCH($C1889,'Policy Characteristics'!$C:$C,0)))</f>
        <v>architectural-design.html#rnd</v>
      </c>
      <c r="R1889" s="226" t="str">
        <f>IF(ISBLANK(INDEX('Policy Characteristics'!L:L,MATCH($C1889,'Policy Characteristics'!$C:$C,0))),"",INDEX('Policy Characteristics'!L:L,MATCH($C1889,'Policy Characteristics'!$C:$C,0)))</f>
        <v>research-and-development.html</v>
      </c>
    </row>
    <row r="1890" spans="1:18">
      <c r="A1890" s="22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226" t="str">
        <f t="shared" si="73"/>
        <v>RnD Industry Capital Cost Perc Reduction</v>
      </c>
      <c r="D1890" t="s">
        <v>878</v>
      </c>
      <c r="E1890" s="45"/>
      <c r="F1890" s="6" t="s">
        <v>1067</v>
      </c>
      <c r="G1890" s="45"/>
      <c r="H1890" s="43">
        <v>1480</v>
      </c>
      <c r="I1890" s="261" t="s">
        <v>728</v>
      </c>
      <c r="J1890" s="227" t="str">
        <f>IF(ISBLANK(INDEX('Policy Characteristics'!D:D,MATCH($C1890,'Policy Characteristics'!$C:$C,0))),"",INDEX('Policy Characteristics'!D:D,MATCH($C1890,'Policy Characteristics'!$C:$C,0)))</f>
        <v>R&amp;D Capital Cost Reductions</v>
      </c>
      <c r="K1890" s="22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226" t="str">
        <f>IF(ISBLANK(INDEX('Policy Characteristics'!I:I,MATCH($C1890,'Policy Characteristics'!$C:$C,0))),"",INDEX('Policy Characteristics'!I:I,MATCH($C1890,'Policy Characteristics'!$C:$C,0)))</f>
        <v>% reduction in cost</v>
      </c>
      <c r="P1890" s="22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26" t="str">
        <f>IF(ISBLANK(INDEX('Policy Characteristics'!K:K,MATCH($C1890,'Policy Characteristics'!$C:$C,0))),"",INDEX('Policy Characteristics'!K:K,MATCH($C1890,'Policy Characteristics'!$C:$C,0)))</f>
        <v>architectural-design.html#rnd</v>
      </c>
      <c r="R1890" s="226" t="str">
        <f>IF(ISBLANK(INDEX('Policy Characteristics'!L:L,MATCH($C1890,'Policy Characteristics'!$C:$C,0))),"",INDEX('Policy Characteristics'!L:L,MATCH($C1890,'Policy Characteristics'!$C:$C,0)))</f>
        <v>research-and-development.html</v>
      </c>
    </row>
    <row r="1891" spans="1:18">
      <c r="A1891" s="22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226" t="str">
        <f t="shared" si="73"/>
        <v>RnD Industry Capital Cost Perc Reduction</v>
      </c>
      <c r="D1891" t="s">
        <v>880</v>
      </c>
      <c r="E1891" s="45"/>
      <c r="F1891" s="6" t="s">
        <v>1068</v>
      </c>
      <c r="G1891" s="45"/>
      <c r="H1891" s="43">
        <v>1481</v>
      </c>
      <c r="I1891" s="261" t="s">
        <v>728</v>
      </c>
      <c r="J1891" s="227" t="str">
        <f>IF(ISBLANK(INDEX('Policy Characteristics'!D:D,MATCH($C1891,'Policy Characteristics'!$C:$C,0))),"",INDEX('Policy Characteristics'!D:D,MATCH($C1891,'Policy Characteristics'!$C:$C,0)))</f>
        <v>R&amp;D Capital Cost Reductions</v>
      </c>
      <c r="K1891" s="22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226" t="str">
        <f>IF(ISBLANK(INDEX('Policy Characteristics'!I:I,MATCH($C1891,'Policy Characteristics'!$C:$C,0))),"",INDEX('Policy Characteristics'!I:I,MATCH($C1891,'Policy Characteristics'!$C:$C,0)))</f>
        <v>% reduction in cost</v>
      </c>
      <c r="P1891" s="22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26" t="str">
        <f>IF(ISBLANK(INDEX('Policy Characteristics'!K:K,MATCH($C1891,'Policy Characteristics'!$C:$C,0))),"",INDEX('Policy Characteristics'!K:K,MATCH($C1891,'Policy Characteristics'!$C:$C,0)))</f>
        <v>architectural-design.html#rnd</v>
      </c>
      <c r="R1891" s="226" t="str">
        <f>IF(ISBLANK(INDEX('Policy Characteristics'!L:L,MATCH($C1891,'Policy Characteristics'!$C:$C,0))),"",INDEX('Policy Characteristics'!L:L,MATCH($C1891,'Policy Characteristics'!$C:$C,0)))</f>
        <v>research-and-development.html</v>
      </c>
    </row>
    <row r="1892" spans="1:18">
      <c r="A1892" s="22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226" t="str">
        <f t="shared" si="73"/>
        <v>RnD Industry Capital Cost Perc Reduction</v>
      </c>
      <c r="D1892" t="s">
        <v>882</v>
      </c>
      <c r="E1892" s="45"/>
      <c r="F1892" s="6" t="s">
        <v>1069</v>
      </c>
      <c r="G1892" s="45"/>
      <c r="H1892" s="43">
        <v>1482</v>
      </c>
      <c r="I1892" s="261" t="s">
        <v>728</v>
      </c>
      <c r="J1892" s="227" t="str">
        <f>IF(ISBLANK(INDEX('Policy Characteristics'!D:D,MATCH($C1892,'Policy Characteristics'!$C:$C,0))),"",INDEX('Policy Characteristics'!D:D,MATCH($C1892,'Policy Characteristics'!$C:$C,0)))</f>
        <v>R&amp;D Capital Cost Reductions</v>
      </c>
      <c r="K1892" s="22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226" t="str">
        <f>IF(ISBLANK(INDEX('Policy Characteristics'!I:I,MATCH($C1892,'Policy Characteristics'!$C:$C,0))),"",INDEX('Policy Characteristics'!I:I,MATCH($C1892,'Policy Characteristics'!$C:$C,0)))</f>
        <v>% reduction in cost</v>
      </c>
      <c r="P1892" s="22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26" t="str">
        <f>IF(ISBLANK(INDEX('Policy Characteristics'!K:K,MATCH($C1892,'Policy Characteristics'!$C:$C,0))),"",INDEX('Policy Characteristics'!K:K,MATCH($C1892,'Policy Characteristics'!$C:$C,0)))</f>
        <v>architectural-design.html#rnd</v>
      </c>
      <c r="R1892" s="226" t="str">
        <f>IF(ISBLANK(INDEX('Policy Characteristics'!L:L,MATCH($C1892,'Policy Characteristics'!$C:$C,0))),"",INDEX('Policy Characteristics'!L:L,MATCH($C1892,'Policy Characteristics'!$C:$C,0)))</f>
        <v>research-and-development.html</v>
      </c>
    </row>
    <row r="1893" spans="1:18">
      <c r="A1893" s="22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226" t="str">
        <f t="shared" si="73"/>
        <v>RnD Industry Capital Cost Perc Reduction</v>
      </c>
      <c r="D1893" t="s">
        <v>884</v>
      </c>
      <c r="E1893" s="45"/>
      <c r="F1893" s="6" t="s">
        <v>1070</v>
      </c>
      <c r="G1893" s="45"/>
      <c r="H1893" s="43">
        <v>1483</v>
      </c>
      <c r="I1893" s="261" t="s">
        <v>728</v>
      </c>
      <c r="J1893" s="227" t="str">
        <f>IF(ISBLANK(INDEX('Policy Characteristics'!D:D,MATCH($C1893,'Policy Characteristics'!$C:$C,0))),"",INDEX('Policy Characteristics'!D:D,MATCH($C1893,'Policy Characteristics'!$C:$C,0)))</f>
        <v>R&amp;D Capital Cost Reductions</v>
      </c>
      <c r="K1893" s="22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226" t="str">
        <f>IF(ISBLANK(INDEX('Policy Characteristics'!I:I,MATCH($C1893,'Policy Characteristics'!$C:$C,0))),"",INDEX('Policy Characteristics'!I:I,MATCH($C1893,'Policy Characteristics'!$C:$C,0)))</f>
        <v>% reduction in cost</v>
      </c>
      <c r="P1893" s="22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26" t="str">
        <f>IF(ISBLANK(INDEX('Policy Characteristics'!K:K,MATCH($C1893,'Policy Characteristics'!$C:$C,0))),"",INDEX('Policy Characteristics'!K:K,MATCH($C1893,'Policy Characteristics'!$C:$C,0)))</f>
        <v>architectural-design.html#rnd</v>
      </c>
      <c r="R1893" s="226" t="str">
        <f>IF(ISBLANK(INDEX('Policy Characteristics'!L:L,MATCH($C1893,'Policy Characteristics'!$C:$C,0))),"",INDEX('Policy Characteristics'!L:L,MATCH($C1893,'Policy Characteristics'!$C:$C,0)))</f>
        <v>research-and-development.html</v>
      </c>
    </row>
    <row r="1894" spans="1:18">
      <c r="A1894" s="22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226" t="str">
        <f t="shared" si="73"/>
        <v>RnD Industry Capital Cost Perc Reduction</v>
      </c>
      <c r="D1894" t="s">
        <v>886</v>
      </c>
      <c r="E1894" s="45"/>
      <c r="F1894" s="6" t="s">
        <v>1071</v>
      </c>
      <c r="G1894" s="45"/>
      <c r="H1894" s="43">
        <v>1484</v>
      </c>
      <c r="I1894" s="261" t="s">
        <v>728</v>
      </c>
      <c r="J1894" s="227" t="str">
        <f>IF(ISBLANK(INDEX('Policy Characteristics'!D:D,MATCH($C1894,'Policy Characteristics'!$C:$C,0))),"",INDEX('Policy Characteristics'!D:D,MATCH($C1894,'Policy Characteristics'!$C:$C,0)))</f>
        <v>R&amp;D Capital Cost Reductions</v>
      </c>
      <c r="K1894" s="22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226" t="str">
        <f>IF(ISBLANK(INDEX('Policy Characteristics'!I:I,MATCH($C1894,'Policy Characteristics'!$C:$C,0))),"",INDEX('Policy Characteristics'!I:I,MATCH($C1894,'Policy Characteristics'!$C:$C,0)))</f>
        <v>% reduction in cost</v>
      </c>
      <c r="P1894" s="22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26" t="str">
        <f>IF(ISBLANK(INDEX('Policy Characteristics'!K:K,MATCH($C1894,'Policy Characteristics'!$C:$C,0))),"",INDEX('Policy Characteristics'!K:K,MATCH($C1894,'Policy Characteristics'!$C:$C,0)))</f>
        <v>architectural-design.html#rnd</v>
      </c>
      <c r="R1894" s="226" t="str">
        <f>IF(ISBLANK(INDEX('Policy Characteristics'!L:L,MATCH($C1894,'Policy Characteristics'!$C:$C,0))),"",INDEX('Policy Characteristics'!L:L,MATCH($C1894,'Policy Characteristics'!$C:$C,0)))</f>
        <v>research-and-development.html</v>
      </c>
    </row>
    <row r="1895" spans="1:18">
      <c r="A1895" s="22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226" t="str">
        <f t="shared" si="73"/>
        <v>RnD Industry Capital Cost Perc Reduction</v>
      </c>
      <c r="D1895" t="s">
        <v>888</v>
      </c>
      <c r="E1895" s="45"/>
      <c r="F1895" s="6" t="s">
        <v>1072</v>
      </c>
      <c r="G1895" s="45"/>
      <c r="H1895" s="43">
        <v>1485</v>
      </c>
      <c r="I1895" s="261" t="s">
        <v>728</v>
      </c>
      <c r="J1895" s="227" t="str">
        <f>IF(ISBLANK(INDEX('Policy Characteristics'!D:D,MATCH($C1895,'Policy Characteristics'!$C:$C,0))),"",INDEX('Policy Characteristics'!D:D,MATCH($C1895,'Policy Characteristics'!$C:$C,0)))</f>
        <v>R&amp;D Capital Cost Reductions</v>
      </c>
      <c r="K1895" s="22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226" t="str">
        <f>IF(ISBLANK(INDEX('Policy Characteristics'!I:I,MATCH($C1895,'Policy Characteristics'!$C:$C,0))),"",INDEX('Policy Characteristics'!I:I,MATCH($C1895,'Policy Characteristics'!$C:$C,0)))</f>
        <v>% reduction in cost</v>
      </c>
      <c r="P1895" s="22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26" t="str">
        <f>IF(ISBLANK(INDEX('Policy Characteristics'!K:K,MATCH($C1895,'Policy Characteristics'!$C:$C,0))),"",INDEX('Policy Characteristics'!K:K,MATCH($C1895,'Policy Characteristics'!$C:$C,0)))</f>
        <v>architectural-design.html#rnd</v>
      </c>
      <c r="R1895" s="226" t="str">
        <f>IF(ISBLANK(INDEX('Policy Characteristics'!L:L,MATCH($C1895,'Policy Characteristics'!$C:$C,0))),"",INDEX('Policy Characteristics'!L:L,MATCH($C1895,'Policy Characteristics'!$C:$C,0)))</f>
        <v>research-and-development.html</v>
      </c>
    </row>
    <row r="1896" spans="1:18">
      <c r="A1896" s="22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226" t="str">
        <f t="shared" si="73"/>
        <v>RnD Industry Capital Cost Perc Reduction</v>
      </c>
      <c r="D1896" t="s">
        <v>890</v>
      </c>
      <c r="E1896" s="45"/>
      <c r="F1896" s="6" t="s">
        <v>1073</v>
      </c>
      <c r="G1896" s="45"/>
      <c r="H1896" s="43">
        <v>1486</v>
      </c>
      <c r="I1896" s="261" t="s">
        <v>728</v>
      </c>
      <c r="J1896" s="227" t="str">
        <f>IF(ISBLANK(INDEX('Policy Characteristics'!D:D,MATCH($C1896,'Policy Characteristics'!$C:$C,0))),"",INDEX('Policy Characteristics'!D:D,MATCH($C1896,'Policy Characteristics'!$C:$C,0)))</f>
        <v>R&amp;D Capital Cost Reductions</v>
      </c>
      <c r="K1896" s="22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226" t="str">
        <f>IF(ISBLANK(INDEX('Policy Characteristics'!I:I,MATCH($C1896,'Policy Characteristics'!$C:$C,0))),"",INDEX('Policy Characteristics'!I:I,MATCH($C1896,'Policy Characteristics'!$C:$C,0)))</f>
        <v>% reduction in cost</v>
      </c>
      <c r="P1896" s="22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26" t="str">
        <f>IF(ISBLANK(INDEX('Policy Characteristics'!K:K,MATCH($C1896,'Policy Characteristics'!$C:$C,0))),"",INDEX('Policy Characteristics'!K:K,MATCH($C1896,'Policy Characteristics'!$C:$C,0)))</f>
        <v>architectural-design.html#rnd</v>
      </c>
      <c r="R1896" s="226" t="str">
        <f>IF(ISBLANK(INDEX('Policy Characteristics'!L:L,MATCH($C1896,'Policy Characteristics'!$C:$C,0))),"",INDEX('Policy Characteristics'!L:L,MATCH($C1896,'Policy Characteristics'!$C:$C,0)))</f>
        <v>research-and-development.html</v>
      </c>
    </row>
    <row r="1897" spans="1:18">
      <c r="A1897" s="22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254" t="s">
        <v>646</v>
      </c>
      <c r="D1897" s="45" t="s">
        <v>750</v>
      </c>
      <c r="E1897" s="45"/>
      <c r="F1897" s="45" t="s">
        <v>1074</v>
      </c>
      <c r="G1897" s="45"/>
      <c r="H1897" s="43">
        <v>108</v>
      </c>
      <c r="I1897" s="261" t="s">
        <v>728</v>
      </c>
      <c r="J1897" s="227" t="str">
        <f>IF(ISBLANK(INDEX('Policy Characteristics'!D:D,MATCH($C1897,'Policy Characteristics'!$C:$C,0))),"",INDEX('Policy Characteristics'!D:D,MATCH($C1897,'Policy Characteristics'!$C:$C,0)))</f>
        <v>R&amp;D Capital Cost Reductions</v>
      </c>
      <c r="K1897" s="226" t="str">
        <f>IF(ISBLANK(INDEX('Policy Characteristics'!E:E,MATCH($C1897,'Policy Characteristics'!$C:$C,0))),"",INDEX('Policy Characteristics'!E:E,MATCH($C1897,'Policy Characteristics'!$C:$C,0)))</f>
        <v>RnD transportation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226" t="str">
        <f>IF(ISBLANK(INDEX('Policy Characteristics'!I:I,MATCH($C1897,'Policy Characteristics'!$C:$C,0))),"",INDEX('Policy Characteristics'!I:I,MATCH($C1897,'Policy Characteristics'!$C:$C,0)))</f>
        <v>% reduction in cost</v>
      </c>
      <c r="P1897" s="22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26" t="str">
        <f>IF(ISBLANK(INDEX('Policy Characteristics'!K:K,MATCH($C1897,'Policy Characteristics'!$C:$C,0))),"",INDEX('Policy Characteristics'!K:K,MATCH($C1897,'Policy Characteristics'!$C:$C,0)))</f>
        <v>architectural-design.html#rnd</v>
      </c>
      <c r="R1897" s="226" t="str">
        <f>IF(ISBLANK(INDEX('Policy Characteristics'!L:L,MATCH($C1897,'Policy Characteristics'!$C:$C,0))),"",INDEX('Policy Characteristics'!L:L,MATCH($C1897,'Policy Characteristics'!$C:$C,0)))</f>
        <v>research-and-development.html</v>
      </c>
    </row>
    <row r="1898" spans="1:18">
      <c r="A1898" s="22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226" t="str">
        <f t="shared" ref="C1898:C1903" si="74">C$1897</f>
        <v>RnD Transportation Capital Cost Perc Reduction</v>
      </c>
      <c r="D1898" s="45" t="s">
        <v>753</v>
      </c>
      <c r="E1898" s="45"/>
      <c r="F1898" s="45" t="s">
        <v>1075</v>
      </c>
      <c r="G1898" s="45"/>
      <c r="H1898" s="43">
        <v>109</v>
      </c>
      <c r="I1898" s="261" t="s">
        <v>728</v>
      </c>
      <c r="J1898" s="227" t="str">
        <f>IF(ISBLANK(INDEX('Policy Characteristics'!D:D,MATCH($C1898,'Policy Characteristics'!$C:$C,0))),"",INDEX('Policy Characteristics'!D:D,MATCH($C1898,'Policy Characteristics'!$C:$C,0)))</f>
        <v>R&amp;D Capital Cost Reductions</v>
      </c>
      <c r="K1898" s="22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226" t="str">
        <f>IF(ISBLANK(INDEX('Policy Characteristics'!I:I,MATCH($C1898,'Policy Characteristics'!$C:$C,0))),"",INDEX('Policy Characteristics'!I:I,MATCH($C1898,'Policy Characteristics'!$C:$C,0)))</f>
        <v>% reduction in cost</v>
      </c>
      <c r="P1898" s="22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26" t="str">
        <f>IF(ISBLANK(INDEX('Policy Characteristics'!K:K,MATCH($C1898,'Policy Characteristics'!$C:$C,0))),"",INDEX('Policy Characteristics'!K:K,MATCH($C1898,'Policy Characteristics'!$C:$C,0)))</f>
        <v>architectural-design.html#rnd</v>
      </c>
      <c r="R1898" s="226" t="str">
        <f>IF(ISBLANK(INDEX('Policy Characteristics'!L:L,MATCH($C1898,'Policy Characteristics'!$C:$C,0))),"",INDEX('Policy Characteristics'!L:L,MATCH($C1898,'Policy Characteristics'!$C:$C,0)))</f>
        <v>research-and-development.html</v>
      </c>
    </row>
    <row r="1899" spans="1:18">
      <c r="A1899" s="22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226" t="str">
        <f t="shared" si="74"/>
        <v>RnD Transportation Capital Cost Perc Reduction</v>
      </c>
      <c r="D1899" s="45" t="s">
        <v>755</v>
      </c>
      <c r="E1899" s="45"/>
      <c r="F1899" s="45" t="s">
        <v>1076</v>
      </c>
      <c r="G1899" s="45"/>
      <c r="H1899" s="43">
        <v>110</v>
      </c>
      <c r="I1899" s="261" t="s">
        <v>728</v>
      </c>
      <c r="J1899" s="227" t="str">
        <f>IF(ISBLANK(INDEX('Policy Characteristics'!D:D,MATCH($C1899,'Policy Characteristics'!$C:$C,0))),"",INDEX('Policy Characteristics'!D:D,MATCH($C1899,'Policy Characteristics'!$C:$C,0)))</f>
        <v>R&amp;D Capital Cost Reductions</v>
      </c>
      <c r="K1899" s="22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226" t="str">
        <f>IF(ISBLANK(INDEX('Policy Characteristics'!I:I,MATCH($C1899,'Policy Characteristics'!$C:$C,0))),"",INDEX('Policy Characteristics'!I:I,MATCH($C1899,'Policy Characteristics'!$C:$C,0)))</f>
        <v>% reduction in cost</v>
      </c>
      <c r="P1899" s="22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26" t="str">
        <f>IF(ISBLANK(INDEX('Policy Characteristics'!K:K,MATCH($C1899,'Policy Characteristics'!$C:$C,0))),"",INDEX('Policy Characteristics'!K:K,MATCH($C1899,'Policy Characteristics'!$C:$C,0)))</f>
        <v>architectural-design.html#rnd</v>
      </c>
      <c r="R1899" s="226" t="str">
        <f>IF(ISBLANK(INDEX('Policy Characteristics'!L:L,MATCH($C1899,'Policy Characteristics'!$C:$C,0))),"",INDEX('Policy Characteristics'!L:L,MATCH($C1899,'Policy Characteristics'!$C:$C,0)))</f>
        <v>research-and-development.html</v>
      </c>
    </row>
    <row r="1900" spans="1:18">
      <c r="A1900" s="22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226" t="str">
        <f t="shared" si="74"/>
        <v>RnD Transportation Capital Cost Perc Reduction</v>
      </c>
      <c r="D1900" s="45" t="s">
        <v>757</v>
      </c>
      <c r="E1900" s="45"/>
      <c r="F1900" s="45" t="s">
        <v>1077</v>
      </c>
      <c r="G1900" s="45"/>
      <c r="H1900" s="43">
        <v>111</v>
      </c>
      <c r="I1900" s="261" t="s">
        <v>728</v>
      </c>
      <c r="J1900" s="227" t="str">
        <f>IF(ISBLANK(INDEX('Policy Characteristics'!D:D,MATCH($C1900,'Policy Characteristics'!$C:$C,0))),"",INDEX('Policy Characteristics'!D:D,MATCH($C1900,'Policy Characteristics'!$C:$C,0)))</f>
        <v>R&amp;D Capital Cost Reductions</v>
      </c>
      <c r="K1900" s="22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226" t="str">
        <f>IF(ISBLANK(INDEX('Policy Characteristics'!I:I,MATCH($C1900,'Policy Characteristics'!$C:$C,0))),"",INDEX('Policy Characteristics'!I:I,MATCH($C1900,'Policy Characteristics'!$C:$C,0)))</f>
        <v>% reduction in cost</v>
      </c>
      <c r="P1900" s="22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26" t="str">
        <f>IF(ISBLANK(INDEX('Policy Characteristics'!K:K,MATCH($C1900,'Policy Characteristics'!$C:$C,0))),"",INDEX('Policy Characteristics'!K:K,MATCH($C1900,'Policy Characteristics'!$C:$C,0)))</f>
        <v>architectural-design.html#rnd</v>
      </c>
      <c r="R1900" s="226" t="str">
        <f>IF(ISBLANK(INDEX('Policy Characteristics'!L:L,MATCH($C1900,'Policy Characteristics'!$C:$C,0))),"",INDEX('Policy Characteristics'!L:L,MATCH($C1900,'Policy Characteristics'!$C:$C,0)))</f>
        <v>research-and-development.html</v>
      </c>
    </row>
    <row r="1901" spans="1:18">
      <c r="A1901" s="22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226" t="str">
        <f t="shared" si="74"/>
        <v>RnD Transportation Capital Cost Perc Reduction</v>
      </c>
      <c r="D1901" s="45" t="s">
        <v>759</v>
      </c>
      <c r="E1901" s="45"/>
      <c r="F1901" s="45" t="s">
        <v>1078</v>
      </c>
      <c r="G1901" s="45"/>
      <c r="H1901" s="43">
        <v>112</v>
      </c>
      <c r="I1901" s="261" t="s">
        <v>728</v>
      </c>
      <c r="J1901" s="227" t="str">
        <f>IF(ISBLANK(INDEX('Policy Characteristics'!D:D,MATCH($C1901,'Policy Characteristics'!$C:$C,0))),"",INDEX('Policy Characteristics'!D:D,MATCH($C1901,'Policy Characteristics'!$C:$C,0)))</f>
        <v>R&amp;D Capital Cost Reductions</v>
      </c>
      <c r="K1901" s="22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226" t="str">
        <f>IF(ISBLANK(INDEX('Policy Characteristics'!I:I,MATCH($C1901,'Policy Characteristics'!$C:$C,0))),"",INDEX('Policy Characteristics'!I:I,MATCH($C1901,'Policy Characteristics'!$C:$C,0)))</f>
        <v>% reduction in cost</v>
      </c>
      <c r="P1901" s="22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26" t="str">
        <f>IF(ISBLANK(INDEX('Policy Characteristics'!K:K,MATCH($C1901,'Policy Characteristics'!$C:$C,0))),"",INDEX('Policy Characteristics'!K:K,MATCH($C1901,'Policy Characteristics'!$C:$C,0)))</f>
        <v>architectural-design.html#rnd</v>
      </c>
      <c r="R1901" s="226" t="str">
        <f>IF(ISBLANK(INDEX('Policy Characteristics'!L:L,MATCH($C1901,'Policy Characteristics'!$C:$C,0))),"",INDEX('Policy Characteristics'!L:L,MATCH($C1901,'Policy Characteristics'!$C:$C,0)))</f>
        <v>research-and-development.html</v>
      </c>
    </row>
    <row r="1902" spans="1:18">
      <c r="A1902" s="22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226" t="str">
        <f t="shared" si="74"/>
        <v>RnD Transportation Capital Cost Perc Reduction</v>
      </c>
      <c r="D1902" s="45" t="s">
        <v>761</v>
      </c>
      <c r="E1902" s="45"/>
      <c r="F1902" s="45" t="s">
        <v>1079</v>
      </c>
      <c r="G1902" s="45"/>
      <c r="H1902" s="43">
        <v>113</v>
      </c>
      <c r="I1902" s="261" t="s">
        <v>728</v>
      </c>
      <c r="J1902" s="227" t="str">
        <f>IF(ISBLANK(INDEX('Policy Characteristics'!D:D,MATCH($C1902,'Policy Characteristics'!$C:$C,0))),"",INDEX('Policy Characteristics'!D:D,MATCH($C1902,'Policy Characteristics'!$C:$C,0)))</f>
        <v>R&amp;D Capital Cost Reductions</v>
      </c>
      <c r="K1902" s="22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226" t="str">
        <f>IF(ISBLANK(INDEX('Policy Characteristics'!I:I,MATCH($C1902,'Policy Characteristics'!$C:$C,0))),"",INDEX('Policy Characteristics'!I:I,MATCH($C1902,'Policy Characteristics'!$C:$C,0)))</f>
        <v>% reduction in cost</v>
      </c>
      <c r="P1902" s="22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26" t="str">
        <f>IF(ISBLANK(INDEX('Policy Characteristics'!K:K,MATCH($C1902,'Policy Characteristics'!$C:$C,0))),"",INDEX('Policy Characteristics'!K:K,MATCH($C1902,'Policy Characteristics'!$C:$C,0)))</f>
        <v>architectural-design.html#rnd</v>
      </c>
      <c r="R1902" s="226" t="str">
        <f>IF(ISBLANK(INDEX('Policy Characteristics'!L:L,MATCH($C1902,'Policy Characteristics'!$C:$C,0))),"",INDEX('Policy Characteristics'!L:L,MATCH($C1902,'Policy Characteristics'!$C:$C,0)))</f>
        <v>research-and-development.html</v>
      </c>
    </row>
    <row r="1903" spans="1:18">
      <c r="A1903" s="22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226" t="str">
        <f t="shared" si="74"/>
        <v>RnD Transportation Capital Cost Perc Reduction</v>
      </c>
      <c r="D1903" s="45" t="s">
        <v>762</v>
      </c>
      <c r="E1903" s="45"/>
      <c r="F1903" s="45" t="s">
        <v>1080</v>
      </c>
      <c r="G1903" s="45"/>
      <c r="H1903" s="43">
        <v>523</v>
      </c>
      <c r="I1903" s="261" t="s">
        <v>728</v>
      </c>
      <c r="J1903" s="227" t="str">
        <f>IF(ISBLANK(INDEX('Policy Characteristics'!D:D,MATCH($C1903,'Policy Characteristics'!$C:$C,0))),"",INDEX('Policy Characteristics'!D:D,MATCH($C1903,'Policy Characteristics'!$C:$C,0)))</f>
        <v>R&amp;D Capital Cost Reductions</v>
      </c>
      <c r="K1903" s="22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226" t="str">
        <f>IF(ISBLANK(INDEX('Policy Characteristics'!I:I,MATCH($C1903,'Policy Characteristics'!$C:$C,0))),"",INDEX('Policy Characteristics'!I:I,MATCH($C1903,'Policy Characteristics'!$C:$C,0)))</f>
        <v>% reduction in cost</v>
      </c>
      <c r="P1903" s="22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26" t="str">
        <f>IF(ISBLANK(INDEX('Policy Characteristics'!K:K,MATCH($C1903,'Policy Characteristics'!$C:$C,0))),"",INDEX('Policy Characteristics'!K:K,MATCH($C1903,'Policy Characteristics'!$C:$C,0)))</f>
        <v>architectural-design.html#rnd</v>
      </c>
      <c r="R1903" s="226" t="str">
        <f>IF(ISBLANK(INDEX('Policy Characteristics'!L:L,MATCH($C1903,'Policy Characteristics'!$C:$C,0))),"",INDEX('Policy Characteristics'!L:L,MATCH($C1903,'Policy Characteristics'!$C:$C,0)))</f>
        <v>research-and-development.html</v>
      </c>
    </row>
    <row r="1904" spans="1:18" s="2" customFormat="1">
      <c r="A1904" s="22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Direct Air Capture</v>
      </c>
      <c r="C1904" s="254" t="s">
        <v>649</v>
      </c>
      <c r="D1904" s="6"/>
      <c r="E1904" s="6"/>
      <c r="F1904" s="6"/>
      <c r="G1904" s="6"/>
      <c r="H1904" s="47">
        <v>525</v>
      </c>
      <c r="I1904" s="262" t="s">
        <v>728</v>
      </c>
      <c r="J1904" s="227" t="str">
        <f>IF(ISBLANK(INDEX('Policy Characteristics'!D:D,MATCH($C1904,'Policy Characteristics'!$C:$C,0))),"",INDEX('Policy Characteristics'!D:D,MATCH($C1904,'Policy Characteristics'!$C:$C,0)))</f>
        <v>Carbon Dioxide Removal</v>
      </c>
      <c r="K1904" s="226" t="str">
        <f>IF(ISBLANK(INDEX('Policy Characteristics'!E:E,MATCH($C1904,'Policy Characteristics'!$C:$C,0))),"",INDEX('Policy Characteristics'!E:E,MATCH($C1904,'Policy Characteristics'!$C:$C,0)))</f>
        <v>geoeng direct air capture</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1</v>
      </c>
      <c r="N1904" s="233">
        <f>IF(ISBLANK(INDEX('Policy Characteristics'!H:H,MATCH($C1904,'Policy Characteristics'!$C:$C,0))),"",INDEX('Policy Characteristics'!H:H,MATCH($C1904,'Policy Characteristics'!$C:$C,0)))</f>
        <v>0.01</v>
      </c>
      <c r="O1904" s="226" t="str">
        <f>IF(ISBLANK(INDEX('Policy Characteristics'!I:I,MATCH($C1904,'Policy Characteristics'!$C:$C,0))),"",INDEX('Policy Characteristics'!I:I,MATCH($C1904,'Policy Characteristics'!$C:$C,0)))</f>
        <v>% of potential achieved</v>
      </c>
      <c r="P1904" s="22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26" t="str">
        <f>IF(ISBLANK(INDEX('Policy Characteristics'!K:K,MATCH($C1904,'Policy Characteristics'!$C:$C,0))),"",INDEX('Policy Characteristics'!K:K,MATCH($C1904,'Policy Characteristics'!$C:$C,0)))</f>
        <v>direct-air-capture.html#dac</v>
      </c>
      <c r="R1904" s="226" t="str">
        <f>IF(ISBLANK(INDEX('Policy Characteristics'!L:L,MATCH($C1904,'Policy Characteristics'!$C:$C,0))),"",INDEX('Policy Characteristics'!L:L,MATCH($C1904,'Policy Characteristics'!$C:$C,0)))</f>
        <v>direct-air-capture.html</v>
      </c>
    </row>
    <row r="1905" spans="1:18" s="2" customFormat="1">
      <c r="A1905" s="22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Enhanced Rock Weathering</v>
      </c>
      <c r="C1905" s="254" t="s">
        <v>657</v>
      </c>
      <c r="D1905" s="6"/>
      <c r="E1905" s="6"/>
      <c r="F1905" s="6"/>
      <c r="G1905" s="6"/>
      <c r="H1905" s="47">
        <v>2313</v>
      </c>
      <c r="I1905" s="262" t="s">
        <v>728</v>
      </c>
      <c r="J1905" s="227" t="str">
        <f>IF(ISBLANK(INDEX('Policy Characteristics'!D:D,MATCH($C1905,'Policy Characteristics'!$C:$C,0))),"",INDEX('Policy Characteristics'!D:D,MATCH($C1905,'Policy Characteristics'!$C:$C,0)))</f>
        <v>Carbon Dioxide Removal</v>
      </c>
      <c r="K1905" s="226" t="str">
        <f>IF(ISBLANK(INDEX('Policy Characteristics'!E:E,MATCH($C1905,'Policy Characteristics'!$C:$C,0))),"",INDEX('Policy Characteristics'!E:E,MATCH($C1905,'Policy Characteristics'!$C:$C,0)))</f>
        <v>geoeng enhanced rock weathering</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226" t="str">
        <f>IF(ISBLANK(INDEX('Policy Characteristics'!I:I,MATCH($C1905,'Policy Characteristics'!$C:$C,0))),"",INDEX('Policy Characteristics'!I:I,MATCH($C1905,'Policy Characteristics'!$C:$C,0)))</f>
        <v>% of potential achieved</v>
      </c>
      <c r="P1905" s="22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26" t="str">
        <f>IF(ISBLANK(INDEX('Policy Characteristics'!K:K,MATCH($C1905,'Policy Characteristics'!$C:$C,0))),"",INDEX('Policy Characteristics'!K:K,MATCH($C1905,'Policy Characteristics'!$C:$C,0)))</f>
        <v/>
      </c>
      <c r="R1905" s="226" t="str">
        <f>IF(ISBLANK(INDEX('Policy Characteristics'!L:L,MATCH($C1905,'Policy Characteristics'!$C:$C,0))),"",INDEX('Policy Characteristics'!L:L,MATCH($C1905,'Policy Characteristics'!$C:$C,0)))</f>
        <v/>
      </c>
    </row>
    <row r="1906" spans="1:18">
      <c r="A1906" s="22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Fuel Use Reduction</v>
      </c>
      <c r="C1906" t="s">
        <v>662</v>
      </c>
      <c r="D1906" s="45" t="s">
        <v>776</v>
      </c>
      <c r="E1906" s="45"/>
      <c r="F1906" s="45" t="s">
        <v>1019</v>
      </c>
      <c r="G1906" s="45"/>
      <c r="H1906" s="43">
        <v>114</v>
      </c>
      <c r="I1906" s="261" t="s">
        <v>728</v>
      </c>
      <c r="J1906" s="227" t="str">
        <f>IF(ISBLANK(INDEX('Policy Characteristics'!D:D,MATCH($C1906,'Policy Characteristics'!$C:$C,0))),"",INDEX('Policy Characteristics'!D:D,MATCH($C1906,'Policy Characteristics'!$C:$C,0)))</f>
        <v>R&amp;D Fuel Use Reductions</v>
      </c>
      <c r="K1906" s="226" t="str">
        <f>IF(ISBLANK(INDEX('Policy Characteristics'!E:E,MATCH($C1906,'Policy Characteristics'!$C:$C,0))),"",INDEX('Policy Characteristics'!E:E,MATCH($C1906,'Policy Characteristics'!$C:$C,0)))</f>
        <v>RnD building fuel use reduction</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0.4</v>
      </c>
      <c r="N1906" s="233">
        <f>IF(ISBLANK(INDEX('Policy Characteristics'!H:H,MATCH($C1906,'Policy Characteristics'!$C:$C,0))),"",INDEX('Policy Characteristics'!H:H,MATCH($C1906,'Policy Characteristics'!$C:$C,0)))</f>
        <v>0.01</v>
      </c>
      <c r="O1906" s="226" t="str">
        <f>IF(ISBLANK(INDEX('Policy Characteristics'!I:I,MATCH($C1906,'Policy Characteristics'!$C:$C,0))),"",INDEX('Policy Characteristics'!I:I,MATCH($C1906,'Policy Characteristics'!$C:$C,0)))</f>
        <v>% reduction in fuel use</v>
      </c>
      <c r="P1906" s="22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26" t="str">
        <f>IF(ISBLANK(INDEX('Policy Characteristics'!K:K,MATCH($C1906,'Policy Characteristics'!$C:$C,0))),"",INDEX('Policy Characteristics'!K:K,MATCH($C1906,'Policy Characteristics'!$C:$C,0)))</f>
        <v>architectural-design.html#rnd</v>
      </c>
      <c r="R1906" s="226" t="str">
        <f>IF(ISBLANK(INDEX('Policy Characteristics'!L:L,MATCH($C1906,'Policy Characteristics'!$C:$C,0))),"",INDEX('Policy Characteristics'!L:L,MATCH($C1906,'Policy Characteristics'!$C:$C,0)))</f>
        <v>research-and-development.html</v>
      </c>
    </row>
    <row r="1907" spans="1:18">
      <c r="A1907" s="22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s="226" t="str">
        <f t="shared" ref="C1907:C1911" si="75">C$1906</f>
        <v>RnD Building Fuel Use Perc Reduction</v>
      </c>
      <c r="D1907" s="45" t="s">
        <v>780</v>
      </c>
      <c r="E1907" s="45"/>
      <c r="F1907" s="45" t="s">
        <v>1020</v>
      </c>
      <c r="G1907" s="45"/>
      <c r="H1907" s="43">
        <v>115</v>
      </c>
      <c r="I1907" s="261" t="s">
        <v>728</v>
      </c>
      <c r="J1907" s="227" t="str">
        <f>IF(ISBLANK(INDEX('Policy Characteristics'!D:D,MATCH($C1907,'Policy Characteristics'!$C:$C,0))),"",INDEX('Policy Characteristics'!D:D,MATCH($C1907,'Policy Characteristics'!$C:$C,0)))</f>
        <v>R&amp;D Fuel Use Reductions</v>
      </c>
      <c r="K1907" s="22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226" t="str">
        <f>IF(ISBLANK(INDEX('Policy Characteristics'!I:I,MATCH($C1907,'Policy Characteristics'!$C:$C,0))),"",INDEX('Policy Characteristics'!I:I,MATCH($C1907,'Policy Characteristics'!$C:$C,0)))</f>
        <v>% reduction in fuel use</v>
      </c>
      <c r="P1907" s="22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26" t="str">
        <f>IF(ISBLANK(INDEX('Policy Characteristics'!K:K,MATCH($C1907,'Policy Characteristics'!$C:$C,0))),"",INDEX('Policy Characteristics'!K:K,MATCH($C1907,'Policy Characteristics'!$C:$C,0)))</f>
        <v>architectural-design.html#rnd</v>
      </c>
      <c r="R1907" s="226" t="str">
        <f>IF(ISBLANK(INDEX('Policy Characteristics'!L:L,MATCH($C1907,'Policy Characteristics'!$C:$C,0))),"",INDEX('Policy Characteristics'!L:L,MATCH($C1907,'Policy Characteristics'!$C:$C,0)))</f>
        <v>research-and-development.html</v>
      </c>
    </row>
    <row r="1908" spans="1:18">
      <c r="A1908" s="22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226" t="str">
        <f t="shared" si="75"/>
        <v>RnD Building Fuel Use Perc Reduction</v>
      </c>
      <c r="D1908" s="45" t="s">
        <v>792</v>
      </c>
      <c r="E1908" s="45"/>
      <c r="F1908" s="45" t="s">
        <v>1021</v>
      </c>
      <c r="G1908" s="45"/>
      <c r="H1908" s="43">
        <v>750</v>
      </c>
      <c r="I1908" s="261" t="s">
        <v>738</v>
      </c>
      <c r="J1908" s="227" t="str">
        <f>IF(ISBLANK(INDEX('Policy Characteristics'!D:D,MATCH($C1908,'Policy Characteristics'!$C:$C,0))),"",INDEX('Policy Characteristics'!D:D,MATCH($C1908,'Policy Characteristics'!$C:$C,0)))</f>
        <v>R&amp;D Fuel Use Reductions</v>
      </c>
      <c r="K1908" s="22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226" t="str">
        <f>IF(ISBLANK(INDEX('Policy Characteristics'!I:I,MATCH($C1908,'Policy Characteristics'!$C:$C,0))),"",INDEX('Policy Characteristics'!I:I,MATCH($C1908,'Policy Characteristics'!$C:$C,0)))</f>
        <v>% reduction in fuel use</v>
      </c>
      <c r="P1908" s="22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26" t="str">
        <f>IF(ISBLANK(INDEX('Policy Characteristics'!K:K,MATCH($C1908,'Policy Characteristics'!$C:$C,0))),"",INDEX('Policy Characteristics'!K:K,MATCH($C1908,'Policy Characteristics'!$C:$C,0)))</f>
        <v>architectural-design.html#rnd</v>
      </c>
      <c r="R1908" s="226" t="str">
        <f>IF(ISBLANK(INDEX('Policy Characteristics'!L:L,MATCH($C1908,'Policy Characteristics'!$C:$C,0))),"",INDEX('Policy Characteristics'!L:L,MATCH($C1908,'Policy Characteristics'!$C:$C,0)))</f>
        <v>research-and-development.html</v>
      </c>
    </row>
    <row r="1909" spans="1:18">
      <c r="A1909" s="22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226" t="str">
        <f t="shared" si="75"/>
        <v>RnD Building Fuel Use Perc Reduction</v>
      </c>
      <c r="D1909" s="45" t="s">
        <v>782</v>
      </c>
      <c r="E1909" s="45"/>
      <c r="F1909" s="45" t="s">
        <v>1022</v>
      </c>
      <c r="G1909" s="45"/>
      <c r="H1909" s="43">
        <v>117</v>
      </c>
      <c r="I1909" s="261" t="s">
        <v>728</v>
      </c>
      <c r="J1909" s="227" t="str">
        <f>IF(ISBLANK(INDEX('Policy Characteristics'!D:D,MATCH($C1909,'Policy Characteristics'!$C:$C,0))),"",INDEX('Policy Characteristics'!D:D,MATCH($C1909,'Policy Characteristics'!$C:$C,0)))</f>
        <v>R&amp;D Fuel Use Reductions</v>
      </c>
      <c r="K1909" s="22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226" t="str">
        <f>IF(ISBLANK(INDEX('Policy Characteristics'!I:I,MATCH($C1909,'Policy Characteristics'!$C:$C,0))),"",INDEX('Policy Characteristics'!I:I,MATCH($C1909,'Policy Characteristics'!$C:$C,0)))</f>
        <v>% reduction in fuel use</v>
      </c>
      <c r="P1909" s="22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26" t="str">
        <f>IF(ISBLANK(INDEX('Policy Characteristics'!K:K,MATCH($C1909,'Policy Characteristics'!$C:$C,0))),"",INDEX('Policy Characteristics'!K:K,MATCH($C1909,'Policy Characteristics'!$C:$C,0)))</f>
        <v>architectural-design.html#rnd</v>
      </c>
      <c r="R1909" s="226" t="str">
        <f>IF(ISBLANK(INDEX('Policy Characteristics'!L:L,MATCH($C1909,'Policy Characteristics'!$C:$C,0))),"",INDEX('Policy Characteristics'!L:L,MATCH($C1909,'Policy Characteristics'!$C:$C,0)))</f>
        <v>research-and-development.html</v>
      </c>
    </row>
    <row r="1910" spans="1:18">
      <c r="A1910" s="22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226" t="str">
        <f t="shared" si="75"/>
        <v>RnD Building Fuel Use Perc Reduction</v>
      </c>
      <c r="D1910" s="45" t="s">
        <v>784</v>
      </c>
      <c r="E1910" s="45"/>
      <c r="F1910" s="45" t="s">
        <v>1023</v>
      </c>
      <c r="G1910" s="45"/>
      <c r="H1910" s="43">
        <v>118</v>
      </c>
      <c r="I1910" s="261" t="s">
        <v>728</v>
      </c>
      <c r="J1910" s="227" t="str">
        <f>IF(ISBLANK(INDEX('Policy Characteristics'!D:D,MATCH($C1910,'Policy Characteristics'!$C:$C,0))),"",INDEX('Policy Characteristics'!D:D,MATCH($C1910,'Policy Characteristics'!$C:$C,0)))</f>
        <v>R&amp;D Fuel Use Reductions</v>
      </c>
      <c r="K1910" s="22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226" t="str">
        <f>IF(ISBLANK(INDEX('Policy Characteristics'!I:I,MATCH($C1910,'Policy Characteristics'!$C:$C,0))),"",INDEX('Policy Characteristics'!I:I,MATCH($C1910,'Policy Characteristics'!$C:$C,0)))</f>
        <v>% reduction in fuel use</v>
      </c>
      <c r="P1910" s="22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26" t="str">
        <f>IF(ISBLANK(INDEX('Policy Characteristics'!K:K,MATCH($C1910,'Policy Characteristics'!$C:$C,0))),"",INDEX('Policy Characteristics'!K:K,MATCH($C1910,'Policy Characteristics'!$C:$C,0)))</f>
        <v>architectural-design.html#rnd</v>
      </c>
      <c r="R1910" s="226" t="str">
        <f>IF(ISBLANK(INDEX('Policy Characteristics'!L:L,MATCH($C1910,'Policy Characteristics'!$C:$C,0))),"",INDEX('Policy Characteristics'!L:L,MATCH($C1910,'Policy Characteristics'!$C:$C,0)))</f>
        <v>research-and-development.html</v>
      </c>
    </row>
    <row r="1911" spans="1:18">
      <c r="A1911" s="22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226" t="str">
        <f t="shared" si="75"/>
        <v>RnD Building Fuel Use Perc Reduction</v>
      </c>
      <c r="D1911" s="45" t="s">
        <v>786</v>
      </c>
      <c r="E1911" s="45"/>
      <c r="F1911" s="45" t="s">
        <v>1024</v>
      </c>
      <c r="G1911" s="45"/>
      <c r="H1911" s="43">
        <v>119</v>
      </c>
      <c r="I1911" s="261" t="s">
        <v>728</v>
      </c>
      <c r="J1911" s="227" t="str">
        <f>IF(ISBLANK(INDEX('Policy Characteristics'!D:D,MATCH($C1911,'Policy Characteristics'!$C:$C,0))),"",INDEX('Policy Characteristics'!D:D,MATCH($C1911,'Policy Characteristics'!$C:$C,0)))</f>
        <v>R&amp;D Fuel Use Reductions</v>
      </c>
      <c r="K1911" s="22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226" t="str">
        <f>IF(ISBLANK(INDEX('Policy Characteristics'!I:I,MATCH($C1911,'Policy Characteristics'!$C:$C,0))),"",INDEX('Policy Characteristics'!I:I,MATCH($C1911,'Policy Characteristics'!$C:$C,0)))</f>
        <v>% reduction in fuel use</v>
      </c>
      <c r="P1911" s="22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26" t="str">
        <f>IF(ISBLANK(INDEX('Policy Characteristics'!K:K,MATCH($C1911,'Policy Characteristics'!$C:$C,0))),"",INDEX('Policy Characteristics'!K:K,MATCH($C1911,'Policy Characteristics'!$C:$C,0)))</f>
        <v>architectural-design.html#rnd</v>
      </c>
      <c r="R1911" s="226" t="str">
        <f>IF(ISBLANK(INDEX('Policy Characteristics'!L:L,MATCH($C1911,'Policy Characteristics'!$C:$C,0))),"",INDEX('Policy Characteristics'!L:L,MATCH($C1911,'Policy Characteristics'!$C:$C,0)))</f>
        <v>research-and-development.html</v>
      </c>
    </row>
    <row r="1912" spans="1:18">
      <c r="A1912" s="22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t="s">
        <v>667</v>
      </c>
      <c r="D1912" s="45"/>
      <c r="E1912" s="45"/>
      <c r="F1912" s="45" t="s">
        <v>377</v>
      </c>
      <c r="G1912" s="45"/>
      <c r="H1912" s="43">
        <v>120</v>
      </c>
      <c r="I1912" s="261" t="s">
        <v>728</v>
      </c>
      <c r="J1912" s="227" t="str">
        <f>IF(ISBLANK(INDEX('Policy Characteristics'!D:D,MATCH($C1912,'Policy Characteristics'!$C:$C,0))),"",INDEX('Policy Characteristics'!D:D,MATCH($C1912,'Policy Characteristics'!$C:$C,0)))</f>
        <v>R&amp;D Fuel Use Reductions</v>
      </c>
      <c r="K1912" s="226" t="str">
        <f>IF(ISBLANK(INDEX('Policy Characteristics'!E:E,MATCH($C1912,'Policy Characteristics'!$C:$C,0))),"",INDEX('Policy Characteristics'!E:E,MATCH($C1912,'Policy Characteristics'!$C:$C,0)))</f>
        <v>RnD CCS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226" t="str">
        <f>IF(ISBLANK(INDEX('Policy Characteristics'!I:I,MATCH($C1912,'Policy Characteristics'!$C:$C,0))),"",INDEX('Policy Characteristics'!I:I,MATCH($C1912,'Policy Characteristics'!$C:$C,0)))</f>
        <v>% reduction in fuel use</v>
      </c>
      <c r="P1912" s="22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26" t="str">
        <f>IF(ISBLANK(INDEX('Policy Characteristics'!K:K,MATCH($C1912,'Policy Characteristics'!$C:$C,0))),"",INDEX('Policy Characteristics'!K:K,MATCH($C1912,'Policy Characteristics'!$C:$C,0)))</f>
        <v>architectural-design.html#rnd</v>
      </c>
      <c r="R1912" s="226" t="str">
        <f>IF(ISBLANK(INDEX('Policy Characteristics'!L:L,MATCH($C1912,'Policy Characteristics'!$C:$C,0))),"",INDEX('Policy Characteristics'!L:L,MATCH($C1912,'Policy Characteristics'!$C:$C,0)))</f>
        <v>research-and-development.html</v>
      </c>
    </row>
    <row r="1913" spans="1:18">
      <c r="A1913" s="22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669</v>
      </c>
      <c r="D1913" s="45" t="s">
        <v>794</v>
      </c>
      <c r="E1913" s="45"/>
      <c r="F1913" s="45" t="s">
        <v>1025</v>
      </c>
      <c r="G1913" s="45"/>
      <c r="H1913" s="43">
        <v>121</v>
      </c>
      <c r="I1913" s="261" t="s">
        <v>728</v>
      </c>
      <c r="J1913" s="227" t="str">
        <f>IF(ISBLANK(INDEX('Policy Characteristics'!D:D,MATCH($C1913,'Policy Characteristics'!$C:$C,0))),"",INDEX('Policy Characteristics'!D:D,MATCH($C1913,'Policy Characteristics'!$C:$C,0)))</f>
        <v>R&amp;D Fuel Use Reductions</v>
      </c>
      <c r="K1913" s="226" t="str">
        <f>IF(ISBLANK(INDEX('Policy Characteristics'!E:E,MATCH($C1913,'Policy Characteristics'!$C:$C,0))),"",INDEX('Policy Characteristics'!E:E,MATCH($C1913,'Policy Characteristics'!$C:$C,0)))</f>
        <v>RnD electricity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226" t="str">
        <f>IF(ISBLANK(INDEX('Policy Characteristics'!I:I,MATCH($C1913,'Policy Characteristics'!$C:$C,0))),"",INDEX('Policy Characteristics'!I:I,MATCH($C1913,'Policy Characteristics'!$C:$C,0)))</f>
        <v>% reduction in fuel use</v>
      </c>
      <c r="P1913" s="22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26" t="str">
        <f>IF(ISBLANK(INDEX('Policy Characteristics'!K:K,MATCH($C1913,'Policy Characteristics'!$C:$C,0))),"",INDEX('Policy Characteristics'!K:K,MATCH($C1913,'Policy Characteristics'!$C:$C,0)))</f>
        <v>architectural-design.html#rnd</v>
      </c>
      <c r="R1913" s="226" t="str">
        <f>IF(ISBLANK(INDEX('Policy Characteristics'!L:L,MATCH($C1913,'Policy Characteristics'!$C:$C,0))),"",INDEX('Policy Characteristics'!L:L,MATCH($C1913,'Policy Characteristics'!$C:$C,0)))</f>
        <v>research-and-development.html</v>
      </c>
    </row>
    <row r="1914" spans="1:18">
      <c r="A1914" s="22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s="226" t="str">
        <f t="shared" ref="C1914:C1921" si="76">C$1913</f>
        <v>RnD Electricity Fuel Use Perc Reduction</v>
      </c>
      <c r="D1914" s="6" t="s">
        <v>796</v>
      </c>
      <c r="E1914" s="45"/>
      <c r="F1914" s="6" t="s">
        <v>1026</v>
      </c>
      <c r="G1914" s="45"/>
      <c r="H1914" s="43">
        <v>122</v>
      </c>
      <c r="I1914" s="261" t="s">
        <v>728</v>
      </c>
      <c r="J1914" s="227" t="str">
        <f>IF(ISBLANK(INDEX('Policy Characteristics'!D:D,MATCH($C1914,'Policy Characteristics'!$C:$C,0))),"",INDEX('Policy Characteristics'!D:D,MATCH($C1914,'Policy Characteristics'!$C:$C,0)))</f>
        <v>R&amp;D Fuel Use Reductions</v>
      </c>
      <c r="K1914" s="22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226" t="str">
        <f>IF(ISBLANK(INDEX('Policy Characteristics'!I:I,MATCH($C1914,'Policy Characteristics'!$C:$C,0))),"",INDEX('Policy Characteristics'!I:I,MATCH($C1914,'Policy Characteristics'!$C:$C,0)))</f>
        <v>% reduction in fuel use</v>
      </c>
      <c r="P1914" s="22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26" t="str">
        <f>IF(ISBLANK(INDEX('Policy Characteristics'!K:K,MATCH($C1914,'Policy Characteristics'!$C:$C,0))),"",INDEX('Policy Characteristics'!K:K,MATCH($C1914,'Policy Characteristics'!$C:$C,0)))</f>
        <v>architectural-design.html#rnd</v>
      </c>
      <c r="R1914" s="226" t="str">
        <f>IF(ISBLANK(INDEX('Policy Characteristics'!L:L,MATCH($C1914,'Policy Characteristics'!$C:$C,0))),"",INDEX('Policy Characteristics'!L:L,MATCH($C1914,'Policy Characteristics'!$C:$C,0)))</f>
        <v>research-and-development.html</v>
      </c>
    </row>
    <row r="1915" spans="1:18">
      <c r="A1915" s="22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226" t="str">
        <f t="shared" si="76"/>
        <v>RnD Electricity Fuel Use Perc Reduction</v>
      </c>
      <c r="D1915" s="6" t="s">
        <v>798</v>
      </c>
      <c r="E1915" s="45"/>
      <c r="F1915" s="6" t="s">
        <v>1027</v>
      </c>
      <c r="G1915" s="45"/>
      <c r="H1915" s="43">
        <v>123</v>
      </c>
      <c r="I1915" s="261" t="s">
        <v>728</v>
      </c>
      <c r="J1915" s="227" t="str">
        <f>IF(ISBLANK(INDEX('Policy Characteristics'!D:D,MATCH($C1915,'Policy Characteristics'!$C:$C,0))),"",INDEX('Policy Characteristics'!D:D,MATCH($C1915,'Policy Characteristics'!$C:$C,0)))</f>
        <v>R&amp;D Fuel Use Reductions</v>
      </c>
      <c r="K1915" s="22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226" t="str">
        <f>IF(ISBLANK(INDEX('Policy Characteristics'!I:I,MATCH($C1915,'Policy Characteristics'!$C:$C,0))),"",INDEX('Policy Characteristics'!I:I,MATCH($C1915,'Policy Characteristics'!$C:$C,0)))</f>
        <v>% reduction in fuel use</v>
      </c>
      <c r="P1915" s="22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26" t="str">
        <f>IF(ISBLANK(INDEX('Policy Characteristics'!K:K,MATCH($C1915,'Policy Characteristics'!$C:$C,0))),"",INDEX('Policy Characteristics'!K:K,MATCH($C1915,'Policy Characteristics'!$C:$C,0)))</f>
        <v>architectural-design.html#rnd</v>
      </c>
      <c r="R1915" s="226" t="str">
        <f>IF(ISBLANK(INDEX('Policy Characteristics'!L:L,MATCH($C1915,'Policy Characteristics'!$C:$C,0))),"",INDEX('Policy Characteristics'!L:L,MATCH($C1915,'Policy Characteristics'!$C:$C,0)))</f>
        <v>research-and-development.html</v>
      </c>
    </row>
    <row r="1916" spans="1:18">
      <c r="A1916" s="22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226" t="str">
        <f t="shared" si="76"/>
        <v>RnD Electricity Fuel Use Perc Reduction</v>
      </c>
      <c r="D1916" s="6" t="s">
        <v>800</v>
      </c>
      <c r="E1916" s="45"/>
      <c r="F1916" s="6" t="s">
        <v>1028</v>
      </c>
      <c r="G1916" s="45"/>
      <c r="H1916" s="43">
        <v>751</v>
      </c>
      <c r="I1916" s="261" t="s">
        <v>738</v>
      </c>
      <c r="J1916" s="227" t="str">
        <f>IF(ISBLANK(INDEX('Policy Characteristics'!D:D,MATCH($C1916,'Policy Characteristics'!$C:$C,0))),"",INDEX('Policy Characteristics'!D:D,MATCH($C1916,'Policy Characteristics'!$C:$C,0)))</f>
        <v>R&amp;D Fuel Use Reductions</v>
      </c>
      <c r="K1916" s="22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226" t="str">
        <f>IF(ISBLANK(INDEX('Policy Characteristics'!I:I,MATCH($C1916,'Policy Characteristics'!$C:$C,0))),"",INDEX('Policy Characteristics'!I:I,MATCH($C1916,'Policy Characteristics'!$C:$C,0)))</f>
        <v>% reduction in fuel use</v>
      </c>
      <c r="P1916" s="22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26" t="str">
        <f>IF(ISBLANK(INDEX('Policy Characteristics'!K:K,MATCH($C1916,'Policy Characteristics'!$C:$C,0))),"",INDEX('Policy Characteristics'!K:K,MATCH($C1916,'Policy Characteristics'!$C:$C,0)))</f>
        <v>architectural-design.html#rnd</v>
      </c>
      <c r="R1916" s="226" t="str">
        <f>IF(ISBLANK(INDEX('Policy Characteristics'!L:L,MATCH($C1916,'Policy Characteristics'!$C:$C,0))),"",INDEX('Policy Characteristics'!L:L,MATCH($C1916,'Policy Characteristics'!$C:$C,0)))</f>
        <v>research-and-development.html</v>
      </c>
    </row>
    <row r="1917" spans="1:18">
      <c r="A1917" s="22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226" t="str">
        <f t="shared" si="76"/>
        <v>RnD Electricity Fuel Use Perc Reduction</v>
      </c>
      <c r="D1917" s="6" t="s">
        <v>802</v>
      </c>
      <c r="E1917" s="45"/>
      <c r="F1917" s="6" t="s">
        <v>1029</v>
      </c>
      <c r="G1917" s="45"/>
      <c r="H1917" s="43">
        <v>752</v>
      </c>
      <c r="I1917" s="261" t="s">
        <v>738</v>
      </c>
      <c r="J1917" s="227" t="str">
        <f>IF(ISBLANK(INDEX('Policy Characteristics'!D:D,MATCH($C1917,'Policy Characteristics'!$C:$C,0))),"",INDEX('Policy Characteristics'!D:D,MATCH($C1917,'Policy Characteristics'!$C:$C,0)))</f>
        <v>R&amp;D Fuel Use Reductions</v>
      </c>
      <c r="K1917" s="22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226" t="str">
        <f>IF(ISBLANK(INDEX('Policy Characteristics'!I:I,MATCH($C1917,'Policy Characteristics'!$C:$C,0))),"",INDEX('Policy Characteristics'!I:I,MATCH($C1917,'Policy Characteristics'!$C:$C,0)))</f>
        <v>% reduction in fuel use</v>
      </c>
      <c r="P1917" s="22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26" t="str">
        <f>IF(ISBLANK(INDEX('Policy Characteristics'!K:K,MATCH($C1917,'Policy Characteristics'!$C:$C,0))),"",INDEX('Policy Characteristics'!K:K,MATCH($C1917,'Policy Characteristics'!$C:$C,0)))</f>
        <v>architectural-design.html#rnd</v>
      </c>
      <c r="R1917" s="226" t="str">
        <f>IF(ISBLANK(INDEX('Policy Characteristics'!L:L,MATCH($C1917,'Policy Characteristics'!$C:$C,0))),"",INDEX('Policy Characteristics'!L:L,MATCH($C1917,'Policy Characteristics'!$C:$C,0)))</f>
        <v>research-and-development.html</v>
      </c>
    </row>
    <row r="1918" spans="1:18">
      <c r="A1918" s="22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226" t="str">
        <f t="shared" si="76"/>
        <v>RnD Electricity Fuel Use Perc Reduction</v>
      </c>
      <c r="D1918" s="6" t="s">
        <v>804</v>
      </c>
      <c r="E1918" s="45"/>
      <c r="F1918" s="6" t="s">
        <v>1030</v>
      </c>
      <c r="G1918" s="45"/>
      <c r="H1918" s="43">
        <v>753</v>
      </c>
      <c r="I1918" s="261" t="s">
        <v>738</v>
      </c>
      <c r="J1918" s="227" t="str">
        <f>IF(ISBLANK(INDEX('Policy Characteristics'!D:D,MATCH($C1918,'Policy Characteristics'!$C:$C,0))),"",INDEX('Policy Characteristics'!D:D,MATCH($C1918,'Policy Characteristics'!$C:$C,0)))</f>
        <v>R&amp;D Fuel Use Reductions</v>
      </c>
      <c r="K1918" s="22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226" t="str">
        <f>IF(ISBLANK(INDEX('Policy Characteristics'!I:I,MATCH($C1918,'Policy Characteristics'!$C:$C,0))),"",INDEX('Policy Characteristics'!I:I,MATCH($C1918,'Policy Characteristics'!$C:$C,0)))</f>
        <v>% reduction in fuel use</v>
      </c>
      <c r="P1918" s="22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26" t="str">
        <f>IF(ISBLANK(INDEX('Policy Characteristics'!K:K,MATCH($C1918,'Policy Characteristics'!$C:$C,0))),"",INDEX('Policy Characteristics'!K:K,MATCH($C1918,'Policy Characteristics'!$C:$C,0)))</f>
        <v>architectural-design.html#rnd</v>
      </c>
      <c r="R1918" s="226" t="str">
        <f>IF(ISBLANK(INDEX('Policy Characteristics'!L:L,MATCH($C1918,'Policy Characteristics'!$C:$C,0))),"",INDEX('Policy Characteristics'!L:L,MATCH($C1918,'Policy Characteristics'!$C:$C,0)))</f>
        <v>research-and-development.html</v>
      </c>
    </row>
    <row r="1919" spans="1:18">
      <c r="A1919" s="22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226" t="str">
        <f t="shared" si="76"/>
        <v>RnD Electricity Fuel Use Perc Reduction</v>
      </c>
      <c r="D1919" s="6" t="s">
        <v>806</v>
      </c>
      <c r="E1919" s="45"/>
      <c r="F1919" s="6" t="s">
        <v>1031</v>
      </c>
      <c r="G1919" s="45"/>
      <c r="H1919" s="43">
        <v>754</v>
      </c>
      <c r="I1919" s="261" t="s">
        <v>738</v>
      </c>
      <c r="J1919" s="227" t="str">
        <f>IF(ISBLANK(INDEX('Policy Characteristics'!D:D,MATCH($C1919,'Policy Characteristics'!$C:$C,0))),"",INDEX('Policy Characteristics'!D:D,MATCH($C1919,'Policy Characteristics'!$C:$C,0)))</f>
        <v>R&amp;D Fuel Use Reductions</v>
      </c>
      <c r="K1919" s="22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226" t="str">
        <f>IF(ISBLANK(INDEX('Policy Characteristics'!I:I,MATCH($C1919,'Policy Characteristics'!$C:$C,0))),"",INDEX('Policy Characteristics'!I:I,MATCH($C1919,'Policy Characteristics'!$C:$C,0)))</f>
        <v>% reduction in fuel use</v>
      </c>
      <c r="P1919" s="22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26" t="str">
        <f>IF(ISBLANK(INDEX('Policy Characteristics'!K:K,MATCH($C1919,'Policy Characteristics'!$C:$C,0))),"",INDEX('Policy Characteristics'!K:K,MATCH($C1919,'Policy Characteristics'!$C:$C,0)))</f>
        <v>architectural-design.html#rnd</v>
      </c>
      <c r="R1919" s="226" t="str">
        <f>IF(ISBLANK(INDEX('Policy Characteristics'!L:L,MATCH($C1919,'Policy Characteristics'!$C:$C,0))),"",INDEX('Policy Characteristics'!L:L,MATCH($C1919,'Policy Characteristics'!$C:$C,0)))</f>
        <v>research-and-development.html</v>
      </c>
    </row>
    <row r="1920" spans="1:18">
      <c r="A1920" s="22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226" t="str">
        <f t="shared" si="76"/>
        <v>RnD Electricity Fuel Use Perc Reduction</v>
      </c>
      <c r="D1920" s="6" t="s">
        <v>808</v>
      </c>
      <c r="E1920" s="45"/>
      <c r="F1920" s="6" t="s">
        <v>1032</v>
      </c>
      <c r="G1920" s="45"/>
      <c r="H1920" s="43">
        <v>124</v>
      </c>
      <c r="I1920" s="261" t="s">
        <v>738</v>
      </c>
      <c r="J1920" s="227" t="str">
        <f>IF(ISBLANK(INDEX('Policy Characteristics'!D:D,MATCH($C1920,'Policy Characteristics'!$C:$C,0))),"",INDEX('Policy Characteristics'!D:D,MATCH($C1920,'Policy Characteristics'!$C:$C,0)))</f>
        <v>R&amp;D Fuel Use Reductions</v>
      </c>
      <c r="K1920" s="22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226" t="str">
        <f>IF(ISBLANK(INDEX('Policy Characteristics'!I:I,MATCH($C1920,'Policy Characteristics'!$C:$C,0))),"",INDEX('Policy Characteristics'!I:I,MATCH($C1920,'Policy Characteristics'!$C:$C,0)))</f>
        <v>% reduction in fuel use</v>
      </c>
      <c r="P1920" s="22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26" t="str">
        <f>IF(ISBLANK(INDEX('Policy Characteristics'!K:K,MATCH($C1920,'Policy Characteristics'!$C:$C,0))),"",INDEX('Policy Characteristics'!K:K,MATCH($C1920,'Policy Characteristics'!$C:$C,0)))</f>
        <v>architectural-design.html#rnd</v>
      </c>
      <c r="R1920" s="226" t="str">
        <f>IF(ISBLANK(INDEX('Policy Characteristics'!L:L,MATCH($C1920,'Policy Characteristics'!$C:$C,0))),"",INDEX('Policy Characteristics'!L:L,MATCH($C1920,'Policy Characteristics'!$C:$C,0)))</f>
        <v>research-and-development.html</v>
      </c>
    </row>
    <row r="1921" spans="1:18">
      <c r="A1921" s="22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226" t="str">
        <f t="shared" si="76"/>
        <v>RnD Electricity Fuel Use Perc Reduction</v>
      </c>
      <c r="D1921" s="6" t="s">
        <v>810</v>
      </c>
      <c r="E1921" s="45"/>
      <c r="F1921" s="6" t="s">
        <v>1033</v>
      </c>
      <c r="G1921" s="45"/>
      <c r="H1921" s="43">
        <v>193</v>
      </c>
      <c r="I1921" s="261" t="s">
        <v>728</v>
      </c>
      <c r="J1921" s="227" t="str">
        <f>IF(ISBLANK(INDEX('Policy Characteristics'!D:D,MATCH($C1921,'Policy Characteristics'!$C:$C,0))),"",INDEX('Policy Characteristics'!D:D,MATCH($C1921,'Policy Characteristics'!$C:$C,0)))</f>
        <v>R&amp;D Fuel Use Reductions</v>
      </c>
      <c r="K1921" s="22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226" t="str">
        <f>IF(ISBLANK(INDEX('Policy Characteristics'!I:I,MATCH($C1921,'Policy Characteristics'!$C:$C,0))),"",INDEX('Policy Characteristics'!I:I,MATCH($C1921,'Policy Characteristics'!$C:$C,0)))</f>
        <v>% reduction in fuel use</v>
      </c>
      <c r="P1921" s="22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26" t="str">
        <f>IF(ISBLANK(INDEX('Policy Characteristics'!K:K,MATCH($C1921,'Policy Characteristics'!$C:$C,0))),"",INDEX('Policy Characteristics'!K:K,MATCH($C1921,'Policy Characteristics'!$C:$C,0)))</f>
        <v>architectural-design.html#rnd</v>
      </c>
      <c r="R1921" s="226" t="str">
        <f>IF(ISBLANK(INDEX('Policy Characteristics'!L:L,MATCH($C1921,'Policy Characteristics'!$C:$C,0))),"",INDEX('Policy Characteristics'!L:L,MATCH($C1921,'Policy Characteristics'!$C:$C,0)))</f>
        <v>research-and-development.html</v>
      </c>
    </row>
    <row r="1922" spans="1:18">
      <c r="A1922" s="22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226" t="str">
        <f t="shared" ref="C1922:C1936" si="77">C$1913</f>
        <v>RnD Electricity Fuel Use Perc Reduction</v>
      </c>
      <c r="D1922" s="6" t="s">
        <v>812</v>
      </c>
      <c r="E1922" s="45"/>
      <c r="F1922" s="6" t="s">
        <v>1034</v>
      </c>
      <c r="G1922" s="45"/>
      <c r="H1922" s="43">
        <v>181</v>
      </c>
      <c r="I1922" s="261" t="s">
        <v>738</v>
      </c>
      <c r="J1922" s="227" t="str">
        <f>IF(ISBLANK(INDEX('Policy Characteristics'!D:D,MATCH($C1922,'Policy Characteristics'!$C:$C,0))),"",INDEX('Policy Characteristics'!D:D,MATCH($C1922,'Policy Characteristics'!$C:$C,0)))</f>
        <v>R&amp;D Fuel Use Reductions</v>
      </c>
      <c r="K1922" s="22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226" t="str">
        <f>IF(ISBLANK(INDEX('Policy Characteristics'!I:I,MATCH($C1922,'Policy Characteristics'!$C:$C,0))),"",INDEX('Policy Characteristics'!I:I,MATCH($C1922,'Policy Characteristics'!$C:$C,0)))</f>
        <v>% reduction in fuel use</v>
      </c>
      <c r="P1922" s="22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26" t="str">
        <f>IF(ISBLANK(INDEX('Policy Characteristics'!K:K,MATCH($C1922,'Policy Characteristics'!$C:$C,0))),"",INDEX('Policy Characteristics'!K:K,MATCH($C1922,'Policy Characteristics'!$C:$C,0)))</f>
        <v>architectural-design.html#rnd</v>
      </c>
      <c r="R1922" s="226" t="str">
        <f>IF(ISBLANK(INDEX('Policy Characteristics'!L:L,MATCH($C1922,'Policy Characteristics'!$C:$C,0))),"",INDEX('Policy Characteristics'!L:L,MATCH($C1922,'Policy Characteristics'!$C:$C,0)))</f>
        <v>research-and-development.html</v>
      </c>
    </row>
    <row r="1923" spans="1:18">
      <c r="A1923" s="22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226" t="str">
        <f t="shared" si="77"/>
        <v>RnD Electricity Fuel Use Perc Reduction</v>
      </c>
      <c r="D1923" s="6" t="s">
        <v>814</v>
      </c>
      <c r="E1923" s="45"/>
      <c r="F1923" s="6" t="s">
        <v>1035</v>
      </c>
      <c r="G1923" s="45"/>
      <c r="H1923" s="43">
        <v>755</v>
      </c>
      <c r="I1923" s="261" t="s">
        <v>728</v>
      </c>
      <c r="J1923" s="227" t="str">
        <f>IF(ISBLANK(INDEX('Policy Characteristics'!D:D,MATCH($C1923,'Policy Characteristics'!$C:$C,0))),"",INDEX('Policy Characteristics'!D:D,MATCH($C1923,'Policy Characteristics'!$C:$C,0)))</f>
        <v>R&amp;D Fuel Use Reductions</v>
      </c>
      <c r="K1923" s="22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226" t="str">
        <f>IF(ISBLANK(INDEX('Policy Characteristics'!I:I,MATCH($C1923,'Policy Characteristics'!$C:$C,0))),"",INDEX('Policy Characteristics'!I:I,MATCH($C1923,'Policy Characteristics'!$C:$C,0)))</f>
        <v>% reduction in fuel use</v>
      </c>
      <c r="P1923" s="22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26" t="str">
        <f>IF(ISBLANK(INDEX('Policy Characteristics'!K:K,MATCH($C1923,'Policy Characteristics'!$C:$C,0))),"",INDEX('Policy Characteristics'!K:K,MATCH($C1923,'Policy Characteristics'!$C:$C,0)))</f>
        <v>architectural-design.html#rnd</v>
      </c>
      <c r="R1923" s="226" t="str">
        <f>IF(ISBLANK(INDEX('Policy Characteristics'!L:L,MATCH($C1923,'Policy Characteristics'!$C:$C,0))),"",INDEX('Policy Characteristics'!L:L,MATCH($C1923,'Policy Characteristics'!$C:$C,0)))</f>
        <v>research-and-development.html</v>
      </c>
    </row>
    <row r="1924" spans="1:18">
      <c r="A1924" s="22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226" t="str">
        <f t="shared" si="77"/>
        <v>RnD Electricity Fuel Use Perc Reduction</v>
      </c>
      <c r="D1924" s="6" t="s">
        <v>816</v>
      </c>
      <c r="E1924" s="45"/>
      <c r="F1924" s="6" t="s">
        <v>1036</v>
      </c>
      <c r="G1924" s="45"/>
      <c r="H1924" s="43">
        <v>1822</v>
      </c>
      <c r="I1924" s="261" t="s">
        <v>728</v>
      </c>
      <c r="J1924" s="227" t="str">
        <f>IF(ISBLANK(INDEX('Policy Characteristics'!D:D,MATCH($C1924,'Policy Characteristics'!$C:$C,0))),"",INDEX('Policy Characteristics'!D:D,MATCH($C1924,'Policy Characteristics'!$C:$C,0)))</f>
        <v>R&amp;D Fuel Use Reductions</v>
      </c>
      <c r="K1924" s="22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226" t="str">
        <f>IF(ISBLANK(INDEX('Policy Characteristics'!I:I,MATCH($C1924,'Policy Characteristics'!$C:$C,0))),"",INDEX('Policy Characteristics'!I:I,MATCH($C1924,'Policy Characteristics'!$C:$C,0)))</f>
        <v>% reduction in fuel use</v>
      </c>
      <c r="P1924" s="22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26" t="str">
        <f>IF(ISBLANK(INDEX('Policy Characteristics'!K:K,MATCH($C1924,'Policy Characteristics'!$C:$C,0))),"",INDEX('Policy Characteristics'!K:K,MATCH($C1924,'Policy Characteristics'!$C:$C,0)))</f>
        <v>architectural-design.html#rnd</v>
      </c>
      <c r="R1924" s="226" t="str">
        <f>IF(ISBLANK(INDEX('Policy Characteristics'!L:L,MATCH($C1924,'Policy Characteristics'!$C:$C,0))),"",INDEX('Policy Characteristics'!L:L,MATCH($C1924,'Policy Characteristics'!$C:$C,0)))</f>
        <v>research-and-development.html</v>
      </c>
    </row>
    <row r="1925" spans="1:18">
      <c r="A1925" s="22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226" t="str">
        <f t="shared" si="77"/>
        <v>RnD Electricity Fuel Use Perc Reduction</v>
      </c>
      <c r="D1925" s="6" t="s">
        <v>818</v>
      </c>
      <c r="E1925" s="45"/>
      <c r="F1925" s="6" t="s">
        <v>1037</v>
      </c>
      <c r="G1925" s="45"/>
      <c r="H1925" s="43">
        <v>1823</v>
      </c>
      <c r="I1925" s="261" t="s">
        <v>728</v>
      </c>
      <c r="J1925" s="227" t="str">
        <f>IF(ISBLANK(INDEX('Policy Characteristics'!D:D,MATCH($C1925,'Policy Characteristics'!$C:$C,0))),"",INDEX('Policy Characteristics'!D:D,MATCH($C1925,'Policy Characteristics'!$C:$C,0)))</f>
        <v>R&amp;D Fuel Use Reductions</v>
      </c>
      <c r="K1925" s="22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226" t="str">
        <f>IF(ISBLANK(INDEX('Policy Characteristics'!I:I,MATCH($C1925,'Policy Characteristics'!$C:$C,0))),"",INDEX('Policy Characteristics'!I:I,MATCH($C1925,'Policy Characteristics'!$C:$C,0)))</f>
        <v>% reduction in fuel use</v>
      </c>
      <c r="P1925" s="22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26" t="str">
        <f>IF(ISBLANK(INDEX('Policy Characteristics'!K:K,MATCH($C1925,'Policy Characteristics'!$C:$C,0))),"",INDEX('Policy Characteristics'!K:K,MATCH($C1925,'Policy Characteristics'!$C:$C,0)))</f>
        <v>architectural-design.html#rnd</v>
      </c>
      <c r="R1925" s="226" t="str">
        <f>IF(ISBLANK(INDEX('Policy Characteristics'!L:L,MATCH($C1925,'Policy Characteristics'!$C:$C,0))),"",INDEX('Policy Characteristics'!L:L,MATCH($C1925,'Policy Characteristics'!$C:$C,0)))</f>
        <v>research-and-development.html</v>
      </c>
    </row>
    <row r="1926" spans="1:18">
      <c r="A1926" s="22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226" t="str">
        <f t="shared" si="77"/>
        <v>RnD Electricity Fuel Use Perc Reduction</v>
      </c>
      <c r="D1926" s="6" t="s">
        <v>820</v>
      </c>
      <c r="E1926" s="45"/>
      <c r="F1926" s="6" t="s">
        <v>1038</v>
      </c>
      <c r="G1926" s="45"/>
      <c r="H1926" s="43">
        <v>1824</v>
      </c>
      <c r="I1926" s="261" t="s">
        <v>738</v>
      </c>
      <c r="J1926" s="227" t="str">
        <f>IF(ISBLANK(INDEX('Policy Characteristics'!D:D,MATCH($C1926,'Policy Characteristics'!$C:$C,0))),"",INDEX('Policy Characteristics'!D:D,MATCH($C1926,'Policy Characteristics'!$C:$C,0)))</f>
        <v>R&amp;D Fuel Use Reductions</v>
      </c>
      <c r="K1926" s="22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226" t="str">
        <f>IF(ISBLANK(INDEX('Policy Characteristics'!I:I,MATCH($C1926,'Policy Characteristics'!$C:$C,0))),"",INDEX('Policy Characteristics'!I:I,MATCH($C1926,'Policy Characteristics'!$C:$C,0)))</f>
        <v>% reduction in fuel use</v>
      </c>
      <c r="P1926" s="22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26" t="str">
        <f>IF(ISBLANK(INDEX('Policy Characteristics'!K:K,MATCH($C1926,'Policy Characteristics'!$C:$C,0))),"",INDEX('Policy Characteristics'!K:K,MATCH($C1926,'Policy Characteristics'!$C:$C,0)))</f>
        <v>architectural-design.html#rnd</v>
      </c>
      <c r="R1926" s="226" t="str">
        <f>IF(ISBLANK(INDEX('Policy Characteristics'!L:L,MATCH($C1926,'Policy Characteristics'!$C:$C,0))),"",INDEX('Policy Characteristics'!L:L,MATCH($C1926,'Policy Characteristics'!$C:$C,0)))</f>
        <v>research-and-development.html</v>
      </c>
    </row>
    <row r="1927" spans="1:18">
      <c r="A1927" s="22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226" t="str">
        <f t="shared" si="77"/>
        <v>RnD Electricity Fuel Use Perc Reduction</v>
      </c>
      <c r="D1927" s="6" t="s">
        <v>822</v>
      </c>
      <c r="E1927" s="45"/>
      <c r="F1927" s="6" t="s">
        <v>1039</v>
      </c>
      <c r="G1927" s="45"/>
      <c r="H1927" s="43">
        <v>1825</v>
      </c>
      <c r="I1927" s="261" t="s">
        <v>738</v>
      </c>
      <c r="J1927" s="227" t="str">
        <f>IF(ISBLANK(INDEX('Policy Characteristics'!D:D,MATCH($C1927,'Policy Characteristics'!$C:$C,0))),"",INDEX('Policy Characteristics'!D:D,MATCH($C1927,'Policy Characteristics'!$C:$C,0)))</f>
        <v>R&amp;D Fuel Use Reductions</v>
      </c>
      <c r="K1927" s="22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226" t="str">
        <f>IF(ISBLANK(INDEX('Policy Characteristics'!I:I,MATCH($C1927,'Policy Characteristics'!$C:$C,0))),"",INDEX('Policy Characteristics'!I:I,MATCH($C1927,'Policy Characteristics'!$C:$C,0)))</f>
        <v>% reduction in fuel use</v>
      </c>
      <c r="P1927" s="22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26" t="str">
        <f>IF(ISBLANK(INDEX('Policy Characteristics'!K:K,MATCH($C1927,'Policy Characteristics'!$C:$C,0))),"",INDEX('Policy Characteristics'!K:K,MATCH($C1927,'Policy Characteristics'!$C:$C,0)))</f>
        <v>architectural-design.html#rnd</v>
      </c>
      <c r="R1927" s="226" t="str">
        <f>IF(ISBLANK(INDEX('Policy Characteristics'!L:L,MATCH($C1927,'Policy Characteristics'!$C:$C,0))),"",INDEX('Policy Characteristics'!L:L,MATCH($C1927,'Policy Characteristics'!$C:$C,0)))</f>
        <v>research-and-development.html</v>
      </c>
    </row>
    <row r="1928" spans="1:18">
      <c r="A1928" s="22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226" t="str">
        <f t="shared" si="77"/>
        <v>RnD Electricity Fuel Use Perc Reduction</v>
      </c>
      <c r="D1928" s="6" t="s">
        <v>824</v>
      </c>
      <c r="E1928" s="45"/>
      <c r="F1928" s="6" t="s">
        <v>1040</v>
      </c>
      <c r="G1928" s="45"/>
      <c r="H1928" s="43">
        <v>1826</v>
      </c>
      <c r="I1928" s="261" t="s">
        <v>738</v>
      </c>
      <c r="J1928" s="227" t="str">
        <f>IF(ISBLANK(INDEX('Policy Characteristics'!D:D,MATCH($C1928,'Policy Characteristics'!$C:$C,0))),"",INDEX('Policy Characteristics'!D:D,MATCH($C1928,'Policy Characteristics'!$C:$C,0)))</f>
        <v>R&amp;D Fuel Use Reductions</v>
      </c>
      <c r="K1928" s="22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226" t="str">
        <f>IF(ISBLANK(INDEX('Policy Characteristics'!I:I,MATCH($C1928,'Policy Characteristics'!$C:$C,0))),"",INDEX('Policy Characteristics'!I:I,MATCH($C1928,'Policy Characteristics'!$C:$C,0)))</f>
        <v>% reduction in fuel use</v>
      </c>
      <c r="P1928" s="22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26" t="str">
        <f>IF(ISBLANK(INDEX('Policy Characteristics'!K:K,MATCH($C1928,'Policy Characteristics'!$C:$C,0))),"",INDEX('Policy Characteristics'!K:K,MATCH($C1928,'Policy Characteristics'!$C:$C,0)))</f>
        <v>architectural-design.html#rnd</v>
      </c>
      <c r="R1928" s="226" t="str">
        <f>IF(ISBLANK(INDEX('Policy Characteristics'!L:L,MATCH($C1928,'Policy Characteristics'!$C:$C,0))),"",INDEX('Policy Characteristics'!L:L,MATCH($C1928,'Policy Characteristics'!$C:$C,0)))</f>
        <v>research-and-development.html</v>
      </c>
    </row>
    <row r="1929" spans="1:18">
      <c r="A1929" s="22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226" t="str">
        <f t="shared" si="77"/>
        <v>RnD Electricity Fuel Use Perc Reduction</v>
      </c>
      <c r="D1929" s="6" t="s">
        <v>826</v>
      </c>
      <c r="E1929" s="45"/>
      <c r="F1929" s="6" t="s">
        <v>1041</v>
      </c>
      <c r="G1929" s="45"/>
      <c r="H1929" s="43">
        <v>1827</v>
      </c>
      <c r="I1929" s="261" t="s">
        <v>728</v>
      </c>
      <c r="J1929" s="227" t="str">
        <f>IF(ISBLANK(INDEX('Policy Characteristics'!D:D,MATCH($C1929,'Policy Characteristics'!$C:$C,0))),"",INDEX('Policy Characteristics'!D:D,MATCH($C1929,'Policy Characteristics'!$C:$C,0)))</f>
        <v>R&amp;D Fuel Use Reductions</v>
      </c>
      <c r="K1929" s="22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226" t="str">
        <f>IF(ISBLANK(INDEX('Policy Characteristics'!I:I,MATCH($C1929,'Policy Characteristics'!$C:$C,0))),"",INDEX('Policy Characteristics'!I:I,MATCH($C1929,'Policy Characteristics'!$C:$C,0)))</f>
        <v>% reduction in fuel use</v>
      </c>
      <c r="P1929" s="22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26" t="str">
        <f>IF(ISBLANK(INDEX('Policy Characteristics'!K:K,MATCH($C1929,'Policy Characteristics'!$C:$C,0))),"",INDEX('Policy Characteristics'!K:K,MATCH($C1929,'Policy Characteristics'!$C:$C,0)))</f>
        <v>architectural-design.html#rnd</v>
      </c>
      <c r="R1929" s="226" t="str">
        <f>IF(ISBLANK(INDEX('Policy Characteristics'!L:L,MATCH($C1929,'Policy Characteristics'!$C:$C,0))),"",INDEX('Policy Characteristics'!L:L,MATCH($C1929,'Policy Characteristics'!$C:$C,0)))</f>
        <v>research-and-development.html</v>
      </c>
    </row>
    <row r="1930" spans="1:18">
      <c r="A1930" s="22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226" t="str">
        <f t="shared" si="77"/>
        <v>RnD Electricity Fuel Use Perc Reduction</v>
      </c>
      <c r="D1930" s="6" t="s">
        <v>828</v>
      </c>
      <c r="E1930" s="45"/>
      <c r="F1930" s="6" t="s">
        <v>1042</v>
      </c>
      <c r="G1930" s="45"/>
      <c r="H1930" s="43">
        <v>1828</v>
      </c>
      <c r="I1930" s="261" t="s">
        <v>728</v>
      </c>
      <c r="J1930" s="227" t="str">
        <f>IF(ISBLANK(INDEX('Policy Characteristics'!D:D,MATCH($C1930,'Policy Characteristics'!$C:$C,0))),"",INDEX('Policy Characteristics'!D:D,MATCH($C1930,'Policy Characteristics'!$C:$C,0)))</f>
        <v>R&amp;D Fuel Use Reductions</v>
      </c>
      <c r="K1930" s="22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226" t="str">
        <f>IF(ISBLANK(INDEX('Policy Characteristics'!I:I,MATCH($C1930,'Policy Characteristics'!$C:$C,0))),"",INDEX('Policy Characteristics'!I:I,MATCH($C1930,'Policy Characteristics'!$C:$C,0)))</f>
        <v>% reduction in fuel use</v>
      </c>
      <c r="P1930" s="22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26" t="str">
        <f>IF(ISBLANK(INDEX('Policy Characteristics'!K:K,MATCH($C1930,'Policy Characteristics'!$C:$C,0))),"",INDEX('Policy Characteristics'!K:K,MATCH($C1930,'Policy Characteristics'!$C:$C,0)))</f>
        <v>architectural-design.html#rnd</v>
      </c>
      <c r="R1930" s="226" t="str">
        <f>IF(ISBLANK(INDEX('Policy Characteristics'!L:L,MATCH($C1930,'Policy Characteristics'!$C:$C,0))),"",INDEX('Policy Characteristics'!L:L,MATCH($C1930,'Policy Characteristics'!$C:$C,0)))</f>
        <v>research-and-development.html</v>
      </c>
    </row>
    <row r="1931" spans="1:18">
      <c r="A1931" s="22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226" t="str">
        <f t="shared" si="77"/>
        <v>RnD Electricity Fuel Use Perc Reduction</v>
      </c>
      <c r="D1931" s="6" t="s">
        <v>830</v>
      </c>
      <c r="E1931" s="45"/>
      <c r="F1931" s="6" t="s">
        <v>1043</v>
      </c>
      <c r="G1931" s="45"/>
      <c r="H1931" s="43">
        <v>1829</v>
      </c>
      <c r="I1931" s="261" t="s">
        <v>728</v>
      </c>
      <c r="J1931" s="227" t="str">
        <f>IF(ISBLANK(INDEX('Policy Characteristics'!D:D,MATCH($C1931,'Policy Characteristics'!$C:$C,0))),"",INDEX('Policy Characteristics'!D:D,MATCH($C1931,'Policy Characteristics'!$C:$C,0)))</f>
        <v>R&amp;D Fuel Use Reductions</v>
      </c>
      <c r="K1931" s="22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226" t="str">
        <f>IF(ISBLANK(INDEX('Policy Characteristics'!I:I,MATCH($C1931,'Policy Characteristics'!$C:$C,0))),"",INDEX('Policy Characteristics'!I:I,MATCH($C1931,'Policy Characteristics'!$C:$C,0)))</f>
        <v>% reduction in fuel use</v>
      </c>
      <c r="P1931" s="22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26" t="str">
        <f>IF(ISBLANK(INDEX('Policy Characteristics'!K:K,MATCH($C1931,'Policy Characteristics'!$C:$C,0))),"",INDEX('Policy Characteristics'!K:K,MATCH($C1931,'Policy Characteristics'!$C:$C,0)))</f>
        <v>architectural-design.html#rnd</v>
      </c>
      <c r="R1931" s="226" t="str">
        <f>IF(ISBLANK(INDEX('Policy Characteristics'!L:L,MATCH($C1931,'Policy Characteristics'!$C:$C,0))),"",INDEX('Policy Characteristics'!L:L,MATCH($C1931,'Policy Characteristics'!$C:$C,0)))</f>
        <v>research-and-development.html</v>
      </c>
    </row>
    <row r="1932" spans="1:18">
      <c r="A1932" s="22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226" t="str">
        <f t="shared" si="77"/>
        <v>RnD Electricity Fuel Use Perc Reduction</v>
      </c>
      <c r="D1932" s="6" t="s">
        <v>832</v>
      </c>
      <c r="E1932" s="45"/>
      <c r="F1932" s="6" t="s">
        <v>1044</v>
      </c>
      <c r="G1932" s="45"/>
      <c r="H1932" s="43">
        <v>1830</v>
      </c>
      <c r="I1932" s="261" t="s">
        <v>728</v>
      </c>
      <c r="J1932" s="227" t="str">
        <f>IF(ISBLANK(INDEX('Policy Characteristics'!D:D,MATCH($C1932,'Policy Characteristics'!$C:$C,0))),"",INDEX('Policy Characteristics'!D:D,MATCH($C1932,'Policy Characteristics'!$C:$C,0)))</f>
        <v>R&amp;D Fuel Use Reductions</v>
      </c>
      <c r="K1932" s="22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226" t="str">
        <f>IF(ISBLANK(INDEX('Policy Characteristics'!I:I,MATCH($C1932,'Policy Characteristics'!$C:$C,0))),"",INDEX('Policy Characteristics'!I:I,MATCH($C1932,'Policy Characteristics'!$C:$C,0)))</f>
        <v>% reduction in fuel use</v>
      </c>
      <c r="P1932" s="22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26" t="str">
        <f>IF(ISBLANK(INDEX('Policy Characteristics'!K:K,MATCH($C1932,'Policy Characteristics'!$C:$C,0))),"",INDEX('Policy Characteristics'!K:K,MATCH($C1932,'Policy Characteristics'!$C:$C,0)))</f>
        <v>architectural-design.html#rnd</v>
      </c>
      <c r="R1932" s="226" t="str">
        <f>IF(ISBLANK(INDEX('Policy Characteristics'!L:L,MATCH($C1932,'Policy Characteristics'!$C:$C,0))),"",INDEX('Policy Characteristics'!L:L,MATCH($C1932,'Policy Characteristics'!$C:$C,0)))</f>
        <v>research-and-development.html</v>
      </c>
    </row>
    <row r="1933" spans="1:18">
      <c r="A1933" s="22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226" t="str">
        <f t="shared" si="77"/>
        <v>RnD Electricity Fuel Use Perc Reduction</v>
      </c>
      <c r="D1933" s="6" t="s">
        <v>834</v>
      </c>
      <c r="E1933" s="45"/>
      <c r="F1933" s="6" t="s">
        <v>1045</v>
      </c>
      <c r="G1933" s="45"/>
      <c r="H1933" s="43">
        <v>1831</v>
      </c>
      <c r="I1933" s="261" t="s">
        <v>728</v>
      </c>
      <c r="J1933" s="227" t="str">
        <f>IF(ISBLANK(INDEX('Policy Characteristics'!D:D,MATCH($C1933,'Policy Characteristics'!$C:$C,0))),"",INDEX('Policy Characteristics'!D:D,MATCH($C1933,'Policy Characteristics'!$C:$C,0)))</f>
        <v>R&amp;D Fuel Use Reductions</v>
      </c>
      <c r="K1933" s="22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226" t="str">
        <f>IF(ISBLANK(INDEX('Policy Characteristics'!I:I,MATCH($C1933,'Policy Characteristics'!$C:$C,0))),"",INDEX('Policy Characteristics'!I:I,MATCH($C1933,'Policy Characteristics'!$C:$C,0)))</f>
        <v>% reduction in fuel use</v>
      </c>
      <c r="P1933" s="22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26" t="str">
        <f>IF(ISBLANK(INDEX('Policy Characteristics'!K:K,MATCH($C1933,'Policy Characteristics'!$C:$C,0))),"",INDEX('Policy Characteristics'!K:K,MATCH($C1933,'Policy Characteristics'!$C:$C,0)))</f>
        <v>architectural-design.html#rnd</v>
      </c>
      <c r="R1933" s="226" t="str">
        <f>IF(ISBLANK(INDEX('Policy Characteristics'!L:L,MATCH($C1933,'Policy Characteristics'!$C:$C,0))),"",INDEX('Policy Characteristics'!L:L,MATCH($C1933,'Policy Characteristics'!$C:$C,0)))</f>
        <v>research-and-development.html</v>
      </c>
    </row>
    <row r="1934" spans="1:18">
      <c r="A1934" s="22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226" t="str">
        <f t="shared" si="77"/>
        <v>RnD Electricity Fuel Use Perc Reduction</v>
      </c>
      <c r="D1934" s="6" t="s">
        <v>836</v>
      </c>
      <c r="E1934" s="45"/>
      <c r="F1934" s="6" t="s">
        <v>1046</v>
      </c>
      <c r="G1934" s="45"/>
      <c r="H1934" s="43">
        <v>1832</v>
      </c>
      <c r="I1934" s="261" t="s">
        <v>728</v>
      </c>
      <c r="J1934" s="227" t="str">
        <f>IF(ISBLANK(INDEX('Policy Characteristics'!D:D,MATCH($C1934,'Policy Characteristics'!$C:$C,0))),"",INDEX('Policy Characteristics'!D:D,MATCH($C1934,'Policy Characteristics'!$C:$C,0)))</f>
        <v>R&amp;D Fuel Use Reductions</v>
      </c>
      <c r="K1934" s="22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226" t="str">
        <f>IF(ISBLANK(INDEX('Policy Characteristics'!I:I,MATCH($C1934,'Policy Characteristics'!$C:$C,0))),"",INDEX('Policy Characteristics'!I:I,MATCH($C1934,'Policy Characteristics'!$C:$C,0)))</f>
        <v>% reduction in fuel use</v>
      </c>
      <c r="P1934" s="22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26" t="str">
        <f>IF(ISBLANK(INDEX('Policy Characteristics'!K:K,MATCH($C1934,'Policy Characteristics'!$C:$C,0))),"",INDEX('Policy Characteristics'!K:K,MATCH($C1934,'Policy Characteristics'!$C:$C,0)))</f>
        <v>architectural-design.html#rnd</v>
      </c>
      <c r="R1934" s="226" t="str">
        <f>IF(ISBLANK(INDEX('Policy Characteristics'!L:L,MATCH($C1934,'Policy Characteristics'!$C:$C,0))),"",INDEX('Policy Characteristics'!L:L,MATCH($C1934,'Policy Characteristics'!$C:$C,0)))</f>
        <v>research-and-development.html</v>
      </c>
    </row>
    <row r="1935" spans="1:18">
      <c r="A1935" s="22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226" t="str">
        <f t="shared" si="77"/>
        <v>RnD Electricity Fuel Use Perc Reduction</v>
      </c>
      <c r="D1935" s="6" t="s">
        <v>838</v>
      </c>
      <c r="E1935" s="45"/>
      <c r="F1935" s="6" t="s">
        <v>1047</v>
      </c>
      <c r="G1935" s="45"/>
      <c r="H1935" s="43">
        <v>1833</v>
      </c>
      <c r="I1935" s="261" t="s">
        <v>728</v>
      </c>
      <c r="J1935" s="227" t="str">
        <f>IF(ISBLANK(INDEX('Policy Characteristics'!D:D,MATCH($C1935,'Policy Characteristics'!$C:$C,0))),"",INDEX('Policy Characteristics'!D:D,MATCH($C1935,'Policy Characteristics'!$C:$C,0)))</f>
        <v>R&amp;D Fuel Use Reductions</v>
      </c>
      <c r="K1935" s="22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226" t="str">
        <f>IF(ISBLANK(INDEX('Policy Characteristics'!I:I,MATCH($C1935,'Policy Characteristics'!$C:$C,0))),"",INDEX('Policy Characteristics'!I:I,MATCH($C1935,'Policy Characteristics'!$C:$C,0)))</f>
        <v>% reduction in fuel use</v>
      </c>
      <c r="P1935" s="22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26" t="str">
        <f>IF(ISBLANK(INDEX('Policy Characteristics'!K:K,MATCH($C1935,'Policy Characteristics'!$C:$C,0))),"",INDEX('Policy Characteristics'!K:K,MATCH($C1935,'Policy Characteristics'!$C:$C,0)))</f>
        <v>architectural-design.html#rnd</v>
      </c>
      <c r="R1935" s="226" t="str">
        <f>IF(ISBLANK(INDEX('Policy Characteristics'!L:L,MATCH($C1935,'Policy Characteristics'!$C:$C,0))),"",INDEX('Policy Characteristics'!L:L,MATCH($C1935,'Policy Characteristics'!$C:$C,0)))</f>
        <v>research-and-development.html</v>
      </c>
    </row>
    <row r="1936" spans="1:18">
      <c r="A1936" s="22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226" t="str">
        <f t="shared" si="77"/>
        <v>RnD Electricity Fuel Use Perc Reduction</v>
      </c>
      <c r="D1936" s="6" t="s">
        <v>840</v>
      </c>
      <c r="E1936" s="45"/>
      <c r="F1936" s="6" t="s">
        <v>1048</v>
      </c>
      <c r="G1936" s="45"/>
      <c r="H1936" s="43">
        <v>2246</v>
      </c>
      <c r="I1936" s="261" t="s">
        <v>728</v>
      </c>
      <c r="J1936" s="227" t="str">
        <f>IF(ISBLANK(INDEX('Policy Characteristics'!D:D,MATCH($C1936,'Policy Characteristics'!$C:$C,0))),"",INDEX('Policy Characteristics'!D:D,MATCH($C1936,'Policy Characteristics'!$C:$C,0)))</f>
        <v>R&amp;D Fuel Use Reductions</v>
      </c>
      <c r="K1936" s="22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226" t="str">
        <f>IF(ISBLANK(INDEX('Policy Characteristics'!I:I,MATCH($C1936,'Policy Characteristics'!$C:$C,0))),"",INDEX('Policy Characteristics'!I:I,MATCH($C1936,'Policy Characteristics'!$C:$C,0)))</f>
        <v>% reduction in fuel use</v>
      </c>
      <c r="P1936" s="22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26" t="str">
        <f>IF(ISBLANK(INDEX('Policy Characteristics'!K:K,MATCH($C1936,'Policy Characteristics'!$C:$C,0))),"",INDEX('Policy Characteristics'!K:K,MATCH($C1936,'Policy Characteristics'!$C:$C,0)))</f>
        <v>architectural-design.html#rnd</v>
      </c>
      <c r="R1936" s="226" t="str">
        <f>IF(ISBLANK(INDEX('Policy Characteristics'!L:L,MATCH($C1936,'Policy Characteristics'!$C:$C,0))),"",INDEX('Policy Characteristics'!L:L,MATCH($C1936,'Policy Characteristics'!$C:$C,0)))</f>
        <v>research-and-development.html</v>
      </c>
    </row>
    <row r="1937" spans="1:18">
      <c r="A1937" s="22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t="s">
        <v>671</v>
      </c>
      <c r="D1937" t="s">
        <v>842</v>
      </c>
      <c r="E1937" s="45"/>
      <c r="F1937" s="6" t="s">
        <v>1049</v>
      </c>
      <c r="G1937" s="45"/>
      <c r="H1937" s="43">
        <v>1487</v>
      </c>
      <c r="I1937" s="261" t="s">
        <v>728</v>
      </c>
      <c r="J1937" s="227" t="str">
        <f>IF(ISBLANK(INDEX('Policy Characteristics'!D:D,MATCH($C1937,'Policy Characteristics'!$C:$C,0))),"",INDEX('Policy Characteristics'!D:D,MATCH($C1937,'Policy Characteristics'!$C:$C,0)))</f>
        <v>R&amp;D Fuel Use Reductions</v>
      </c>
      <c r="K1937" s="226" t="str">
        <f>IF(ISBLANK(INDEX('Policy Characteristics'!E:E,MATCH($C1937,'Policy Characteristics'!$C:$C,0))),"",INDEX('Policy Characteristics'!E:E,MATCH($C1937,'Policy Characteristics'!$C:$C,0)))</f>
        <v>RnD industry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226" t="str">
        <f>IF(ISBLANK(INDEX('Policy Characteristics'!I:I,MATCH($C1937,'Policy Characteristics'!$C:$C,0))),"",INDEX('Policy Characteristics'!I:I,MATCH($C1937,'Policy Characteristics'!$C:$C,0)))</f>
        <v>% reduction in fuel use</v>
      </c>
      <c r="P1937" s="22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26" t="str">
        <f>IF(ISBLANK(INDEX('Policy Characteristics'!K:K,MATCH($C1937,'Policy Characteristics'!$C:$C,0))),"",INDEX('Policy Characteristics'!K:K,MATCH($C1937,'Policy Characteristics'!$C:$C,0)))</f>
        <v>architectural-design.html#rnd</v>
      </c>
      <c r="R1937" s="226" t="str">
        <f>IF(ISBLANK(INDEX('Policy Characteristics'!L:L,MATCH($C1937,'Policy Characteristics'!$C:$C,0))),"",INDEX('Policy Characteristics'!L:L,MATCH($C1937,'Policy Characteristics'!$C:$C,0)))</f>
        <v>research-and-development.html</v>
      </c>
    </row>
    <row r="1938" spans="1:18">
      <c r="A1938" s="22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s="226" t="str">
        <f t="shared" ref="C1938:C1961" si="78">C$1937</f>
        <v>RnD Industry Fuel Use Perc Reduction</v>
      </c>
      <c r="D1938" t="s">
        <v>844</v>
      </c>
      <c r="E1938" s="45"/>
      <c r="F1938" s="6" t="s">
        <v>1050</v>
      </c>
      <c r="G1938" s="45"/>
      <c r="H1938" s="43">
        <v>1488</v>
      </c>
      <c r="I1938" s="261" t="s">
        <v>728</v>
      </c>
      <c r="J1938" s="227" t="str">
        <f>IF(ISBLANK(INDEX('Policy Characteristics'!D:D,MATCH($C1938,'Policy Characteristics'!$C:$C,0))),"",INDEX('Policy Characteristics'!D:D,MATCH($C1938,'Policy Characteristics'!$C:$C,0)))</f>
        <v>R&amp;D Fuel Use Reductions</v>
      </c>
      <c r="K1938" s="22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226" t="str">
        <f>IF(ISBLANK(INDEX('Policy Characteristics'!I:I,MATCH($C1938,'Policy Characteristics'!$C:$C,0))),"",INDEX('Policy Characteristics'!I:I,MATCH($C1938,'Policy Characteristics'!$C:$C,0)))</f>
        <v>% reduction in fuel use</v>
      </c>
      <c r="P1938" s="22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26" t="str">
        <f>IF(ISBLANK(INDEX('Policy Characteristics'!K:K,MATCH($C1938,'Policy Characteristics'!$C:$C,0))),"",INDEX('Policy Characteristics'!K:K,MATCH($C1938,'Policy Characteristics'!$C:$C,0)))</f>
        <v>architectural-design.html#rnd</v>
      </c>
      <c r="R1938" s="226" t="str">
        <f>IF(ISBLANK(INDEX('Policy Characteristics'!L:L,MATCH($C1938,'Policy Characteristics'!$C:$C,0))),"",INDEX('Policy Characteristics'!L:L,MATCH($C1938,'Policy Characteristics'!$C:$C,0)))</f>
        <v>research-and-development.html</v>
      </c>
    </row>
    <row r="1939" spans="1:18">
      <c r="A1939" s="22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226" t="str">
        <f t="shared" si="78"/>
        <v>RnD Industry Fuel Use Perc Reduction</v>
      </c>
      <c r="D1939" t="s">
        <v>846</v>
      </c>
      <c r="E1939" s="45"/>
      <c r="F1939" s="6" t="s">
        <v>1051</v>
      </c>
      <c r="G1939" s="45"/>
      <c r="H1939" s="43">
        <v>1489</v>
      </c>
      <c r="I1939" s="261" t="s">
        <v>728</v>
      </c>
      <c r="J1939" s="227" t="str">
        <f>IF(ISBLANK(INDEX('Policy Characteristics'!D:D,MATCH($C1939,'Policy Characteristics'!$C:$C,0))),"",INDEX('Policy Characteristics'!D:D,MATCH($C1939,'Policy Characteristics'!$C:$C,0)))</f>
        <v>R&amp;D Fuel Use Reductions</v>
      </c>
      <c r="K1939" s="22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226" t="str">
        <f>IF(ISBLANK(INDEX('Policy Characteristics'!I:I,MATCH($C1939,'Policy Characteristics'!$C:$C,0))),"",INDEX('Policy Characteristics'!I:I,MATCH($C1939,'Policy Characteristics'!$C:$C,0)))</f>
        <v>% reduction in fuel use</v>
      </c>
      <c r="P1939" s="22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26" t="str">
        <f>IF(ISBLANK(INDEX('Policy Characteristics'!K:K,MATCH($C1939,'Policy Characteristics'!$C:$C,0))),"",INDEX('Policy Characteristics'!K:K,MATCH($C1939,'Policy Characteristics'!$C:$C,0)))</f>
        <v>architectural-design.html#rnd</v>
      </c>
      <c r="R1939" s="226" t="str">
        <f>IF(ISBLANK(INDEX('Policy Characteristics'!L:L,MATCH($C1939,'Policy Characteristics'!$C:$C,0))),"",INDEX('Policy Characteristics'!L:L,MATCH($C1939,'Policy Characteristics'!$C:$C,0)))</f>
        <v>research-and-development.html</v>
      </c>
    </row>
    <row r="1940" spans="1:18">
      <c r="A1940" s="22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226" t="str">
        <f t="shared" si="78"/>
        <v>RnD Industry Fuel Use Perc Reduction</v>
      </c>
      <c r="D1940" t="s">
        <v>848</v>
      </c>
      <c r="E1940" s="45"/>
      <c r="F1940" s="6" t="s">
        <v>1052</v>
      </c>
      <c r="G1940" s="45"/>
      <c r="H1940" s="43">
        <v>1490</v>
      </c>
      <c r="I1940" s="261" t="s">
        <v>728</v>
      </c>
      <c r="J1940" s="227" t="str">
        <f>IF(ISBLANK(INDEX('Policy Characteristics'!D:D,MATCH($C1940,'Policy Characteristics'!$C:$C,0))),"",INDEX('Policy Characteristics'!D:D,MATCH($C1940,'Policy Characteristics'!$C:$C,0)))</f>
        <v>R&amp;D Fuel Use Reductions</v>
      </c>
      <c r="K1940" s="22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226" t="str">
        <f>IF(ISBLANK(INDEX('Policy Characteristics'!I:I,MATCH($C1940,'Policy Characteristics'!$C:$C,0))),"",INDEX('Policy Characteristics'!I:I,MATCH($C1940,'Policy Characteristics'!$C:$C,0)))</f>
        <v>% reduction in fuel use</v>
      </c>
      <c r="P1940" s="22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26" t="str">
        <f>IF(ISBLANK(INDEX('Policy Characteristics'!K:K,MATCH($C1940,'Policy Characteristics'!$C:$C,0))),"",INDEX('Policy Characteristics'!K:K,MATCH($C1940,'Policy Characteristics'!$C:$C,0)))</f>
        <v>architectural-design.html#rnd</v>
      </c>
      <c r="R1940" s="226" t="str">
        <f>IF(ISBLANK(INDEX('Policy Characteristics'!L:L,MATCH($C1940,'Policy Characteristics'!$C:$C,0))),"",INDEX('Policy Characteristics'!L:L,MATCH($C1940,'Policy Characteristics'!$C:$C,0)))</f>
        <v>research-and-development.html</v>
      </c>
    </row>
    <row r="1941" spans="1:18">
      <c r="A1941" s="22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226" t="str">
        <f t="shared" si="78"/>
        <v>RnD Industry Fuel Use Perc Reduction</v>
      </c>
      <c r="D1941" t="s">
        <v>850</v>
      </c>
      <c r="E1941" s="45"/>
      <c r="F1941" s="6" t="s">
        <v>1053</v>
      </c>
      <c r="G1941" s="45"/>
      <c r="H1941" s="43">
        <v>1491</v>
      </c>
      <c r="I1941" s="261" t="s">
        <v>728</v>
      </c>
      <c r="J1941" s="227" t="str">
        <f>IF(ISBLANK(INDEX('Policy Characteristics'!D:D,MATCH($C1941,'Policy Characteristics'!$C:$C,0))),"",INDEX('Policy Characteristics'!D:D,MATCH($C1941,'Policy Characteristics'!$C:$C,0)))</f>
        <v>R&amp;D Fuel Use Reductions</v>
      </c>
      <c r="K1941" s="22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226" t="str">
        <f>IF(ISBLANK(INDEX('Policy Characteristics'!I:I,MATCH($C1941,'Policy Characteristics'!$C:$C,0))),"",INDEX('Policy Characteristics'!I:I,MATCH($C1941,'Policy Characteristics'!$C:$C,0)))</f>
        <v>% reduction in fuel use</v>
      </c>
      <c r="P1941" s="22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26" t="str">
        <f>IF(ISBLANK(INDEX('Policy Characteristics'!K:K,MATCH($C1941,'Policy Characteristics'!$C:$C,0))),"",INDEX('Policy Characteristics'!K:K,MATCH($C1941,'Policy Characteristics'!$C:$C,0)))</f>
        <v>architectural-design.html#rnd</v>
      </c>
      <c r="R1941" s="226" t="str">
        <f>IF(ISBLANK(INDEX('Policy Characteristics'!L:L,MATCH($C1941,'Policy Characteristics'!$C:$C,0))),"",INDEX('Policy Characteristics'!L:L,MATCH($C1941,'Policy Characteristics'!$C:$C,0)))</f>
        <v>research-and-development.html</v>
      </c>
    </row>
    <row r="1942" spans="1:18">
      <c r="A1942" s="22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226" t="str">
        <f t="shared" si="78"/>
        <v>RnD Industry Fuel Use Perc Reduction</v>
      </c>
      <c r="D1942" t="s">
        <v>852</v>
      </c>
      <c r="E1942" s="45"/>
      <c r="F1942" s="6" t="s">
        <v>1054</v>
      </c>
      <c r="G1942" s="45"/>
      <c r="H1942" s="43">
        <v>1492</v>
      </c>
      <c r="I1942" s="261" t="s">
        <v>728</v>
      </c>
      <c r="J1942" s="227" t="str">
        <f>IF(ISBLANK(INDEX('Policy Characteristics'!D:D,MATCH($C1942,'Policy Characteristics'!$C:$C,0))),"",INDEX('Policy Characteristics'!D:D,MATCH($C1942,'Policy Characteristics'!$C:$C,0)))</f>
        <v>R&amp;D Fuel Use Reductions</v>
      </c>
      <c r="K1942" s="22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226" t="str">
        <f>IF(ISBLANK(INDEX('Policy Characteristics'!I:I,MATCH($C1942,'Policy Characteristics'!$C:$C,0))),"",INDEX('Policy Characteristics'!I:I,MATCH($C1942,'Policy Characteristics'!$C:$C,0)))</f>
        <v>% reduction in fuel use</v>
      </c>
      <c r="P1942" s="22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26" t="str">
        <f>IF(ISBLANK(INDEX('Policy Characteristics'!K:K,MATCH($C1942,'Policy Characteristics'!$C:$C,0))),"",INDEX('Policy Characteristics'!K:K,MATCH($C1942,'Policy Characteristics'!$C:$C,0)))</f>
        <v>architectural-design.html#rnd</v>
      </c>
      <c r="R1942" s="226" t="str">
        <f>IF(ISBLANK(INDEX('Policy Characteristics'!L:L,MATCH($C1942,'Policy Characteristics'!$C:$C,0))),"",INDEX('Policy Characteristics'!L:L,MATCH($C1942,'Policy Characteristics'!$C:$C,0)))</f>
        <v>research-and-development.html</v>
      </c>
    </row>
    <row r="1943" spans="1:18">
      <c r="A1943" s="22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226" t="str">
        <f t="shared" si="78"/>
        <v>RnD Industry Fuel Use Perc Reduction</v>
      </c>
      <c r="D1943" t="s">
        <v>854</v>
      </c>
      <c r="E1943" s="45"/>
      <c r="F1943" s="6" t="s">
        <v>1055</v>
      </c>
      <c r="G1943" s="45"/>
      <c r="H1943" s="43">
        <v>1493</v>
      </c>
      <c r="I1943" s="261" t="s">
        <v>728</v>
      </c>
      <c r="J1943" s="227" t="str">
        <f>IF(ISBLANK(INDEX('Policy Characteristics'!D:D,MATCH($C1943,'Policy Characteristics'!$C:$C,0))),"",INDEX('Policy Characteristics'!D:D,MATCH($C1943,'Policy Characteristics'!$C:$C,0)))</f>
        <v>R&amp;D Fuel Use Reductions</v>
      </c>
      <c r="K1943" s="22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226" t="str">
        <f>IF(ISBLANK(INDEX('Policy Characteristics'!I:I,MATCH($C1943,'Policy Characteristics'!$C:$C,0))),"",INDEX('Policy Characteristics'!I:I,MATCH($C1943,'Policy Characteristics'!$C:$C,0)))</f>
        <v>% reduction in fuel use</v>
      </c>
      <c r="P1943" s="22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26" t="str">
        <f>IF(ISBLANK(INDEX('Policy Characteristics'!K:K,MATCH($C1943,'Policy Characteristics'!$C:$C,0))),"",INDEX('Policy Characteristics'!K:K,MATCH($C1943,'Policy Characteristics'!$C:$C,0)))</f>
        <v>architectural-design.html#rnd</v>
      </c>
      <c r="R1943" s="226" t="str">
        <f>IF(ISBLANK(INDEX('Policy Characteristics'!L:L,MATCH($C1943,'Policy Characteristics'!$C:$C,0))),"",INDEX('Policy Characteristics'!L:L,MATCH($C1943,'Policy Characteristics'!$C:$C,0)))</f>
        <v>research-and-development.html</v>
      </c>
    </row>
    <row r="1944" spans="1:18">
      <c r="A1944" s="22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226" t="str">
        <f t="shared" si="78"/>
        <v>RnD Industry Fuel Use Perc Reduction</v>
      </c>
      <c r="D1944" t="s">
        <v>856</v>
      </c>
      <c r="E1944" s="45"/>
      <c r="F1944" s="6" t="s">
        <v>1056</v>
      </c>
      <c r="G1944" s="45"/>
      <c r="H1944" s="43">
        <v>1494</v>
      </c>
      <c r="I1944" s="261" t="s">
        <v>728</v>
      </c>
      <c r="J1944" s="227" t="str">
        <f>IF(ISBLANK(INDEX('Policy Characteristics'!D:D,MATCH($C1944,'Policy Characteristics'!$C:$C,0))),"",INDEX('Policy Characteristics'!D:D,MATCH($C1944,'Policy Characteristics'!$C:$C,0)))</f>
        <v>R&amp;D Fuel Use Reductions</v>
      </c>
      <c r="K1944" s="22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226" t="str">
        <f>IF(ISBLANK(INDEX('Policy Characteristics'!I:I,MATCH($C1944,'Policy Characteristics'!$C:$C,0))),"",INDEX('Policy Characteristics'!I:I,MATCH($C1944,'Policy Characteristics'!$C:$C,0)))</f>
        <v>% reduction in fuel use</v>
      </c>
      <c r="P1944" s="22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26" t="str">
        <f>IF(ISBLANK(INDEX('Policy Characteristics'!K:K,MATCH($C1944,'Policy Characteristics'!$C:$C,0))),"",INDEX('Policy Characteristics'!K:K,MATCH($C1944,'Policy Characteristics'!$C:$C,0)))</f>
        <v>architectural-design.html#rnd</v>
      </c>
      <c r="R1944" s="226" t="str">
        <f>IF(ISBLANK(INDEX('Policy Characteristics'!L:L,MATCH($C1944,'Policy Characteristics'!$C:$C,0))),"",INDEX('Policy Characteristics'!L:L,MATCH($C1944,'Policy Characteristics'!$C:$C,0)))</f>
        <v>research-and-development.html</v>
      </c>
    </row>
    <row r="1945" spans="1:18">
      <c r="A1945" s="22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226" t="str">
        <f t="shared" si="78"/>
        <v>RnD Industry Fuel Use Perc Reduction</v>
      </c>
      <c r="D1945" t="s">
        <v>858</v>
      </c>
      <c r="E1945" s="45"/>
      <c r="F1945" s="6" t="s">
        <v>1057</v>
      </c>
      <c r="G1945" s="45"/>
      <c r="H1945" s="43">
        <v>1495</v>
      </c>
      <c r="I1945" s="261" t="s">
        <v>728</v>
      </c>
      <c r="J1945" s="227" t="str">
        <f>IF(ISBLANK(INDEX('Policy Characteristics'!D:D,MATCH($C1945,'Policy Characteristics'!$C:$C,0))),"",INDEX('Policy Characteristics'!D:D,MATCH($C1945,'Policy Characteristics'!$C:$C,0)))</f>
        <v>R&amp;D Fuel Use Reductions</v>
      </c>
      <c r="K1945" s="22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226" t="str">
        <f>IF(ISBLANK(INDEX('Policy Characteristics'!I:I,MATCH($C1945,'Policy Characteristics'!$C:$C,0))),"",INDEX('Policy Characteristics'!I:I,MATCH($C1945,'Policy Characteristics'!$C:$C,0)))</f>
        <v>% reduction in fuel use</v>
      </c>
      <c r="P1945" s="22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26" t="str">
        <f>IF(ISBLANK(INDEX('Policy Characteristics'!K:K,MATCH($C1945,'Policy Characteristics'!$C:$C,0))),"",INDEX('Policy Characteristics'!K:K,MATCH($C1945,'Policy Characteristics'!$C:$C,0)))</f>
        <v>architectural-design.html#rnd</v>
      </c>
      <c r="R1945" s="226" t="str">
        <f>IF(ISBLANK(INDEX('Policy Characteristics'!L:L,MATCH($C1945,'Policy Characteristics'!$C:$C,0))),"",INDEX('Policy Characteristics'!L:L,MATCH($C1945,'Policy Characteristics'!$C:$C,0)))</f>
        <v>research-and-development.html</v>
      </c>
    </row>
    <row r="1946" spans="1:18">
      <c r="A1946" s="22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226" t="str">
        <f t="shared" si="78"/>
        <v>RnD Industry Fuel Use Perc Reduction</v>
      </c>
      <c r="D1946" t="s">
        <v>860</v>
      </c>
      <c r="E1946" s="45"/>
      <c r="F1946" s="6" t="s">
        <v>1058</v>
      </c>
      <c r="G1946" s="45"/>
      <c r="H1946" s="43">
        <v>1496</v>
      </c>
      <c r="I1946" s="261" t="s">
        <v>728</v>
      </c>
      <c r="J1946" s="227" t="str">
        <f>IF(ISBLANK(INDEX('Policy Characteristics'!D:D,MATCH($C1946,'Policy Characteristics'!$C:$C,0))),"",INDEX('Policy Characteristics'!D:D,MATCH($C1946,'Policy Characteristics'!$C:$C,0)))</f>
        <v>R&amp;D Fuel Use Reductions</v>
      </c>
      <c r="K1946" s="22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226" t="str">
        <f>IF(ISBLANK(INDEX('Policy Characteristics'!I:I,MATCH($C1946,'Policy Characteristics'!$C:$C,0))),"",INDEX('Policy Characteristics'!I:I,MATCH($C1946,'Policy Characteristics'!$C:$C,0)))</f>
        <v>% reduction in fuel use</v>
      </c>
      <c r="P1946" s="22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26" t="str">
        <f>IF(ISBLANK(INDEX('Policy Characteristics'!K:K,MATCH($C1946,'Policy Characteristics'!$C:$C,0))),"",INDEX('Policy Characteristics'!K:K,MATCH($C1946,'Policy Characteristics'!$C:$C,0)))</f>
        <v>architectural-design.html#rnd</v>
      </c>
      <c r="R1946" s="226" t="str">
        <f>IF(ISBLANK(INDEX('Policy Characteristics'!L:L,MATCH($C1946,'Policy Characteristics'!$C:$C,0))),"",INDEX('Policy Characteristics'!L:L,MATCH($C1946,'Policy Characteristics'!$C:$C,0)))</f>
        <v>research-and-development.html</v>
      </c>
    </row>
    <row r="1947" spans="1:18">
      <c r="A1947" s="22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226" t="str">
        <f t="shared" si="78"/>
        <v>RnD Industry Fuel Use Perc Reduction</v>
      </c>
      <c r="D1947" t="s">
        <v>862</v>
      </c>
      <c r="E1947" s="45"/>
      <c r="F1947" s="6" t="s">
        <v>1059</v>
      </c>
      <c r="G1947" s="45"/>
      <c r="H1947" s="43">
        <v>1497</v>
      </c>
      <c r="I1947" s="261" t="s">
        <v>728</v>
      </c>
      <c r="J1947" s="227" t="str">
        <f>IF(ISBLANK(INDEX('Policy Characteristics'!D:D,MATCH($C1947,'Policy Characteristics'!$C:$C,0))),"",INDEX('Policy Characteristics'!D:D,MATCH($C1947,'Policy Characteristics'!$C:$C,0)))</f>
        <v>R&amp;D Fuel Use Reductions</v>
      </c>
      <c r="K1947" s="22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226" t="str">
        <f>IF(ISBLANK(INDEX('Policy Characteristics'!I:I,MATCH($C1947,'Policy Characteristics'!$C:$C,0))),"",INDEX('Policy Characteristics'!I:I,MATCH($C1947,'Policy Characteristics'!$C:$C,0)))</f>
        <v>% reduction in fuel use</v>
      </c>
      <c r="P1947" s="22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26" t="str">
        <f>IF(ISBLANK(INDEX('Policy Characteristics'!K:K,MATCH($C1947,'Policy Characteristics'!$C:$C,0))),"",INDEX('Policy Characteristics'!K:K,MATCH($C1947,'Policy Characteristics'!$C:$C,0)))</f>
        <v>architectural-design.html#rnd</v>
      </c>
      <c r="R1947" s="226" t="str">
        <f>IF(ISBLANK(INDEX('Policy Characteristics'!L:L,MATCH($C1947,'Policy Characteristics'!$C:$C,0))),"",INDEX('Policy Characteristics'!L:L,MATCH($C1947,'Policy Characteristics'!$C:$C,0)))</f>
        <v>research-and-development.html</v>
      </c>
    </row>
    <row r="1948" spans="1:18">
      <c r="A1948" s="22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226" t="str">
        <f t="shared" si="78"/>
        <v>RnD Industry Fuel Use Perc Reduction</v>
      </c>
      <c r="D1948" t="s">
        <v>864</v>
      </c>
      <c r="E1948" s="45"/>
      <c r="F1948" s="6" t="s">
        <v>1060</v>
      </c>
      <c r="G1948" s="45"/>
      <c r="H1948" s="43">
        <v>1498</v>
      </c>
      <c r="I1948" s="261" t="s">
        <v>728</v>
      </c>
      <c r="J1948" s="227" t="str">
        <f>IF(ISBLANK(INDEX('Policy Characteristics'!D:D,MATCH($C1948,'Policy Characteristics'!$C:$C,0))),"",INDEX('Policy Characteristics'!D:D,MATCH($C1948,'Policy Characteristics'!$C:$C,0)))</f>
        <v>R&amp;D Fuel Use Reductions</v>
      </c>
      <c r="K1948" s="22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226" t="str">
        <f>IF(ISBLANK(INDEX('Policy Characteristics'!I:I,MATCH($C1948,'Policy Characteristics'!$C:$C,0))),"",INDEX('Policy Characteristics'!I:I,MATCH($C1948,'Policy Characteristics'!$C:$C,0)))</f>
        <v>% reduction in fuel use</v>
      </c>
      <c r="P1948" s="22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26" t="str">
        <f>IF(ISBLANK(INDEX('Policy Characteristics'!K:K,MATCH($C1948,'Policy Characteristics'!$C:$C,0))),"",INDEX('Policy Characteristics'!K:K,MATCH($C1948,'Policy Characteristics'!$C:$C,0)))</f>
        <v>architectural-design.html#rnd</v>
      </c>
      <c r="R1948" s="226" t="str">
        <f>IF(ISBLANK(INDEX('Policy Characteristics'!L:L,MATCH($C1948,'Policy Characteristics'!$C:$C,0))),"",INDEX('Policy Characteristics'!L:L,MATCH($C1948,'Policy Characteristics'!$C:$C,0)))</f>
        <v>research-and-development.html</v>
      </c>
    </row>
    <row r="1949" spans="1:18">
      <c r="A1949" s="22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226" t="str">
        <f t="shared" si="78"/>
        <v>RnD Industry Fuel Use Perc Reduction</v>
      </c>
      <c r="D1949" t="s">
        <v>866</v>
      </c>
      <c r="E1949" s="45"/>
      <c r="F1949" s="6" t="s">
        <v>1061</v>
      </c>
      <c r="G1949" s="45"/>
      <c r="H1949" s="43">
        <v>1499</v>
      </c>
      <c r="I1949" s="261" t="s">
        <v>728</v>
      </c>
      <c r="J1949" s="227" t="str">
        <f>IF(ISBLANK(INDEX('Policy Characteristics'!D:D,MATCH($C1949,'Policy Characteristics'!$C:$C,0))),"",INDEX('Policy Characteristics'!D:D,MATCH($C1949,'Policy Characteristics'!$C:$C,0)))</f>
        <v>R&amp;D Fuel Use Reductions</v>
      </c>
      <c r="K1949" s="22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226" t="str">
        <f>IF(ISBLANK(INDEX('Policy Characteristics'!I:I,MATCH($C1949,'Policy Characteristics'!$C:$C,0))),"",INDEX('Policy Characteristics'!I:I,MATCH($C1949,'Policy Characteristics'!$C:$C,0)))</f>
        <v>% reduction in fuel use</v>
      </c>
      <c r="P1949" s="22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26" t="str">
        <f>IF(ISBLANK(INDEX('Policy Characteristics'!K:K,MATCH($C1949,'Policy Characteristics'!$C:$C,0))),"",INDEX('Policy Characteristics'!K:K,MATCH($C1949,'Policy Characteristics'!$C:$C,0)))</f>
        <v>architectural-design.html#rnd</v>
      </c>
      <c r="R1949" s="226" t="str">
        <f>IF(ISBLANK(INDEX('Policy Characteristics'!L:L,MATCH($C1949,'Policy Characteristics'!$C:$C,0))),"",INDEX('Policy Characteristics'!L:L,MATCH($C1949,'Policy Characteristics'!$C:$C,0)))</f>
        <v>research-and-development.html</v>
      </c>
    </row>
    <row r="1950" spans="1:18">
      <c r="A1950" s="22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226" t="str">
        <f t="shared" si="78"/>
        <v>RnD Industry Fuel Use Perc Reduction</v>
      </c>
      <c r="D1950" t="s">
        <v>868</v>
      </c>
      <c r="E1950" s="45"/>
      <c r="F1950" s="6" t="s">
        <v>1062</v>
      </c>
      <c r="G1950" s="45"/>
      <c r="H1950" s="43">
        <v>1500</v>
      </c>
      <c r="I1950" s="261" t="s">
        <v>728</v>
      </c>
      <c r="J1950" s="227" t="str">
        <f>IF(ISBLANK(INDEX('Policy Characteristics'!D:D,MATCH($C1950,'Policy Characteristics'!$C:$C,0))),"",INDEX('Policy Characteristics'!D:D,MATCH($C1950,'Policy Characteristics'!$C:$C,0)))</f>
        <v>R&amp;D Fuel Use Reductions</v>
      </c>
      <c r="K1950" s="22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226" t="str">
        <f>IF(ISBLANK(INDEX('Policy Characteristics'!I:I,MATCH($C1950,'Policy Characteristics'!$C:$C,0))),"",INDEX('Policy Characteristics'!I:I,MATCH($C1950,'Policy Characteristics'!$C:$C,0)))</f>
        <v>% reduction in fuel use</v>
      </c>
      <c r="P1950" s="22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26" t="str">
        <f>IF(ISBLANK(INDEX('Policy Characteristics'!K:K,MATCH($C1950,'Policy Characteristics'!$C:$C,0))),"",INDEX('Policy Characteristics'!K:K,MATCH($C1950,'Policy Characteristics'!$C:$C,0)))</f>
        <v>architectural-design.html#rnd</v>
      </c>
      <c r="R1950" s="226" t="str">
        <f>IF(ISBLANK(INDEX('Policy Characteristics'!L:L,MATCH($C1950,'Policy Characteristics'!$C:$C,0))),"",INDEX('Policy Characteristics'!L:L,MATCH($C1950,'Policy Characteristics'!$C:$C,0)))</f>
        <v>research-and-development.html</v>
      </c>
    </row>
    <row r="1951" spans="1:18">
      <c r="A1951" s="22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226" t="str">
        <f t="shared" si="78"/>
        <v>RnD Industry Fuel Use Perc Reduction</v>
      </c>
      <c r="D1951" t="s">
        <v>870</v>
      </c>
      <c r="E1951" s="45"/>
      <c r="F1951" s="6" t="s">
        <v>1063</v>
      </c>
      <c r="G1951" s="45"/>
      <c r="H1951" s="43">
        <v>1501</v>
      </c>
      <c r="I1951" s="261" t="s">
        <v>728</v>
      </c>
      <c r="J1951" s="227" t="str">
        <f>IF(ISBLANK(INDEX('Policy Characteristics'!D:D,MATCH($C1951,'Policy Characteristics'!$C:$C,0))),"",INDEX('Policy Characteristics'!D:D,MATCH($C1951,'Policy Characteristics'!$C:$C,0)))</f>
        <v>R&amp;D Fuel Use Reductions</v>
      </c>
      <c r="K1951" s="22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226" t="str">
        <f>IF(ISBLANK(INDEX('Policy Characteristics'!I:I,MATCH($C1951,'Policy Characteristics'!$C:$C,0))),"",INDEX('Policy Characteristics'!I:I,MATCH($C1951,'Policy Characteristics'!$C:$C,0)))</f>
        <v>% reduction in fuel use</v>
      </c>
      <c r="P1951" s="22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26" t="str">
        <f>IF(ISBLANK(INDEX('Policy Characteristics'!K:K,MATCH($C1951,'Policy Characteristics'!$C:$C,0))),"",INDEX('Policy Characteristics'!K:K,MATCH($C1951,'Policy Characteristics'!$C:$C,0)))</f>
        <v>architectural-design.html#rnd</v>
      </c>
      <c r="R1951" s="226" t="str">
        <f>IF(ISBLANK(INDEX('Policy Characteristics'!L:L,MATCH($C1951,'Policy Characteristics'!$C:$C,0))),"",INDEX('Policy Characteristics'!L:L,MATCH($C1951,'Policy Characteristics'!$C:$C,0)))</f>
        <v>research-and-development.html</v>
      </c>
    </row>
    <row r="1952" spans="1:18">
      <c r="A1952" s="22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226" t="str">
        <f t="shared" si="78"/>
        <v>RnD Industry Fuel Use Perc Reduction</v>
      </c>
      <c r="D1952" t="s">
        <v>872</v>
      </c>
      <c r="E1952" s="45"/>
      <c r="F1952" s="6" t="s">
        <v>1064</v>
      </c>
      <c r="G1952" s="45"/>
      <c r="H1952" s="43">
        <v>1502</v>
      </c>
      <c r="I1952" s="261" t="s">
        <v>728</v>
      </c>
      <c r="J1952" s="227" t="str">
        <f>IF(ISBLANK(INDEX('Policy Characteristics'!D:D,MATCH($C1952,'Policy Characteristics'!$C:$C,0))),"",INDEX('Policy Characteristics'!D:D,MATCH($C1952,'Policy Characteristics'!$C:$C,0)))</f>
        <v>R&amp;D Fuel Use Reductions</v>
      </c>
      <c r="K1952" s="22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226" t="str">
        <f>IF(ISBLANK(INDEX('Policy Characteristics'!I:I,MATCH($C1952,'Policy Characteristics'!$C:$C,0))),"",INDEX('Policy Characteristics'!I:I,MATCH($C1952,'Policy Characteristics'!$C:$C,0)))</f>
        <v>% reduction in fuel use</v>
      </c>
      <c r="P1952" s="22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26" t="str">
        <f>IF(ISBLANK(INDEX('Policy Characteristics'!K:K,MATCH($C1952,'Policy Characteristics'!$C:$C,0))),"",INDEX('Policy Characteristics'!K:K,MATCH($C1952,'Policy Characteristics'!$C:$C,0)))</f>
        <v>architectural-design.html#rnd</v>
      </c>
      <c r="R1952" s="226" t="str">
        <f>IF(ISBLANK(INDEX('Policy Characteristics'!L:L,MATCH($C1952,'Policy Characteristics'!$C:$C,0))),"",INDEX('Policy Characteristics'!L:L,MATCH($C1952,'Policy Characteristics'!$C:$C,0)))</f>
        <v>research-and-development.html</v>
      </c>
    </row>
    <row r="1953" spans="1:18">
      <c r="A1953" s="22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226" t="str">
        <f t="shared" si="78"/>
        <v>RnD Industry Fuel Use Perc Reduction</v>
      </c>
      <c r="D1953" t="s">
        <v>874</v>
      </c>
      <c r="E1953" s="45"/>
      <c r="F1953" s="6" t="s">
        <v>1065</v>
      </c>
      <c r="G1953" s="45"/>
      <c r="H1953" s="43">
        <v>1503</v>
      </c>
      <c r="I1953" s="261" t="s">
        <v>728</v>
      </c>
      <c r="J1953" s="227" t="str">
        <f>IF(ISBLANK(INDEX('Policy Characteristics'!D:D,MATCH($C1953,'Policy Characteristics'!$C:$C,0))),"",INDEX('Policy Characteristics'!D:D,MATCH($C1953,'Policy Characteristics'!$C:$C,0)))</f>
        <v>R&amp;D Fuel Use Reductions</v>
      </c>
      <c r="K1953" s="22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226" t="str">
        <f>IF(ISBLANK(INDEX('Policy Characteristics'!I:I,MATCH($C1953,'Policy Characteristics'!$C:$C,0))),"",INDEX('Policy Characteristics'!I:I,MATCH($C1953,'Policy Characteristics'!$C:$C,0)))</f>
        <v>% reduction in fuel use</v>
      </c>
      <c r="P1953" s="22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26" t="str">
        <f>IF(ISBLANK(INDEX('Policy Characteristics'!K:K,MATCH($C1953,'Policy Characteristics'!$C:$C,0))),"",INDEX('Policy Characteristics'!K:K,MATCH($C1953,'Policy Characteristics'!$C:$C,0)))</f>
        <v>architectural-design.html#rnd</v>
      </c>
      <c r="R1953" s="226" t="str">
        <f>IF(ISBLANK(INDEX('Policy Characteristics'!L:L,MATCH($C1953,'Policy Characteristics'!$C:$C,0))),"",INDEX('Policy Characteristics'!L:L,MATCH($C1953,'Policy Characteristics'!$C:$C,0)))</f>
        <v>research-and-development.html</v>
      </c>
    </row>
    <row r="1954" spans="1:18">
      <c r="A1954" s="22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226" t="str">
        <f t="shared" si="78"/>
        <v>RnD Industry Fuel Use Perc Reduction</v>
      </c>
      <c r="D1954" t="s">
        <v>876</v>
      </c>
      <c r="E1954" s="45"/>
      <c r="F1954" s="6" t="s">
        <v>1066</v>
      </c>
      <c r="G1954" s="45"/>
      <c r="H1954" s="43">
        <v>1504</v>
      </c>
      <c r="I1954" s="261" t="s">
        <v>728</v>
      </c>
      <c r="J1954" s="227" t="str">
        <f>IF(ISBLANK(INDEX('Policy Characteristics'!D:D,MATCH($C1954,'Policy Characteristics'!$C:$C,0))),"",INDEX('Policy Characteristics'!D:D,MATCH($C1954,'Policy Characteristics'!$C:$C,0)))</f>
        <v>R&amp;D Fuel Use Reductions</v>
      </c>
      <c r="K1954" s="22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226" t="str">
        <f>IF(ISBLANK(INDEX('Policy Characteristics'!I:I,MATCH($C1954,'Policy Characteristics'!$C:$C,0))),"",INDEX('Policy Characteristics'!I:I,MATCH($C1954,'Policy Characteristics'!$C:$C,0)))</f>
        <v>% reduction in fuel use</v>
      </c>
      <c r="P1954" s="22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26" t="str">
        <f>IF(ISBLANK(INDEX('Policy Characteristics'!K:K,MATCH($C1954,'Policy Characteristics'!$C:$C,0))),"",INDEX('Policy Characteristics'!K:K,MATCH($C1954,'Policy Characteristics'!$C:$C,0)))</f>
        <v>architectural-design.html#rnd</v>
      </c>
      <c r="R1954" s="226" t="str">
        <f>IF(ISBLANK(INDEX('Policy Characteristics'!L:L,MATCH($C1954,'Policy Characteristics'!$C:$C,0))),"",INDEX('Policy Characteristics'!L:L,MATCH($C1954,'Policy Characteristics'!$C:$C,0)))</f>
        <v>research-and-development.html</v>
      </c>
    </row>
    <row r="1955" spans="1:18">
      <c r="A1955" s="22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226" t="str">
        <f t="shared" si="78"/>
        <v>RnD Industry Fuel Use Perc Reduction</v>
      </c>
      <c r="D1955" t="s">
        <v>878</v>
      </c>
      <c r="E1955" s="45"/>
      <c r="F1955" s="6" t="s">
        <v>1067</v>
      </c>
      <c r="G1955" s="45"/>
      <c r="H1955" s="43">
        <v>1505</v>
      </c>
      <c r="I1955" s="261" t="s">
        <v>728</v>
      </c>
      <c r="J1955" s="227" t="str">
        <f>IF(ISBLANK(INDEX('Policy Characteristics'!D:D,MATCH($C1955,'Policy Characteristics'!$C:$C,0))),"",INDEX('Policy Characteristics'!D:D,MATCH($C1955,'Policy Characteristics'!$C:$C,0)))</f>
        <v>R&amp;D Fuel Use Reductions</v>
      </c>
      <c r="K1955" s="22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226" t="str">
        <f>IF(ISBLANK(INDEX('Policy Characteristics'!I:I,MATCH($C1955,'Policy Characteristics'!$C:$C,0))),"",INDEX('Policy Characteristics'!I:I,MATCH($C1955,'Policy Characteristics'!$C:$C,0)))</f>
        <v>% reduction in fuel use</v>
      </c>
      <c r="P1955" s="22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26" t="str">
        <f>IF(ISBLANK(INDEX('Policy Characteristics'!K:K,MATCH($C1955,'Policy Characteristics'!$C:$C,0))),"",INDEX('Policy Characteristics'!K:K,MATCH($C1955,'Policy Characteristics'!$C:$C,0)))</f>
        <v>architectural-design.html#rnd</v>
      </c>
      <c r="R1955" s="226" t="str">
        <f>IF(ISBLANK(INDEX('Policy Characteristics'!L:L,MATCH($C1955,'Policy Characteristics'!$C:$C,0))),"",INDEX('Policy Characteristics'!L:L,MATCH($C1955,'Policy Characteristics'!$C:$C,0)))</f>
        <v>research-and-development.html</v>
      </c>
    </row>
    <row r="1956" spans="1:18">
      <c r="A1956" s="22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226" t="str">
        <f t="shared" si="78"/>
        <v>RnD Industry Fuel Use Perc Reduction</v>
      </c>
      <c r="D1956" t="s">
        <v>880</v>
      </c>
      <c r="E1956" s="45"/>
      <c r="F1956" s="6" t="s">
        <v>1068</v>
      </c>
      <c r="G1956" s="45"/>
      <c r="H1956" s="43">
        <v>1506</v>
      </c>
      <c r="I1956" s="261" t="s">
        <v>728</v>
      </c>
      <c r="J1956" s="227" t="str">
        <f>IF(ISBLANK(INDEX('Policy Characteristics'!D:D,MATCH($C1956,'Policy Characteristics'!$C:$C,0))),"",INDEX('Policy Characteristics'!D:D,MATCH($C1956,'Policy Characteristics'!$C:$C,0)))</f>
        <v>R&amp;D Fuel Use Reductions</v>
      </c>
      <c r="K1956" s="22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226" t="str">
        <f>IF(ISBLANK(INDEX('Policy Characteristics'!I:I,MATCH($C1956,'Policy Characteristics'!$C:$C,0))),"",INDEX('Policy Characteristics'!I:I,MATCH($C1956,'Policy Characteristics'!$C:$C,0)))</f>
        <v>% reduction in fuel use</v>
      </c>
      <c r="P1956" s="22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26" t="str">
        <f>IF(ISBLANK(INDEX('Policy Characteristics'!K:K,MATCH($C1956,'Policy Characteristics'!$C:$C,0))),"",INDEX('Policy Characteristics'!K:K,MATCH($C1956,'Policy Characteristics'!$C:$C,0)))</f>
        <v>architectural-design.html#rnd</v>
      </c>
      <c r="R1956" s="226" t="str">
        <f>IF(ISBLANK(INDEX('Policy Characteristics'!L:L,MATCH($C1956,'Policy Characteristics'!$C:$C,0))),"",INDEX('Policy Characteristics'!L:L,MATCH($C1956,'Policy Characteristics'!$C:$C,0)))</f>
        <v>research-and-development.html</v>
      </c>
    </row>
    <row r="1957" spans="1:18">
      <c r="A1957" s="22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226" t="str">
        <f t="shared" si="78"/>
        <v>RnD Industry Fuel Use Perc Reduction</v>
      </c>
      <c r="D1957" t="s">
        <v>882</v>
      </c>
      <c r="E1957" s="45"/>
      <c r="F1957" s="6" t="s">
        <v>1069</v>
      </c>
      <c r="G1957" s="45"/>
      <c r="H1957" s="43">
        <v>1507</v>
      </c>
      <c r="I1957" s="261" t="s">
        <v>728</v>
      </c>
      <c r="J1957" s="227" t="str">
        <f>IF(ISBLANK(INDEX('Policy Characteristics'!D:D,MATCH($C1957,'Policy Characteristics'!$C:$C,0))),"",INDEX('Policy Characteristics'!D:D,MATCH($C1957,'Policy Characteristics'!$C:$C,0)))</f>
        <v>R&amp;D Fuel Use Reductions</v>
      </c>
      <c r="K1957" s="22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226" t="str">
        <f>IF(ISBLANK(INDEX('Policy Characteristics'!I:I,MATCH($C1957,'Policy Characteristics'!$C:$C,0))),"",INDEX('Policy Characteristics'!I:I,MATCH($C1957,'Policy Characteristics'!$C:$C,0)))</f>
        <v>% reduction in fuel use</v>
      </c>
      <c r="P1957" s="22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26" t="str">
        <f>IF(ISBLANK(INDEX('Policy Characteristics'!K:K,MATCH($C1957,'Policy Characteristics'!$C:$C,0))),"",INDEX('Policy Characteristics'!K:K,MATCH($C1957,'Policy Characteristics'!$C:$C,0)))</f>
        <v>architectural-design.html#rnd</v>
      </c>
      <c r="R1957" s="226" t="str">
        <f>IF(ISBLANK(INDEX('Policy Characteristics'!L:L,MATCH($C1957,'Policy Characteristics'!$C:$C,0))),"",INDEX('Policy Characteristics'!L:L,MATCH($C1957,'Policy Characteristics'!$C:$C,0)))</f>
        <v>research-and-development.html</v>
      </c>
    </row>
    <row r="1958" spans="1:18">
      <c r="A1958" s="22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226" t="str">
        <f t="shared" si="78"/>
        <v>RnD Industry Fuel Use Perc Reduction</v>
      </c>
      <c r="D1958" t="s">
        <v>884</v>
      </c>
      <c r="E1958" s="45"/>
      <c r="F1958" s="6" t="s">
        <v>1070</v>
      </c>
      <c r="G1958" s="45"/>
      <c r="H1958" s="43">
        <v>1508</v>
      </c>
      <c r="I1958" s="261" t="s">
        <v>728</v>
      </c>
      <c r="J1958" s="227" t="str">
        <f>IF(ISBLANK(INDEX('Policy Characteristics'!D:D,MATCH($C1958,'Policy Characteristics'!$C:$C,0))),"",INDEX('Policy Characteristics'!D:D,MATCH($C1958,'Policy Characteristics'!$C:$C,0)))</f>
        <v>R&amp;D Fuel Use Reductions</v>
      </c>
      <c r="K1958" s="22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226" t="str">
        <f>IF(ISBLANK(INDEX('Policy Characteristics'!I:I,MATCH($C1958,'Policy Characteristics'!$C:$C,0))),"",INDEX('Policy Characteristics'!I:I,MATCH($C1958,'Policy Characteristics'!$C:$C,0)))</f>
        <v>% reduction in fuel use</v>
      </c>
      <c r="P1958" s="22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26" t="str">
        <f>IF(ISBLANK(INDEX('Policy Characteristics'!K:K,MATCH($C1958,'Policy Characteristics'!$C:$C,0))),"",INDEX('Policy Characteristics'!K:K,MATCH($C1958,'Policy Characteristics'!$C:$C,0)))</f>
        <v>architectural-design.html#rnd</v>
      </c>
      <c r="R1958" s="226" t="str">
        <f>IF(ISBLANK(INDEX('Policy Characteristics'!L:L,MATCH($C1958,'Policy Characteristics'!$C:$C,0))),"",INDEX('Policy Characteristics'!L:L,MATCH($C1958,'Policy Characteristics'!$C:$C,0)))</f>
        <v>research-and-development.html</v>
      </c>
    </row>
    <row r="1959" spans="1:18">
      <c r="A1959" s="22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226" t="str">
        <f t="shared" si="78"/>
        <v>RnD Industry Fuel Use Perc Reduction</v>
      </c>
      <c r="D1959" t="s">
        <v>886</v>
      </c>
      <c r="E1959" s="45"/>
      <c r="F1959" s="6" t="s">
        <v>1071</v>
      </c>
      <c r="G1959" s="45"/>
      <c r="H1959" s="43">
        <v>1509</v>
      </c>
      <c r="I1959" s="261" t="s">
        <v>728</v>
      </c>
      <c r="J1959" s="227" t="str">
        <f>IF(ISBLANK(INDEX('Policy Characteristics'!D:D,MATCH($C1959,'Policy Characteristics'!$C:$C,0))),"",INDEX('Policy Characteristics'!D:D,MATCH($C1959,'Policy Characteristics'!$C:$C,0)))</f>
        <v>R&amp;D Fuel Use Reductions</v>
      </c>
      <c r="K1959" s="22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226" t="str">
        <f>IF(ISBLANK(INDEX('Policy Characteristics'!I:I,MATCH($C1959,'Policy Characteristics'!$C:$C,0))),"",INDEX('Policy Characteristics'!I:I,MATCH($C1959,'Policy Characteristics'!$C:$C,0)))</f>
        <v>% reduction in fuel use</v>
      </c>
      <c r="P1959" s="22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26" t="str">
        <f>IF(ISBLANK(INDEX('Policy Characteristics'!K:K,MATCH($C1959,'Policy Characteristics'!$C:$C,0))),"",INDEX('Policy Characteristics'!K:K,MATCH($C1959,'Policy Characteristics'!$C:$C,0)))</f>
        <v>architectural-design.html#rnd</v>
      </c>
      <c r="R1959" s="226" t="str">
        <f>IF(ISBLANK(INDEX('Policy Characteristics'!L:L,MATCH($C1959,'Policy Characteristics'!$C:$C,0))),"",INDEX('Policy Characteristics'!L:L,MATCH($C1959,'Policy Characteristics'!$C:$C,0)))</f>
        <v>research-and-development.html</v>
      </c>
    </row>
    <row r="1960" spans="1:18">
      <c r="A1960" s="22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226" t="str">
        <f t="shared" si="78"/>
        <v>RnD Industry Fuel Use Perc Reduction</v>
      </c>
      <c r="D1960" t="s">
        <v>888</v>
      </c>
      <c r="E1960" s="45"/>
      <c r="F1960" s="6" t="s">
        <v>1072</v>
      </c>
      <c r="G1960" s="45"/>
      <c r="H1960" s="43">
        <v>1510</v>
      </c>
      <c r="I1960" s="261" t="s">
        <v>728</v>
      </c>
      <c r="J1960" s="227" t="str">
        <f>IF(ISBLANK(INDEX('Policy Characteristics'!D:D,MATCH($C1960,'Policy Characteristics'!$C:$C,0))),"",INDEX('Policy Characteristics'!D:D,MATCH($C1960,'Policy Characteristics'!$C:$C,0)))</f>
        <v>R&amp;D Fuel Use Reductions</v>
      </c>
      <c r="K1960" s="22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226" t="str">
        <f>IF(ISBLANK(INDEX('Policy Characteristics'!I:I,MATCH($C1960,'Policy Characteristics'!$C:$C,0))),"",INDEX('Policy Characteristics'!I:I,MATCH($C1960,'Policy Characteristics'!$C:$C,0)))</f>
        <v>% reduction in fuel use</v>
      </c>
      <c r="P1960" s="22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26" t="str">
        <f>IF(ISBLANK(INDEX('Policy Characteristics'!K:K,MATCH($C1960,'Policy Characteristics'!$C:$C,0))),"",INDEX('Policy Characteristics'!K:K,MATCH($C1960,'Policy Characteristics'!$C:$C,0)))</f>
        <v>architectural-design.html#rnd</v>
      </c>
      <c r="R1960" s="226" t="str">
        <f>IF(ISBLANK(INDEX('Policy Characteristics'!L:L,MATCH($C1960,'Policy Characteristics'!$C:$C,0))),"",INDEX('Policy Characteristics'!L:L,MATCH($C1960,'Policy Characteristics'!$C:$C,0)))</f>
        <v>research-and-development.html</v>
      </c>
    </row>
    <row r="1961" spans="1:18">
      <c r="A1961" s="22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226" t="str">
        <f t="shared" si="78"/>
        <v>RnD Industry Fuel Use Perc Reduction</v>
      </c>
      <c r="D1961" t="s">
        <v>890</v>
      </c>
      <c r="E1961" s="45"/>
      <c r="F1961" s="6" t="s">
        <v>1073</v>
      </c>
      <c r="G1961" s="45"/>
      <c r="H1961" s="43">
        <v>1511</v>
      </c>
      <c r="I1961" s="261" t="s">
        <v>728</v>
      </c>
      <c r="J1961" s="227" t="str">
        <f>IF(ISBLANK(INDEX('Policy Characteristics'!D:D,MATCH($C1961,'Policy Characteristics'!$C:$C,0))),"",INDEX('Policy Characteristics'!D:D,MATCH($C1961,'Policy Characteristics'!$C:$C,0)))</f>
        <v>R&amp;D Fuel Use Reductions</v>
      </c>
      <c r="K1961" s="22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226" t="str">
        <f>IF(ISBLANK(INDEX('Policy Characteristics'!I:I,MATCH($C1961,'Policy Characteristics'!$C:$C,0))),"",INDEX('Policy Characteristics'!I:I,MATCH($C1961,'Policy Characteristics'!$C:$C,0)))</f>
        <v>% reduction in fuel use</v>
      </c>
      <c r="P1961" s="22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26" t="str">
        <f>IF(ISBLANK(INDEX('Policy Characteristics'!K:K,MATCH($C1961,'Policy Characteristics'!$C:$C,0))),"",INDEX('Policy Characteristics'!K:K,MATCH($C1961,'Policy Characteristics'!$C:$C,0)))</f>
        <v>architectural-design.html#rnd</v>
      </c>
      <c r="R1961" s="226" t="str">
        <f>IF(ISBLANK(INDEX('Policy Characteristics'!L:L,MATCH($C1961,'Policy Characteristics'!$C:$C,0))),"",INDEX('Policy Characteristics'!L:L,MATCH($C1961,'Policy Characteristics'!$C:$C,0)))</f>
        <v>research-and-development.html</v>
      </c>
    </row>
    <row r="1962" spans="1:18">
      <c r="A1962" s="22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t="s">
        <v>673</v>
      </c>
      <c r="D1962" s="45" t="s">
        <v>750</v>
      </c>
      <c r="E1962" s="45"/>
      <c r="F1962" s="45" t="s">
        <v>1074</v>
      </c>
      <c r="G1962" s="45"/>
      <c r="H1962" s="43">
        <v>133</v>
      </c>
      <c r="I1962" s="261" t="s">
        <v>728</v>
      </c>
      <c r="J1962" s="227" t="str">
        <f>IF(ISBLANK(INDEX('Policy Characteristics'!D:D,MATCH($C1962,'Policy Characteristics'!$C:$C,0))),"",INDEX('Policy Characteristics'!D:D,MATCH($C1962,'Policy Characteristics'!$C:$C,0)))</f>
        <v>R&amp;D Fuel Use Reductions</v>
      </c>
      <c r="K1962" s="226" t="str">
        <f>IF(ISBLANK(INDEX('Policy Characteristics'!E:E,MATCH($C1962,'Policy Characteristics'!$C:$C,0))),"",INDEX('Policy Characteristics'!E:E,MATCH($C1962,'Policy Characteristics'!$C:$C,0)))</f>
        <v>RnD transportation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226" t="str">
        <f>IF(ISBLANK(INDEX('Policy Characteristics'!I:I,MATCH($C1962,'Policy Characteristics'!$C:$C,0))),"",INDEX('Policy Characteristics'!I:I,MATCH($C1962,'Policy Characteristics'!$C:$C,0)))</f>
        <v>% reduction in fuel use</v>
      </c>
      <c r="P1962" s="22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26" t="str">
        <f>IF(ISBLANK(INDEX('Policy Characteristics'!K:K,MATCH($C1962,'Policy Characteristics'!$C:$C,0))),"",INDEX('Policy Characteristics'!K:K,MATCH($C1962,'Policy Characteristics'!$C:$C,0)))</f>
        <v>architectural-design.html#rnd</v>
      </c>
      <c r="R1962" s="226" t="str">
        <f>IF(ISBLANK(INDEX('Policy Characteristics'!L:L,MATCH($C1962,'Policy Characteristics'!$C:$C,0))),"",INDEX('Policy Characteristics'!L:L,MATCH($C1962,'Policy Characteristics'!$C:$C,0)))</f>
        <v>research-and-development.html</v>
      </c>
    </row>
    <row r="1963" spans="1:18">
      <c r="A1963" s="22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s="226" t="str">
        <f t="shared" ref="C1963:C1968" si="79">C$1962</f>
        <v>RnD Transportation Fuel Use Perc Reduction</v>
      </c>
      <c r="D1963" s="45" t="s">
        <v>753</v>
      </c>
      <c r="E1963" s="45"/>
      <c r="F1963" s="45" t="s">
        <v>1075</v>
      </c>
      <c r="G1963" s="45"/>
      <c r="H1963" s="43">
        <v>134</v>
      </c>
      <c r="I1963" s="261" t="s">
        <v>728</v>
      </c>
      <c r="J1963" s="227" t="str">
        <f>IF(ISBLANK(INDEX('Policy Characteristics'!D:D,MATCH($C1963,'Policy Characteristics'!$C:$C,0))),"",INDEX('Policy Characteristics'!D:D,MATCH($C1963,'Policy Characteristics'!$C:$C,0)))</f>
        <v>R&amp;D Fuel Use Reductions</v>
      </c>
      <c r="K1963" s="22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226" t="str">
        <f>IF(ISBLANK(INDEX('Policy Characteristics'!I:I,MATCH($C1963,'Policy Characteristics'!$C:$C,0))),"",INDEX('Policy Characteristics'!I:I,MATCH($C1963,'Policy Characteristics'!$C:$C,0)))</f>
        <v>% reduction in fuel use</v>
      </c>
      <c r="P1963" s="22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26" t="str">
        <f>IF(ISBLANK(INDEX('Policy Characteristics'!K:K,MATCH($C1963,'Policy Characteristics'!$C:$C,0))),"",INDEX('Policy Characteristics'!K:K,MATCH($C1963,'Policy Characteristics'!$C:$C,0)))</f>
        <v>architectural-design.html#rnd</v>
      </c>
      <c r="R1963" s="226" t="str">
        <f>IF(ISBLANK(INDEX('Policy Characteristics'!L:L,MATCH($C1963,'Policy Characteristics'!$C:$C,0))),"",INDEX('Policy Characteristics'!L:L,MATCH($C1963,'Policy Characteristics'!$C:$C,0)))</f>
        <v>research-and-development.html</v>
      </c>
    </row>
    <row r="1964" spans="1:18">
      <c r="A1964" s="22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226" t="str">
        <f t="shared" si="79"/>
        <v>RnD Transportation Fuel Use Perc Reduction</v>
      </c>
      <c r="D1964" s="45" t="s">
        <v>755</v>
      </c>
      <c r="E1964" s="45"/>
      <c r="F1964" s="45" t="s">
        <v>1076</v>
      </c>
      <c r="G1964" s="45"/>
      <c r="H1964" s="43">
        <v>135</v>
      </c>
      <c r="I1964" s="261" t="s">
        <v>728</v>
      </c>
      <c r="J1964" s="227" t="str">
        <f>IF(ISBLANK(INDEX('Policy Characteristics'!D:D,MATCH($C1964,'Policy Characteristics'!$C:$C,0))),"",INDEX('Policy Characteristics'!D:D,MATCH($C1964,'Policy Characteristics'!$C:$C,0)))</f>
        <v>R&amp;D Fuel Use Reductions</v>
      </c>
      <c r="K1964" s="22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226" t="str">
        <f>IF(ISBLANK(INDEX('Policy Characteristics'!I:I,MATCH($C1964,'Policy Characteristics'!$C:$C,0))),"",INDEX('Policy Characteristics'!I:I,MATCH($C1964,'Policy Characteristics'!$C:$C,0)))</f>
        <v>% reduction in fuel use</v>
      </c>
      <c r="P1964" s="22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26" t="str">
        <f>IF(ISBLANK(INDEX('Policy Characteristics'!K:K,MATCH($C1964,'Policy Characteristics'!$C:$C,0))),"",INDEX('Policy Characteristics'!K:K,MATCH($C1964,'Policy Characteristics'!$C:$C,0)))</f>
        <v>architectural-design.html#rnd</v>
      </c>
      <c r="R1964" s="226" t="str">
        <f>IF(ISBLANK(INDEX('Policy Characteristics'!L:L,MATCH($C1964,'Policy Characteristics'!$C:$C,0))),"",INDEX('Policy Characteristics'!L:L,MATCH($C1964,'Policy Characteristics'!$C:$C,0)))</f>
        <v>research-and-development.html</v>
      </c>
    </row>
    <row r="1965" spans="1:18">
      <c r="A1965" s="22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226" t="str">
        <f t="shared" si="79"/>
        <v>RnD Transportation Fuel Use Perc Reduction</v>
      </c>
      <c r="D1965" s="45" t="s">
        <v>757</v>
      </c>
      <c r="E1965" s="45"/>
      <c r="F1965" s="45" t="s">
        <v>1077</v>
      </c>
      <c r="G1965" s="45"/>
      <c r="H1965" s="43">
        <v>136</v>
      </c>
      <c r="I1965" s="261" t="s">
        <v>728</v>
      </c>
      <c r="J1965" s="227" t="str">
        <f>IF(ISBLANK(INDEX('Policy Characteristics'!D:D,MATCH($C1965,'Policy Characteristics'!$C:$C,0))),"",INDEX('Policy Characteristics'!D:D,MATCH($C1965,'Policy Characteristics'!$C:$C,0)))</f>
        <v>R&amp;D Fuel Use Reductions</v>
      </c>
      <c r="K1965" s="22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226" t="str">
        <f>IF(ISBLANK(INDEX('Policy Characteristics'!I:I,MATCH($C1965,'Policy Characteristics'!$C:$C,0))),"",INDEX('Policy Characteristics'!I:I,MATCH($C1965,'Policy Characteristics'!$C:$C,0)))</f>
        <v>% reduction in fuel use</v>
      </c>
      <c r="P1965" s="22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26" t="str">
        <f>IF(ISBLANK(INDEX('Policy Characteristics'!K:K,MATCH($C1965,'Policy Characteristics'!$C:$C,0))),"",INDEX('Policy Characteristics'!K:K,MATCH($C1965,'Policy Characteristics'!$C:$C,0)))</f>
        <v>architectural-design.html#rnd</v>
      </c>
      <c r="R1965" s="226" t="str">
        <f>IF(ISBLANK(INDEX('Policy Characteristics'!L:L,MATCH($C1965,'Policy Characteristics'!$C:$C,0))),"",INDEX('Policy Characteristics'!L:L,MATCH($C1965,'Policy Characteristics'!$C:$C,0)))</f>
        <v>research-and-development.html</v>
      </c>
    </row>
    <row r="1966" spans="1:18">
      <c r="A1966" s="22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226" t="str">
        <f t="shared" si="79"/>
        <v>RnD Transportation Fuel Use Perc Reduction</v>
      </c>
      <c r="D1966" s="45" t="s">
        <v>759</v>
      </c>
      <c r="E1966" s="45"/>
      <c r="F1966" s="45" t="s">
        <v>1078</v>
      </c>
      <c r="G1966" s="45"/>
      <c r="H1966" s="43">
        <v>137</v>
      </c>
      <c r="I1966" s="261" t="s">
        <v>728</v>
      </c>
      <c r="J1966" s="227" t="str">
        <f>IF(ISBLANK(INDEX('Policy Characteristics'!D:D,MATCH($C1966,'Policy Characteristics'!$C:$C,0))),"",INDEX('Policy Characteristics'!D:D,MATCH($C1966,'Policy Characteristics'!$C:$C,0)))</f>
        <v>R&amp;D Fuel Use Reductions</v>
      </c>
      <c r="K1966" s="22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226" t="str">
        <f>IF(ISBLANK(INDEX('Policy Characteristics'!I:I,MATCH($C1966,'Policy Characteristics'!$C:$C,0))),"",INDEX('Policy Characteristics'!I:I,MATCH($C1966,'Policy Characteristics'!$C:$C,0)))</f>
        <v>% reduction in fuel use</v>
      </c>
      <c r="P1966" s="22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26" t="str">
        <f>IF(ISBLANK(INDEX('Policy Characteristics'!K:K,MATCH($C1966,'Policy Characteristics'!$C:$C,0))),"",INDEX('Policy Characteristics'!K:K,MATCH($C1966,'Policy Characteristics'!$C:$C,0)))</f>
        <v>architectural-design.html#rnd</v>
      </c>
      <c r="R1966" s="226" t="str">
        <f>IF(ISBLANK(INDEX('Policy Characteristics'!L:L,MATCH($C1966,'Policy Characteristics'!$C:$C,0))),"",INDEX('Policy Characteristics'!L:L,MATCH($C1966,'Policy Characteristics'!$C:$C,0)))</f>
        <v>research-and-development.html</v>
      </c>
    </row>
    <row r="1967" spans="1:18">
      <c r="A1967" s="22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226" t="str">
        <f t="shared" si="79"/>
        <v>RnD Transportation Fuel Use Perc Reduction</v>
      </c>
      <c r="D1967" s="45" t="s">
        <v>761</v>
      </c>
      <c r="E1967" s="45"/>
      <c r="F1967" s="45" t="s">
        <v>1079</v>
      </c>
      <c r="G1967" s="45"/>
      <c r="H1967" s="43">
        <v>138</v>
      </c>
      <c r="I1967" s="261" t="s">
        <v>728</v>
      </c>
      <c r="J1967" s="227" t="str">
        <f>IF(ISBLANK(INDEX('Policy Characteristics'!D:D,MATCH($C1967,'Policy Characteristics'!$C:$C,0))),"",INDEX('Policy Characteristics'!D:D,MATCH($C1967,'Policy Characteristics'!$C:$C,0)))</f>
        <v>R&amp;D Fuel Use Reductions</v>
      </c>
      <c r="K1967" s="22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226" t="str">
        <f>IF(ISBLANK(INDEX('Policy Characteristics'!I:I,MATCH($C1967,'Policy Characteristics'!$C:$C,0))),"",INDEX('Policy Characteristics'!I:I,MATCH($C1967,'Policy Characteristics'!$C:$C,0)))</f>
        <v>% reduction in fuel use</v>
      </c>
      <c r="P1967" s="22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26" t="str">
        <f>IF(ISBLANK(INDEX('Policy Characteristics'!K:K,MATCH($C1967,'Policy Characteristics'!$C:$C,0))),"",INDEX('Policy Characteristics'!K:K,MATCH($C1967,'Policy Characteristics'!$C:$C,0)))</f>
        <v>architectural-design.html#rnd</v>
      </c>
      <c r="R1967" s="226" t="str">
        <f>IF(ISBLANK(INDEX('Policy Characteristics'!L:L,MATCH($C1967,'Policy Characteristics'!$C:$C,0))),"",INDEX('Policy Characteristics'!L:L,MATCH($C1967,'Policy Characteristics'!$C:$C,0)))</f>
        <v>research-and-development.html</v>
      </c>
    </row>
    <row r="1968" spans="1:18">
      <c r="A1968" s="22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226" t="str">
        <f t="shared" si="79"/>
        <v>RnD Transportation Fuel Use Perc Reduction</v>
      </c>
      <c r="D1968" s="45" t="s">
        <v>762</v>
      </c>
      <c r="E1968" s="45"/>
      <c r="F1968" s="45" t="s">
        <v>1080</v>
      </c>
      <c r="G1968" s="45"/>
      <c r="H1968" s="43">
        <v>524</v>
      </c>
      <c r="I1968" s="261" t="s">
        <v>728</v>
      </c>
      <c r="J1968" s="227" t="str">
        <f>IF(ISBLANK(INDEX('Policy Characteristics'!D:D,MATCH($C1968,'Policy Characteristics'!$C:$C,0))),"",INDEX('Policy Characteristics'!D:D,MATCH($C1968,'Policy Characteristics'!$C:$C,0)))</f>
        <v>R&amp;D Fuel Use Reductions</v>
      </c>
      <c r="K1968" s="22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226" t="str">
        <f>IF(ISBLANK(INDEX('Policy Characteristics'!I:I,MATCH($C1968,'Policy Characteristics'!$C:$C,0))),"",INDEX('Policy Characteristics'!I:I,MATCH($C1968,'Policy Characteristics'!$C:$C,0)))</f>
        <v>% reduction in fuel use</v>
      </c>
      <c r="P1968" s="22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26" t="str">
        <f>IF(ISBLANK(INDEX('Policy Characteristics'!K:K,MATCH($C1968,'Policy Characteristics'!$C:$C,0))),"",INDEX('Policy Characteristics'!K:K,MATCH($C1968,'Policy Characteristics'!$C:$C,0)))</f>
        <v>architectural-design.html#rnd</v>
      </c>
      <c r="R1968" s="226" t="str">
        <f>IF(ISBLANK(INDEX('Policy Characteristics'!L:L,MATCH($C1968,'Policy Characteristics'!$C:$C,0))),"",INDEX('Policy Characteristics'!L:L,MATCH($C1968,'Policy Characteristics'!$C:$C,0)))</f>
        <v>research-and-development.html</v>
      </c>
    </row>
    <row r="1969" spans="1:18">
      <c r="A1969" s="226" t="str">
        <f>IF(ISBLANK(INDEX('Policy Characteristics'!A:A,MATCH($C1969,'Policy Characteristics'!$C:$C,0))),"",INDEX('Policy Characteristics'!A:A,MATCH($C1969,'Policy Characteristics'!$C:$C,0)))</f>
        <v>Government Revenue Accounting</v>
      </c>
      <c r="B1969" s="234" t="str">
        <f>IF(ISBLANK(INDEX('Policy Characteristics'!B:B,MATCH($C1969,'Policy Characteristics'!$C:$C,0))),"",INDEX('Policy Characteristics'!B:B,MATCH($C1969,'Policy Characteristics'!$C:$C,0)))</f>
        <v>Carbon Tax Revenue</v>
      </c>
      <c r="C1969" t="s">
        <v>677</v>
      </c>
      <c r="D1969" s="1" t="s">
        <v>1081</v>
      </c>
      <c r="F1969" s="1" t="s">
        <v>1082</v>
      </c>
      <c r="H1969" s="43">
        <v>545</v>
      </c>
      <c r="I1969" s="259" t="s">
        <v>728</v>
      </c>
      <c r="J1969" s="227" t="str">
        <f>IF(ISBLANK(INDEX('Policy Characteristics'!D:D,MATCH($C1969,'Policy Characteristics'!$C:$C,0))),"",INDEX('Policy Characteristics'!D:D,MATCH($C1969,'Policy Characteristics'!$C:$C,0)))</f>
        <v/>
      </c>
      <c r="K1969" s="226" t="str">
        <f>IF(ISBLANK(INDEX('Policy Characteristics'!E:E,MATCH($C1969,'Policy Characteristics'!$C:$C,0))),"",INDEX('Policy Characteristics'!E:E,MATCH($C1969,'Policy Characteristics'!$C:$C,0)))</f>
        <v>GRA carbon tax revenue</v>
      </c>
      <c r="L1969" s="226">
        <f>IF(ISBLANK(INDEX('Policy Characteristics'!F:F,MATCH($C1969,'Policy Characteristics'!$C:$C,0))),"",INDEX('Policy Characteristics'!F:F,MATCH($C1969,'Policy Characteristics'!$C:$C,0)))</f>
        <v>0</v>
      </c>
      <c r="M1969" s="226">
        <f>IF(ISBLANK(INDEX('Policy Characteristics'!G:G,MATCH($C1969,'Policy Characteristics'!$C:$C,0))),"",INDEX('Policy Characteristics'!G:G,MATCH($C1969,'Policy Characteristics'!$C:$C,0)))</f>
        <v>10</v>
      </c>
      <c r="N1969" s="226">
        <f>IF(ISBLANK(INDEX('Policy Characteristics'!H:H,MATCH($C1969,'Policy Characteristics'!$C:$C,0))),"",INDEX('Policy Characteristics'!H:H,MATCH($C1969,'Policy Characteristics'!$C:$C,0)))</f>
        <v>1</v>
      </c>
      <c r="O1969" s="226" t="str">
        <f>IF(ISBLANK(INDEX('Policy Characteristics'!I:I,MATCH($C1969,'Policy Characteristics'!$C:$C,0))),"",INDEX('Policy Characteristics'!I:I,MATCH($C1969,'Policy Characteristics'!$C:$C,0)))</f>
        <v>weight</v>
      </c>
      <c r="P1969" s="226"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26" t="str">
        <f>IF(ISBLANK(INDEX('Policy Characteristics'!K:K,MATCH($C1969,'Policy Characteristics'!$C:$C,0))),"",INDEX('Policy Characteristics'!K:K,MATCH($C1969,'Policy Characteristics'!$C:$C,0)))</f>
        <v>io-model.html</v>
      </c>
      <c r="R1969" s="226" t="str">
        <f>IF(ISBLANK(INDEX('Policy Characteristics'!L:L,MATCH($C1969,'Policy Characteristics'!$C:$C,0))),"",INDEX('Policy Characteristics'!L:L,MATCH($C1969,'Policy Characteristics'!$C:$C,0)))</f>
        <v/>
      </c>
    </row>
    <row r="1970" spans="1:18">
      <c r="A1970" s="22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s="226" t="str">
        <f t="shared" ref="C1970" si="80">C$1969</f>
        <v>GRA for Carbon Tax Revenue</v>
      </c>
      <c r="D1970" s="1" t="s">
        <v>1083</v>
      </c>
      <c r="F1970" s="1" t="s">
        <v>1084</v>
      </c>
      <c r="H1970" s="43">
        <v>546</v>
      </c>
      <c r="I1970" s="263" t="str">
        <f t="shared" ref="I1970:I1973" si="81">I$1969</f>
        <v>Yes</v>
      </c>
      <c r="J1970" s="227" t="str">
        <f>IF(ISBLANK(INDEX('Policy Characteristics'!D:D,MATCH($C1970,'Policy Characteristics'!$C:$C,0))),"",INDEX('Policy Characteristics'!D:D,MATCH($C1970,'Policy Characteristics'!$C:$C,0)))</f>
        <v/>
      </c>
      <c r="K1970" s="226" t="str">
        <f>IF(ISBLANK(INDEX('Policy Characteristics'!E:E,MATCH($C1970,'Policy Characteristics'!$C:$C,0))),"",INDEX('Policy Characteristics'!E:E,MATCH($C1970,'Policy Characteristics'!$C:$C,0)))</f>
        <v>GRA carbon tax revenue</v>
      </c>
      <c r="L1970" s="226">
        <f>IF(ISBLANK(INDEX('Policy Characteristics'!F:F,MATCH($C1970,'Policy Characteristics'!$C:$C,0))),"",INDEX('Policy Characteristics'!F:F,MATCH($C1970,'Policy Characteristics'!$C:$C,0)))</f>
        <v>0</v>
      </c>
      <c r="M1970" s="226">
        <f>IF(ISBLANK(INDEX('Policy Characteristics'!G:G,MATCH($C1970,'Policy Characteristics'!$C:$C,0))),"",INDEX('Policy Characteristics'!G:G,MATCH($C1970,'Policy Characteristics'!$C:$C,0)))</f>
        <v>10</v>
      </c>
      <c r="N1970" s="226">
        <f>IF(ISBLANK(INDEX('Policy Characteristics'!H:H,MATCH($C1970,'Policy Characteristics'!$C:$C,0))),"",INDEX('Policy Characteristics'!H:H,MATCH($C1970,'Policy Characteristics'!$C:$C,0)))</f>
        <v>1</v>
      </c>
      <c r="O1970" s="226" t="str">
        <f>IF(ISBLANK(INDEX('Policy Characteristics'!I:I,MATCH($C1970,'Policy Characteristics'!$C:$C,0))),"",INDEX('Policy Characteristics'!I:I,MATCH($C1970,'Policy Characteristics'!$C:$C,0)))</f>
        <v>weight</v>
      </c>
      <c r="P1970" s="22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26" t="str">
        <f>IF(ISBLANK(INDEX('Policy Characteristics'!K:K,MATCH($C1970,'Policy Characteristics'!$C:$C,0))),"",INDEX('Policy Characteristics'!K:K,MATCH($C1970,'Policy Characteristics'!$C:$C,0)))</f>
        <v>io-model.html</v>
      </c>
      <c r="R1970" s="226" t="str">
        <f>IF(ISBLANK(INDEX('Policy Characteristics'!L:L,MATCH($C1970,'Policy Characteristics'!$C:$C,0))),"",INDEX('Policy Characteristics'!L:L,MATCH($C1970,'Policy Characteristics'!$C:$C,0)))</f>
        <v/>
      </c>
    </row>
    <row r="1971" spans="1:18">
      <c r="A1971" s="22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226" t="str">
        <f t="shared" ref="C1971:C1973" si="82">C$1969</f>
        <v>GRA for Carbon Tax Revenue</v>
      </c>
      <c r="D1971" s="1" t="s">
        <v>1085</v>
      </c>
      <c r="F1971" s="1" t="s">
        <v>1086</v>
      </c>
      <c r="H1971" s="43">
        <v>547</v>
      </c>
      <c r="I1971" s="263" t="str">
        <f t="shared" si="81"/>
        <v>Yes</v>
      </c>
      <c r="J1971" s="227" t="str">
        <f>IF(ISBLANK(INDEX('Policy Characteristics'!D:D,MATCH($C1971,'Policy Characteristics'!$C:$C,0))),"",INDEX('Policy Characteristics'!D:D,MATCH($C1971,'Policy Characteristics'!$C:$C,0)))</f>
        <v/>
      </c>
      <c r="K1971" s="226" t="str">
        <f>IF(ISBLANK(INDEX('Policy Characteristics'!E:E,MATCH($C1971,'Policy Characteristics'!$C:$C,0))),"",INDEX('Policy Characteristics'!E:E,MATCH($C1971,'Policy Characteristics'!$C:$C,0)))</f>
        <v>GRA carbon tax revenue</v>
      </c>
      <c r="L1971" s="226">
        <f>IF(ISBLANK(INDEX('Policy Characteristics'!F:F,MATCH($C1971,'Policy Characteristics'!$C:$C,0))),"",INDEX('Policy Characteristics'!F:F,MATCH($C1971,'Policy Characteristics'!$C:$C,0)))</f>
        <v>0</v>
      </c>
      <c r="M1971" s="226">
        <f>IF(ISBLANK(INDEX('Policy Characteristics'!G:G,MATCH($C1971,'Policy Characteristics'!$C:$C,0))),"",INDEX('Policy Characteristics'!G:G,MATCH($C1971,'Policy Characteristics'!$C:$C,0)))</f>
        <v>10</v>
      </c>
      <c r="N1971" s="226">
        <f>IF(ISBLANK(INDEX('Policy Characteristics'!H:H,MATCH($C1971,'Policy Characteristics'!$C:$C,0))),"",INDEX('Policy Characteristics'!H:H,MATCH($C1971,'Policy Characteristics'!$C:$C,0)))</f>
        <v>1</v>
      </c>
      <c r="O1971" s="226" t="str">
        <f>IF(ISBLANK(INDEX('Policy Characteristics'!I:I,MATCH($C1971,'Policy Characteristics'!$C:$C,0))),"",INDEX('Policy Characteristics'!I:I,MATCH($C1971,'Policy Characteristics'!$C:$C,0)))</f>
        <v>weight</v>
      </c>
      <c r="P1971" s="22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26" t="str">
        <f>IF(ISBLANK(INDEX('Policy Characteristics'!K:K,MATCH($C1971,'Policy Characteristics'!$C:$C,0))),"",INDEX('Policy Characteristics'!K:K,MATCH($C1971,'Policy Characteristics'!$C:$C,0)))</f>
        <v>io-model.html</v>
      </c>
      <c r="R1971" s="226" t="str">
        <f>IF(ISBLANK(INDEX('Policy Characteristics'!L:L,MATCH($C1971,'Policy Characteristics'!$C:$C,0))),"",INDEX('Policy Characteristics'!L:L,MATCH($C1971,'Policy Characteristics'!$C:$C,0)))</f>
        <v/>
      </c>
    </row>
    <row r="1972" spans="1:18">
      <c r="A1972" s="22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226" t="str">
        <f t="shared" si="82"/>
        <v>GRA for Carbon Tax Revenue</v>
      </c>
      <c r="D1972" s="1" t="s">
        <v>1087</v>
      </c>
      <c r="F1972" s="1" t="s">
        <v>1088</v>
      </c>
      <c r="H1972" s="43">
        <v>548</v>
      </c>
      <c r="I1972" s="263" t="str">
        <f t="shared" si="81"/>
        <v>Yes</v>
      </c>
      <c r="J1972" s="227" t="str">
        <f>IF(ISBLANK(INDEX('Policy Characteristics'!D:D,MATCH($C1972,'Policy Characteristics'!$C:$C,0))),"",INDEX('Policy Characteristics'!D:D,MATCH($C1972,'Policy Characteristics'!$C:$C,0)))</f>
        <v/>
      </c>
      <c r="K1972" s="226" t="str">
        <f>IF(ISBLANK(INDEX('Policy Characteristics'!E:E,MATCH($C1972,'Policy Characteristics'!$C:$C,0))),"",INDEX('Policy Characteristics'!E:E,MATCH($C1972,'Policy Characteristics'!$C:$C,0)))</f>
        <v>GRA carbon tax revenue</v>
      </c>
      <c r="L1972" s="226">
        <f>IF(ISBLANK(INDEX('Policy Characteristics'!F:F,MATCH($C1972,'Policy Characteristics'!$C:$C,0))),"",INDEX('Policy Characteristics'!F:F,MATCH($C1972,'Policy Characteristics'!$C:$C,0)))</f>
        <v>0</v>
      </c>
      <c r="M1972" s="226">
        <f>IF(ISBLANK(INDEX('Policy Characteristics'!G:G,MATCH($C1972,'Policy Characteristics'!$C:$C,0))),"",INDEX('Policy Characteristics'!G:G,MATCH($C1972,'Policy Characteristics'!$C:$C,0)))</f>
        <v>10</v>
      </c>
      <c r="N1972" s="226">
        <f>IF(ISBLANK(INDEX('Policy Characteristics'!H:H,MATCH($C1972,'Policy Characteristics'!$C:$C,0))),"",INDEX('Policy Characteristics'!H:H,MATCH($C1972,'Policy Characteristics'!$C:$C,0)))</f>
        <v>1</v>
      </c>
      <c r="O1972" s="226" t="str">
        <f>IF(ISBLANK(INDEX('Policy Characteristics'!I:I,MATCH($C1972,'Policy Characteristics'!$C:$C,0))),"",INDEX('Policy Characteristics'!I:I,MATCH($C1972,'Policy Characteristics'!$C:$C,0)))</f>
        <v>weight</v>
      </c>
      <c r="P1972" s="22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26" t="str">
        <f>IF(ISBLANK(INDEX('Policy Characteristics'!K:K,MATCH($C1972,'Policy Characteristics'!$C:$C,0))),"",INDEX('Policy Characteristics'!K:K,MATCH($C1972,'Policy Characteristics'!$C:$C,0)))</f>
        <v>io-model.html</v>
      </c>
      <c r="R1972" s="226" t="str">
        <f>IF(ISBLANK(INDEX('Policy Characteristics'!L:L,MATCH($C1972,'Policy Characteristics'!$C:$C,0))),"",INDEX('Policy Characteristics'!L:L,MATCH($C1972,'Policy Characteristics'!$C:$C,0)))</f>
        <v/>
      </c>
    </row>
    <row r="1973" spans="1:18">
      <c r="A1973" s="22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226" t="str">
        <f t="shared" si="82"/>
        <v>GRA for Carbon Tax Revenue</v>
      </c>
      <c r="D1973" s="1" t="s">
        <v>1089</v>
      </c>
      <c r="F1973" s="1" t="s">
        <v>1090</v>
      </c>
      <c r="H1973" s="43">
        <v>549</v>
      </c>
      <c r="I1973" s="263" t="str">
        <f t="shared" si="81"/>
        <v>Yes</v>
      </c>
      <c r="J1973" s="227" t="str">
        <f>IF(ISBLANK(INDEX('Policy Characteristics'!D:D,MATCH($C1973,'Policy Characteristics'!$C:$C,0))),"",INDEX('Policy Characteristics'!D:D,MATCH($C1973,'Policy Characteristics'!$C:$C,0)))</f>
        <v/>
      </c>
      <c r="K1973" s="226" t="str">
        <f>IF(ISBLANK(INDEX('Policy Characteristics'!E:E,MATCH($C1973,'Policy Characteristics'!$C:$C,0))),"",INDEX('Policy Characteristics'!E:E,MATCH($C1973,'Policy Characteristics'!$C:$C,0)))</f>
        <v>GRA carbon tax revenue</v>
      </c>
      <c r="L1973" s="226">
        <f>IF(ISBLANK(INDEX('Policy Characteristics'!F:F,MATCH($C1973,'Policy Characteristics'!$C:$C,0))),"",INDEX('Policy Characteristics'!F:F,MATCH($C1973,'Policy Characteristics'!$C:$C,0)))</f>
        <v>0</v>
      </c>
      <c r="M1973" s="226">
        <f>IF(ISBLANK(INDEX('Policy Characteristics'!G:G,MATCH($C1973,'Policy Characteristics'!$C:$C,0))),"",INDEX('Policy Characteristics'!G:G,MATCH($C1973,'Policy Characteristics'!$C:$C,0)))</f>
        <v>10</v>
      </c>
      <c r="N1973" s="226">
        <f>IF(ISBLANK(INDEX('Policy Characteristics'!H:H,MATCH($C1973,'Policy Characteristics'!$C:$C,0))),"",INDEX('Policy Characteristics'!H:H,MATCH($C1973,'Policy Characteristics'!$C:$C,0)))</f>
        <v>1</v>
      </c>
      <c r="O1973" s="226" t="str">
        <f>IF(ISBLANK(INDEX('Policy Characteristics'!I:I,MATCH($C1973,'Policy Characteristics'!$C:$C,0))),"",INDEX('Policy Characteristics'!I:I,MATCH($C1973,'Policy Characteristics'!$C:$C,0)))</f>
        <v>weight</v>
      </c>
      <c r="P1973" s="22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26" t="str">
        <f>IF(ISBLANK(INDEX('Policy Characteristics'!K:K,MATCH($C1973,'Policy Characteristics'!$C:$C,0))),"",INDEX('Policy Characteristics'!K:K,MATCH($C1973,'Policy Characteristics'!$C:$C,0)))</f>
        <v>io-model.html</v>
      </c>
      <c r="R1973" s="226" t="str">
        <f>IF(ISBLANK(INDEX('Policy Characteristics'!L:L,MATCH($C1973,'Policy Characteristics'!$C:$C,0))),"",INDEX('Policy Characteristics'!L:L,MATCH($C1973,'Policy Characteristics'!$C:$C,0)))</f>
        <v/>
      </c>
    </row>
    <row r="1974" spans="1:18">
      <c r="A1974" s="22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Fuel Tax Revenue</v>
      </c>
      <c r="C1974" t="s">
        <v>683</v>
      </c>
      <c r="D1974" s="1" t="s">
        <v>1081</v>
      </c>
      <c r="F1974" s="1" t="s">
        <v>1082</v>
      </c>
      <c r="H1974" s="43">
        <v>550</v>
      </c>
      <c r="I1974" s="259" t="s">
        <v>728</v>
      </c>
      <c r="J1974" s="227" t="str">
        <f>IF(ISBLANK(INDEX('Policy Characteristics'!D:D,MATCH($C1974,'Policy Characteristics'!$C:$C,0))),"",INDEX('Policy Characteristics'!D:D,MATCH($C1974,'Policy Characteristics'!$C:$C,0)))</f>
        <v/>
      </c>
      <c r="K1974" s="226" t="str">
        <f>IF(ISBLANK(INDEX('Policy Characteristics'!E:E,MATCH($C1974,'Policy Characteristics'!$C:$C,0))),"",INDEX('Policy Characteristics'!E:E,MATCH($C1974,'Policy Characteristics'!$C:$C,0)))</f>
        <v>GRA fuel tax revenue</v>
      </c>
      <c r="L1974" s="226">
        <f>IF(ISBLANK(INDEX('Policy Characteristics'!F:F,MATCH($C1974,'Policy Characteristics'!$C:$C,0))),"",INDEX('Policy Characteristics'!F:F,MATCH($C1974,'Policy Characteristics'!$C:$C,0)))</f>
        <v>0</v>
      </c>
      <c r="M1974" s="226">
        <f>IF(ISBLANK(INDEX('Policy Characteristics'!G:G,MATCH($C1974,'Policy Characteristics'!$C:$C,0))),"",INDEX('Policy Characteristics'!G:G,MATCH($C1974,'Policy Characteristics'!$C:$C,0)))</f>
        <v>10</v>
      </c>
      <c r="N1974" s="226">
        <f>IF(ISBLANK(INDEX('Policy Characteristics'!H:H,MATCH($C1974,'Policy Characteristics'!$C:$C,0))),"",INDEX('Policy Characteristics'!H:H,MATCH($C1974,'Policy Characteristics'!$C:$C,0)))</f>
        <v>1</v>
      </c>
      <c r="O1974" s="226" t="str">
        <f>IF(ISBLANK(INDEX('Policy Characteristics'!I:I,MATCH($C1974,'Policy Characteristics'!$C:$C,0))),"",INDEX('Policy Characteristics'!I:I,MATCH($C1974,'Policy Characteristics'!$C:$C,0)))</f>
        <v>weight</v>
      </c>
      <c r="P1974" s="22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26" t="str">
        <f>IF(ISBLANK(INDEX('Policy Characteristics'!K:K,MATCH($C1974,'Policy Characteristics'!$C:$C,0))),"",INDEX('Policy Characteristics'!K:K,MATCH($C1974,'Policy Characteristics'!$C:$C,0)))</f>
        <v>io-model.html</v>
      </c>
      <c r="R1974" s="226" t="str">
        <f>IF(ISBLANK(INDEX('Policy Characteristics'!L:L,MATCH($C1974,'Policy Characteristics'!$C:$C,0))),"",INDEX('Policy Characteristics'!L:L,MATCH($C1974,'Policy Characteristics'!$C:$C,0)))</f>
        <v/>
      </c>
    </row>
    <row r="1975" spans="1:18">
      <c r="A1975" s="22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s="226" t="str">
        <f t="shared" ref="C1975:C1978" si="83">C$1974</f>
        <v>GRA for Fuel Tax Revenue</v>
      </c>
      <c r="D1975" s="1" t="s">
        <v>1083</v>
      </c>
      <c r="F1975" s="1" t="s">
        <v>1084</v>
      </c>
      <c r="H1975" s="43">
        <v>551</v>
      </c>
      <c r="I1975" s="263" t="str">
        <f t="shared" ref="I1975:I1978" si="84">I$1974</f>
        <v>Yes</v>
      </c>
      <c r="J1975" s="227" t="str">
        <f>IF(ISBLANK(INDEX('Policy Characteristics'!D:D,MATCH($C1975,'Policy Characteristics'!$C:$C,0))),"",INDEX('Policy Characteristics'!D:D,MATCH($C1975,'Policy Characteristics'!$C:$C,0)))</f>
        <v/>
      </c>
      <c r="K1975" s="226" t="str">
        <f>IF(ISBLANK(INDEX('Policy Characteristics'!E:E,MATCH($C1975,'Policy Characteristics'!$C:$C,0))),"",INDEX('Policy Characteristics'!E:E,MATCH($C1975,'Policy Characteristics'!$C:$C,0)))</f>
        <v>GRA fuel tax revenue</v>
      </c>
      <c r="L1975" s="226">
        <f>IF(ISBLANK(INDEX('Policy Characteristics'!F:F,MATCH($C1975,'Policy Characteristics'!$C:$C,0))),"",INDEX('Policy Characteristics'!F:F,MATCH($C1975,'Policy Characteristics'!$C:$C,0)))</f>
        <v>0</v>
      </c>
      <c r="M1975" s="226">
        <f>IF(ISBLANK(INDEX('Policy Characteristics'!G:G,MATCH($C1975,'Policy Characteristics'!$C:$C,0))),"",INDEX('Policy Characteristics'!G:G,MATCH($C1975,'Policy Characteristics'!$C:$C,0)))</f>
        <v>10</v>
      </c>
      <c r="N1975" s="226">
        <f>IF(ISBLANK(INDEX('Policy Characteristics'!H:H,MATCH($C1975,'Policy Characteristics'!$C:$C,0))),"",INDEX('Policy Characteristics'!H:H,MATCH($C1975,'Policy Characteristics'!$C:$C,0)))</f>
        <v>1</v>
      </c>
      <c r="O1975" s="226" t="str">
        <f>IF(ISBLANK(INDEX('Policy Characteristics'!I:I,MATCH($C1975,'Policy Characteristics'!$C:$C,0))),"",INDEX('Policy Characteristics'!I:I,MATCH($C1975,'Policy Characteristics'!$C:$C,0)))</f>
        <v>weight</v>
      </c>
      <c r="P1975" s="22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26" t="str">
        <f>IF(ISBLANK(INDEX('Policy Characteristics'!K:K,MATCH($C1975,'Policy Characteristics'!$C:$C,0))),"",INDEX('Policy Characteristics'!K:K,MATCH($C1975,'Policy Characteristics'!$C:$C,0)))</f>
        <v>io-model.html</v>
      </c>
      <c r="R1975" s="226" t="str">
        <f>IF(ISBLANK(INDEX('Policy Characteristics'!L:L,MATCH($C1975,'Policy Characteristics'!$C:$C,0))),"",INDEX('Policy Characteristics'!L:L,MATCH($C1975,'Policy Characteristics'!$C:$C,0)))</f>
        <v/>
      </c>
    </row>
    <row r="1976" spans="1:18">
      <c r="A1976" s="22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226" t="str">
        <f t="shared" si="83"/>
        <v>GRA for Fuel Tax Revenue</v>
      </c>
      <c r="D1976" s="1" t="s">
        <v>1085</v>
      </c>
      <c r="F1976" s="1" t="s">
        <v>1086</v>
      </c>
      <c r="H1976" s="43">
        <v>552</v>
      </c>
      <c r="I1976" s="263" t="str">
        <f t="shared" si="84"/>
        <v>Yes</v>
      </c>
      <c r="J1976" s="227" t="str">
        <f>IF(ISBLANK(INDEX('Policy Characteristics'!D:D,MATCH($C1976,'Policy Characteristics'!$C:$C,0))),"",INDEX('Policy Characteristics'!D:D,MATCH($C1976,'Policy Characteristics'!$C:$C,0)))</f>
        <v/>
      </c>
      <c r="K1976" s="226" t="str">
        <f>IF(ISBLANK(INDEX('Policy Characteristics'!E:E,MATCH($C1976,'Policy Characteristics'!$C:$C,0))),"",INDEX('Policy Characteristics'!E:E,MATCH($C1976,'Policy Characteristics'!$C:$C,0)))</f>
        <v>GRA fuel tax revenue</v>
      </c>
      <c r="L1976" s="226">
        <f>IF(ISBLANK(INDEX('Policy Characteristics'!F:F,MATCH($C1976,'Policy Characteristics'!$C:$C,0))),"",INDEX('Policy Characteristics'!F:F,MATCH($C1976,'Policy Characteristics'!$C:$C,0)))</f>
        <v>0</v>
      </c>
      <c r="M1976" s="226">
        <f>IF(ISBLANK(INDEX('Policy Characteristics'!G:G,MATCH($C1976,'Policy Characteristics'!$C:$C,0))),"",INDEX('Policy Characteristics'!G:G,MATCH($C1976,'Policy Characteristics'!$C:$C,0)))</f>
        <v>10</v>
      </c>
      <c r="N1976" s="226">
        <f>IF(ISBLANK(INDEX('Policy Characteristics'!H:H,MATCH($C1976,'Policy Characteristics'!$C:$C,0))),"",INDEX('Policy Characteristics'!H:H,MATCH($C1976,'Policy Characteristics'!$C:$C,0)))</f>
        <v>1</v>
      </c>
      <c r="O1976" s="226" t="str">
        <f>IF(ISBLANK(INDEX('Policy Characteristics'!I:I,MATCH($C1976,'Policy Characteristics'!$C:$C,0))),"",INDEX('Policy Characteristics'!I:I,MATCH($C1976,'Policy Characteristics'!$C:$C,0)))</f>
        <v>weight</v>
      </c>
      <c r="P1976" s="22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26" t="str">
        <f>IF(ISBLANK(INDEX('Policy Characteristics'!K:K,MATCH($C1976,'Policy Characteristics'!$C:$C,0))),"",INDEX('Policy Characteristics'!K:K,MATCH($C1976,'Policy Characteristics'!$C:$C,0)))</f>
        <v>io-model.html</v>
      </c>
      <c r="R1976" s="226" t="str">
        <f>IF(ISBLANK(INDEX('Policy Characteristics'!L:L,MATCH($C1976,'Policy Characteristics'!$C:$C,0))),"",INDEX('Policy Characteristics'!L:L,MATCH($C1976,'Policy Characteristics'!$C:$C,0)))</f>
        <v/>
      </c>
    </row>
    <row r="1977" spans="1:18">
      <c r="A1977" s="22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226" t="str">
        <f t="shared" si="83"/>
        <v>GRA for Fuel Tax Revenue</v>
      </c>
      <c r="D1977" s="1" t="s">
        <v>1087</v>
      </c>
      <c r="F1977" s="1" t="s">
        <v>1088</v>
      </c>
      <c r="H1977" s="43">
        <v>553</v>
      </c>
      <c r="I1977" s="263" t="str">
        <f t="shared" si="84"/>
        <v>Yes</v>
      </c>
      <c r="J1977" s="227" t="str">
        <f>IF(ISBLANK(INDEX('Policy Characteristics'!D:D,MATCH($C1977,'Policy Characteristics'!$C:$C,0))),"",INDEX('Policy Characteristics'!D:D,MATCH($C1977,'Policy Characteristics'!$C:$C,0)))</f>
        <v/>
      </c>
      <c r="K1977" s="226" t="str">
        <f>IF(ISBLANK(INDEX('Policy Characteristics'!E:E,MATCH($C1977,'Policy Characteristics'!$C:$C,0))),"",INDEX('Policy Characteristics'!E:E,MATCH($C1977,'Policy Characteristics'!$C:$C,0)))</f>
        <v>GRA fuel tax revenue</v>
      </c>
      <c r="L1977" s="226">
        <f>IF(ISBLANK(INDEX('Policy Characteristics'!F:F,MATCH($C1977,'Policy Characteristics'!$C:$C,0))),"",INDEX('Policy Characteristics'!F:F,MATCH($C1977,'Policy Characteristics'!$C:$C,0)))</f>
        <v>0</v>
      </c>
      <c r="M1977" s="226">
        <f>IF(ISBLANK(INDEX('Policy Characteristics'!G:G,MATCH($C1977,'Policy Characteristics'!$C:$C,0))),"",INDEX('Policy Characteristics'!G:G,MATCH($C1977,'Policy Characteristics'!$C:$C,0)))</f>
        <v>10</v>
      </c>
      <c r="N1977" s="226">
        <f>IF(ISBLANK(INDEX('Policy Characteristics'!H:H,MATCH($C1977,'Policy Characteristics'!$C:$C,0))),"",INDEX('Policy Characteristics'!H:H,MATCH($C1977,'Policy Characteristics'!$C:$C,0)))</f>
        <v>1</v>
      </c>
      <c r="O1977" s="226" t="str">
        <f>IF(ISBLANK(INDEX('Policy Characteristics'!I:I,MATCH($C1977,'Policy Characteristics'!$C:$C,0))),"",INDEX('Policy Characteristics'!I:I,MATCH($C1977,'Policy Characteristics'!$C:$C,0)))</f>
        <v>weight</v>
      </c>
      <c r="P1977" s="22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26" t="str">
        <f>IF(ISBLANK(INDEX('Policy Characteristics'!K:K,MATCH($C1977,'Policy Characteristics'!$C:$C,0))),"",INDEX('Policy Characteristics'!K:K,MATCH($C1977,'Policy Characteristics'!$C:$C,0)))</f>
        <v>io-model.html</v>
      </c>
      <c r="R1977" s="226" t="str">
        <f>IF(ISBLANK(INDEX('Policy Characteristics'!L:L,MATCH($C1977,'Policy Characteristics'!$C:$C,0))),"",INDEX('Policy Characteristics'!L:L,MATCH($C1977,'Policy Characteristics'!$C:$C,0)))</f>
        <v/>
      </c>
    </row>
    <row r="1978" spans="1:18">
      <c r="A1978" s="22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226" t="str">
        <f t="shared" si="83"/>
        <v>GRA for Fuel Tax Revenue</v>
      </c>
      <c r="D1978" s="1" t="s">
        <v>1089</v>
      </c>
      <c r="F1978" s="1" t="s">
        <v>1090</v>
      </c>
      <c r="H1978" s="43">
        <v>554</v>
      </c>
      <c r="I1978" s="263" t="str">
        <f t="shared" si="84"/>
        <v>Yes</v>
      </c>
      <c r="J1978" s="227" t="str">
        <f>IF(ISBLANK(INDEX('Policy Characteristics'!D:D,MATCH($C1978,'Policy Characteristics'!$C:$C,0))),"",INDEX('Policy Characteristics'!D:D,MATCH($C1978,'Policy Characteristics'!$C:$C,0)))</f>
        <v/>
      </c>
      <c r="K1978" s="226" t="str">
        <f>IF(ISBLANK(INDEX('Policy Characteristics'!E:E,MATCH($C1978,'Policy Characteristics'!$C:$C,0))),"",INDEX('Policy Characteristics'!E:E,MATCH($C1978,'Policy Characteristics'!$C:$C,0)))</f>
        <v>GRA fuel tax revenue</v>
      </c>
      <c r="L1978" s="226">
        <f>IF(ISBLANK(INDEX('Policy Characteristics'!F:F,MATCH($C1978,'Policy Characteristics'!$C:$C,0))),"",INDEX('Policy Characteristics'!F:F,MATCH($C1978,'Policy Characteristics'!$C:$C,0)))</f>
        <v>0</v>
      </c>
      <c r="M1978" s="226">
        <f>IF(ISBLANK(INDEX('Policy Characteristics'!G:G,MATCH($C1978,'Policy Characteristics'!$C:$C,0))),"",INDEX('Policy Characteristics'!G:G,MATCH($C1978,'Policy Characteristics'!$C:$C,0)))</f>
        <v>10</v>
      </c>
      <c r="N1978" s="226">
        <f>IF(ISBLANK(INDEX('Policy Characteristics'!H:H,MATCH($C1978,'Policy Characteristics'!$C:$C,0))),"",INDEX('Policy Characteristics'!H:H,MATCH($C1978,'Policy Characteristics'!$C:$C,0)))</f>
        <v>1</v>
      </c>
      <c r="O1978" s="226" t="str">
        <f>IF(ISBLANK(INDEX('Policy Characteristics'!I:I,MATCH($C1978,'Policy Characteristics'!$C:$C,0))),"",INDEX('Policy Characteristics'!I:I,MATCH($C1978,'Policy Characteristics'!$C:$C,0)))</f>
        <v>weight</v>
      </c>
      <c r="P1978" s="22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26" t="str">
        <f>IF(ISBLANK(INDEX('Policy Characteristics'!K:K,MATCH($C1978,'Policy Characteristics'!$C:$C,0))),"",INDEX('Policy Characteristics'!K:K,MATCH($C1978,'Policy Characteristics'!$C:$C,0)))</f>
        <v>io-model.html</v>
      </c>
      <c r="R1978" s="226" t="str">
        <f>IF(ISBLANK(INDEX('Policy Characteristics'!L:L,MATCH($C1978,'Policy Characteristics'!$C:$C,0))),"",INDEX('Policy Characteristics'!L:L,MATCH($C1978,'Policy Characteristics'!$C:$C,0)))</f>
        <v/>
      </c>
    </row>
    <row r="1979" spans="1:18">
      <c r="A1979" s="22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Vehicle Subsidy</v>
      </c>
      <c r="C1979" t="s">
        <v>685</v>
      </c>
      <c r="D1979" s="1" t="s">
        <v>1081</v>
      </c>
      <c r="F1979" s="1" t="s">
        <v>1082</v>
      </c>
      <c r="H1979" s="43">
        <v>555</v>
      </c>
      <c r="I1979" s="259" t="s">
        <v>728</v>
      </c>
      <c r="J1979" s="227" t="str">
        <f>IF(ISBLANK(INDEX('Policy Characteristics'!D:D,MATCH($C1979,'Policy Characteristics'!$C:$C,0))),"",INDEX('Policy Characteristics'!D:D,MATCH($C1979,'Policy Characteristics'!$C:$C,0)))</f>
        <v/>
      </c>
      <c r="K1979" s="226" t="str">
        <f>IF(ISBLANK(INDEX('Policy Characteristics'!E:E,MATCH($C1979,'Policy Characteristics'!$C:$C,0))),"",INDEX('Policy Characteristics'!E:E,MATCH($C1979,'Policy Characteristics'!$C:$C,0)))</f>
        <v>GRA EV subsidy</v>
      </c>
      <c r="L1979" s="226">
        <f>IF(ISBLANK(INDEX('Policy Characteristics'!F:F,MATCH($C1979,'Policy Characteristics'!$C:$C,0))),"",INDEX('Policy Characteristics'!F:F,MATCH($C1979,'Policy Characteristics'!$C:$C,0)))</f>
        <v>0</v>
      </c>
      <c r="M1979" s="226">
        <f>IF(ISBLANK(INDEX('Policy Characteristics'!G:G,MATCH($C1979,'Policy Characteristics'!$C:$C,0))),"",INDEX('Policy Characteristics'!G:G,MATCH($C1979,'Policy Characteristics'!$C:$C,0)))</f>
        <v>10</v>
      </c>
      <c r="N1979" s="226">
        <f>IF(ISBLANK(INDEX('Policy Characteristics'!H:H,MATCH($C1979,'Policy Characteristics'!$C:$C,0))),"",INDEX('Policy Characteristics'!H:H,MATCH($C1979,'Policy Characteristics'!$C:$C,0)))</f>
        <v>1</v>
      </c>
      <c r="O1979" s="226" t="str">
        <f>IF(ISBLANK(INDEX('Policy Characteristics'!I:I,MATCH($C1979,'Policy Characteristics'!$C:$C,0))),"",INDEX('Policy Characteristics'!I:I,MATCH($C1979,'Policy Characteristics'!$C:$C,0)))</f>
        <v>weight</v>
      </c>
      <c r="P1979" s="22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26" t="str">
        <f>IF(ISBLANK(INDEX('Policy Characteristics'!K:K,MATCH($C1979,'Policy Characteristics'!$C:$C,0))),"",INDEX('Policy Characteristics'!K:K,MATCH($C1979,'Policy Characteristics'!$C:$C,0)))</f>
        <v>io-model.html</v>
      </c>
      <c r="R1979" s="226" t="str">
        <f>IF(ISBLANK(INDEX('Policy Characteristics'!L:L,MATCH($C1979,'Policy Characteristics'!$C:$C,0))),"",INDEX('Policy Characteristics'!L:L,MATCH($C1979,'Policy Characteristics'!$C:$C,0)))</f>
        <v/>
      </c>
    </row>
    <row r="1980" spans="1:18">
      <c r="A1980" s="22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s="226" t="str">
        <f t="shared" ref="C1980:C1983" si="85">C$1979</f>
        <v>GRA for Vehicle Subsidy</v>
      </c>
      <c r="D1980" s="1" t="s">
        <v>1083</v>
      </c>
      <c r="F1980" s="1" t="s">
        <v>1084</v>
      </c>
      <c r="H1980" s="43">
        <v>556</v>
      </c>
      <c r="I1980" s="263" t="str">
        <f t="shared" ref="I1980:I1988" si="86">I$1979</f>
        <v>Yes</v>
      </c>
      <c r="J1980" s="227" t="str">
        <f>IF(ISBLANK(INDEX('Policy Characteristics'!D:D,MATCH($C1980,'Policy Characteristics'!$C:$C,0))),"",INDEX('Policy Characteristics'!D:D,MATCH($C1980,'Policy Characteristics'!$C:$C,0)))</f>
        <v/>
      </c>
      <c r="K1980" s="226" t="str">
        <f>IF(ISBLANK(INDEX('Policy Characteristics'!E:E,MATCH($C1980,'Policy Characteristics'!$C:$C,0))),"",INDEX('Policy Characteristics'!E:E,MATCH($C1980,'Policy Characteristics'!$C:$C,0)))</f>
        <v>GRA EV subsidy</v>
      </c>
      <c r="L1980" s="226">
        <f>IF(ISBLANK(INDEX('Policy Characteristics'!F:F,MATCH($C1980,'Policy Characteristics'!$C:$C,0))),"",INDEX('Policy Characteristics'!F:F,MATCH($C1980,'Policy Characteristics'!$C:$C,0)))</f>
        <v>0</v>
      </c>
      <c r="M1980" s="226">
        <f>IF(ISBLANK(INDEX('Policy Characteristics'!G:G,MATCH($C1980,'Policy Characteristics'!$C:$C,0))),"",INDEX('Policy Characteristics'!G:G,MATCH($C1980,'Policy Characteristics'!$C:$C,0)))</f>
        <v>10</v>
      </c>
      <c r="N1980" s="226">
        <f>IF(ISBLANK(INDEX('Policy Characteristics'!H:H,MATCH($C1980,'Policy Characteristics'!$C:$C,0))),"",INDEX('Policy Characteristics'!H:H,MATCH($C1980,'Policy Characteristics'!$C:$C,0)))</f>
        <v>1</v>
      </c>
      <c r="O1980" s="226" t="str">
        <f>IF(ISBLANK(INDEX('Policy Characteristics'!I:I,MATCH($C1980,'Policy Characteristics'!$C:$C,0))),"",INDEX('Policy Characteristics'!I:I,MATCH($C1980,'Policy Characteristics'!$C:$C,0)))</f>
        <v>weight</v>
      </c>
      <c r="P1980" s="22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26" t="str">
        <f>IF(ISBLANK(INDEX('Policy Characteristics'!K:K,MATCH($C1980,'Policy Characteristics'!$C:$C,0))),"",INDEX('Policy Characteristics'!K:K,MATCH($C1980,'Policy Characteristics'!$C:$C,0)))</f>
        <v>io-model.html</v>
      </c>
      <c r="R1980" s="226" t="str">
        <f>IF(ISBLANK(INDEX('Policy Characteristics'!L:L,MATCH($C1980,'Policy Characteristics'!$C:$C,0))),"",INDEX('Policy Characteristics'!L:L,MATCH($C1980,'Policy Characteristics'!$C:$C,0)))</f>
        <v/>
      </c>
    </row>
    <row r="1981" spans="1:18">
      <c r="A1981" s="22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226" t="str">
        <f t="shared" si="85"/>
        <v>GRA for Vehicle Subsidy</v>
      </c>
      <c r="D1981" s="1" t="s">
        <v>1085</v>
      </c>
      <c r="F1981" s="1" t="s">
        <v>1086</v>
      </c>
      <c r="H1981" s="43">
        <v>557</v>
      </c>
      <c r="I1981" s="263" t="str">
        <f t="shared" si="86"/>
        <v>Yes</v>
      </c>
      <c r="J1981" s="227" t="str">
        <f>IF(ISBLANK(INDEX('Policy Characteristics'!D:D,MATCH($C1981,'Policy Characteristics'!$C:$C,0))),"",INDEX('Policy Characteristics'!D:D,MATCH($C1981,'Policy Characteristics'!$C:$C,0)))</f>
        <v/>
      </c>
      <c r="K1981" s="226" t="str">
        <f>IF(ISBLANK(INDEX('Policy Characteristics'!E:E,MATCH($C1981,'Policy Characteristics'!$C:$C,0))),"",INDEX('Policy Characteristics'!E:E,MATCH($C1981,'Policy Characteristics'!$C:$C,0)))</f>
        <v>GRA EV subsidy</v>
      </c>
      <c r="L1981" s="226">
        <f>IF(ISBLANK(INDEX('Policy Characteristics'!F:F,MATCH($C1981,'Policy Characteristics'!$C:$C,0))),"",INDEX('Policy Characteristics'!F:F,MATCH($C1981,'Policy Characteristics'!$C:$C,0)))</f>
        <v>0</v>
      </c>
      <c r="M1981" s="226">
        <f>IF(ISBLANK(INDEX('Policy Characteristics'!G:G,MATCH($C1981,'Policy Characteristics'!$C:$C,0))),"",INDEX('Policy Characteristics'!G:G,MATCH($C1981,'Policy Characteristics'!$C:$C,0)))</f>
        <v>10</v>
      </c>
      <c r="N1981" s="226">
        <f>IF(ISBLANK(INDEX('Policy Characteristics'!H:H,MATCH($C1981,'Policy Characteristics'!$C:$C,0))),"",INDEX('Policy Characteristics'!H:H,MATCH($C1981,'Policy Characteristics'!$C:$C,0)))</f>
        <v>1</v>
      </c>
      <c r="O1981" s="226" t="str">
        <f>IF(ISBLANK(INDEX('Policy Characteristics'!I:I,MATCH($C1981,'Policy Characteristics'!$C:$C,0))),"",INDEX('Policy Characteristics'!I:I,MATCH($C1981,'Policy Characteristics'!$C:$C,0)))</f>
        <v>weight</v>
      </c>
      <c r="P1981" s="22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26" t="str">
        <f>IF(ISBLANK(INDEX('Policy Characteristics'!K:K,MATCH($C1981,'Policy Characteristics'!$C:$C,0))),"",INDEX('Policy Characteristics'!K:K,MATCH($C1981,'Policy Characteristics'!$C:$C,0)))</f>
        <v>io-model.html</v>
      </c>
      <c r="R1981" s="226" t="str">
        <f>IF(ISBLANK(INDEX('Policy Characteristics'!L:L,MATCH($C1981,'Policy Characteristics'!$C:$C,0))),"",INDEX('Policy Characteristics'!L:L,MATCH($C1981,'Policy Characteristics'!$C:$C,0)))</f>
        <v/>
      </c>
    </row>
    <row r="1982" spans="1:18">
      <c r="A1982" s="22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226" t="str">
        <f t="shared" si="85"/>
        <v>GRA for Vehicle Subsidy</v>
      </c>
      <c r="D1982" s="1" t="s">
        <v>1087</v>
      </c>
      <c r="F1982" s="1" t="s">
        <v>1088</v>
      </c>
      <c r="H1982" s="43">
        <v>558</v>
      </c>
      <c r="I1982" s="263" t="str">
        <f t="shared" si="86"/>
        <v>Yes</v>
      </c>
      <c r="J1982" s="227" t="str">
        <f>IF(ISBLANK(INDEX('Policy Characteristics'!D:D,MATCH($C1982,'Policy Characteristics'!$C:$C,0))),"",INDEX('Policy Characteristics'!D:D,MATCH($C1982,'Policy Characteristics'!$C:$C,0)))</f>
        <v/>
      </c>
      <c r="K1982" s="226" t="str">
        <f>IF(ISBLANK(INDEX('Policy Characteristics'!E:E,MATCH($C1982,'Policy Characteristics'!$C:$C,0))),"",INDEX('Policy Characteristics'!E:E,MATCH($C1982,'Policy Characteristics'!$C:$C,0)))</f>
        <v>GRA EV subsidy</v>
      </c>
      <c r="L1982" s="226">
        <f>IF(ISBLANK(INDEX('Policy Characteristics'!F:F,MATCH($C1982,'Policy Characteristics'!$C:$C,0))),"",INDEX('Policy Characteristics'!F:F,MATCH($C1982,'Policy Characteristics'!$C:$C,0)))</f>
        <v>0</v>
      </c>
      <c r="M1982" s="226">
        <f>IF(ISBLANK(INDEX('Policy Characteristics'!G:G,MATCH($C1982,'Policy Characteristics'!$C:$C,0))),"",INDEX('Policy Characteristics'!G:G,MATCH($C1982,'Policy Characteristics'!$C:$C,0)))</f>
        <v>10</v>
      </c>
      <c r="N1982" s="226">
        <f>IF(ISBLANK(INDEX('Policy Characteristics'!H:H,MATCH($C1982,'Policy Characteristics'!$C:$C,0))),"",INDEX('Policy Characteristics'!H:H,MATCH($C1982,'Policy Characteristics'!$C:$C,0)))</f>
        <v>1</v>
      </c>
      <c r="O1982" s="226" t="str">
        <f>IF(ISBLANK(INDEX('Policy Characteristics'!I:I,MATCH($C1982,'Policy Characteristics'!$C:$C,0))),"",INDEX('Policy Characteristics'!I:I,MATCH($C1982,'Policy Characteristics'!$C:$C,0)))</f>
        <v>weight</v>
      </c>
      <c r="P1982" s="22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26" t="str">
        <f>IF(ISBLANK(INDEX('Policy Characteristics'!K:K,MATCH($C1982,'Policy Characteristics'!$C:$C,0))),"",INDEX('Policy Characteristics'!K:K,MATCH($C1982,'Policy Characteristics'!$C:$C,0)))</f>
        <v>io-model.html</v>
      </c>
      <c r="R1982" s="226" t="str">
        <f>IF(ISBLANK(INDEX('Policy Characteristics'!L:L,MATCH($C1982,'Policy Characteristics'!$C:$C,0))),"",INDEX('Policy Characteristics'!L:L,MATCH($C1982,'Policy Characteristics'!$C:$C,0)))</f>
        <v/>
      </c>
    </row>
    <row r="1983" spans="1:18">
      <c r="A1983" s="22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226" t="str">
        <f t="shared" si="85"/>
        <v>GRA for Vehicle Subsidy</v>
      </c>
      <c r="D1983" s="1" t="s">
        <v>1089</v>
      </c>
      <c r="F1983" s="1" t="s">
        <v>1090</v>
      </c>
      <c r="H1983" s="43">
        <v>559</v>
      </c>
      <c r="I1983" s="263" t="str">
        <f t="shared" si="86"/>
        <v>Yes</v>
      </c>
      <c r="J1983" s="227" t="str">
        <f>IF(ISBLANK(INDEX('Policy Characteristics'!D:D,MATCH($C1983,'Policy Characteristics'!$C:$C,0))),"",INDEX('Policy Characteristics'!D:D,MATCH($C1983,'Policy Characteristics'!$C:$C,0)))</f>
        <v/>
      </c>
      <c r="K1983" s="226" t="str">
        <f>IF(ISBLANK(INDEX('Policy Characteristics'!E:E,MATCH($C1983,'Policy Characteristics'!$C:$C,0))),"",INDEX('Policy Characteristics'!E:E,MATCH($C1983,'Policy Characteristics'!$C:$C,0)))</f>
        <v>GRA EV subsidy</v>
      </c>
      <c r="L1983" s="226">
        <f>IF(ISBLANK(INDEX('Policy Characteristics'!F:F,MATCH($C1983,'Policy Characteristics'!$C:$C,0))),"",INDEX('Policy Characteristics'!F:F,MATCH($C1983,'Policy Characteristics'!$C:$C,0)))</f>
        <v>0</v>
      </c>
      <c r="M1983" s="226">
        <f>IF(ISBLANK(INDEX('Policy Characteristics'!G:G,MATCH($C1983,'Policy Characteristics'!$C:$C,0))),"",INDEX('Policy Characteristics'!G:G,MATCH($C1983,'Policy Characteristics'!$C:$C,0)))</f>
        <v>10</v>
      </c>
      <c r="N1983" s="226">
        <f>IF(ISBLANK(INDEX('Policy Characteristics'!H:H,MATCH($C1983,'Policy Characteristics'!$C:$C,0))),"",INDEX('Policy Characteristics'!H:H,MATCH($C1983,'Policy Characteristics'!$C:$C,0)))</f>
        <v>1</v>
      </c>
      <c r="O1983" s="226" t="str">
        <f>IF(ISBLANK(INDEX('Policy Characteristics'!I:I,MATCH($C1983,'Policy Characteristics'!$C:$C,0))),"",INDEX('Policy Characteristics'!I:I,MATCH($C1983,'Policy Characteristics'!$C:$C,0)))</f>
        <v>weight</v>
      </c>
      <c r="P1983" s="22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26" t="str">
        <f>IF(ISBLANK(INDEX('Policy Characteristics'!K:K,MATCH($C1983,'Policy Characteristics'!$C:$C,0))),"",INDEX('Policy Characteristics'!K:K,MATCH($C1983,'Policy Characteristics'!$C:$C,0)))</f>
        <v>io-model.html</v>
      </c>
      <c r="R1983" s="226" t="str">
        <f>IF(ISBLANK(INDEX('Policy Characteristics'!L:L,MATCH($C1983,'Policy Characteristics'!$C:$C,0))),"",INDEX('Policy Characteristics'!L:L,MATCH($C1983,'Policy Characteristics'!$C:$C,0)))</f>
        <v/>
      </c>
    </row>
    <row r="1984" spans="1:18">
      <c r="A1984" s="22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Battery Production Subsidy</v>
      </c>
      <c r="C1984" t="s">
        <v>688</v>
      </c>
      <c r="D1984" s="1" t="s">
        <v>1081</v>
      </c>
      <c r="F1984" s="1" t="s">
        <v>1082</v>
      </c>
      <c r="H1984" s="43">
        <v>2247</v>
      </c>
      <c r="I1984" s="259" t="s">
        <v>728</v>
      </c>
      <c r="J1984" s="227" t="str">
        <f>IF(ISBLANK(INDEX('Policy Characteristics'!D:D,MATCH($C1984,'Policy Characteristics'!$C:$C,0))),"",INDEX('Policy Characteristics'!D:D,MATCH($C1984,'Policy Characteristics'!$C:$C,0)))</f>
        <v/>
      </c>
      <c r="K1984" s="226" t="str">
        <f>IF(ISBLANK(INDEX('Policy Characteristics'!E:E,MATCH($C1984,'Policy Characteristics'!$C:$C,0))),"",INDEX('Policy Characteristics'!E:E,MATCH($C1984,'Policy Characteristics'!$C:$C,0)))</f>
        <v>GRA battery production subsidy</v>
      </c>
      <c r="L1984" s="226">
        <f>IF(ISBLANK(INDEX('Policy Characteristics'!F:F,MATCH($C1984,'Policy Characteristics'!$C:$C,0))),"",INDEX('Policy Characteristics'!F:F,MATCH($C1984,'Policy Characteristics'!$C:$C,0)))</f>
        <v>0</v>
      </c>
      <c r="M1984" s="226">
        <f>IF(ISBLANK(INDEX('Policy Characteristics'!G:G,MATCH($C1984,'Policy Characteristics'!$C:$C,0))),"",INDEX('Policy Characteristics'!G:G,MATCH($C1984,'Policy Characteristics'!$C:$C,0)))</f>
        <v>10</v>
      </c>
      <c r="N1984" s="226">
        <f>IF(ISBLANK(INDEX('Policy Characteristics'!H:H,MATCH($C1984,'Policy Characteristics'!$C:$C,0))),"",INDEX('Policy Characteristics'!H:H,MATCH($C1984,'Policy Characteristics'!$C:$C,0)))</f>
        <v>1</v>
      </c>
      <c r="O1984" s="226" t="str">
        <f>IF(ISBLANK(INDEX('Policy Characteristics'!I:I,MATCH($C1984,'Policy Characteristics'!$C:$C,0))),"",INDEX('Policy Characteristics'!I:I,MATCH($C1984,'Policy Characteristics'!$C:$C,0)))</f>
        <v>weight</v>
      </c>
      <c r="P1984" s="22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26" t="str">
        <f>IF(ISBLANK(INDEX('Policy Characteristics'!K:K,MATCH($C1984,'Policy Characteristics'!$C:$C,0))),"",INDEX('Policy Characteristics'!K:K,MATCH($C1984,'Policy Characteristics'!$C:$C,0)))</f>
        <v>io-model.html</v>
      </c>
      <c r="R1984" s="226"/>
    </row>
    <row r="1985" spans="1:18">
      <c r="A1985" s="22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s="226" t="str">
        <f>C$1984</f>
        <v>GRA for Battery Production Subsidy</v>
      </c>
      <c r="D1985" s="1" t="s">
        <v>1083</v>
      </c>
      <c r="F1985" s="1" t="s">
        <v>1084</v>
      </c>
      <c r="H1985" s="43">
        <v>2248</v>
      </c>
      <c r="I1985" s="263" t="str">
        <f t="shared" si="86"/>
        <v>Yes</v>
      </c>
      <c r="J1985" s="227" t="str">
        <f>IF(ISBLANK(INDEX('Policy Characteristics'!D:D,MATCH($C1985,'Policy Characteristics'!$C:$C,0))),"",INDEX('Policy Characteristics'!D:D,MATCH($C1985,'Policy Characteristics'!$C:$C,0)))</f>
        <v/>
      </c>
      <c r="K1985" s="226" t="str">
        <f>IF(ISBLANK(INDEX('Policy Characteristics'!E:E,MATCH($C1985,'Policy Characteristics'!$C:$C,0))),"",INDEX('Policy Characteristics'!E:E,MATCH($C1985,'Policy Characteristics'!$C:$C,0)))</f>
        <v>GRA battery production subsidy</v>
      </c>
      <c r="L1985" s="226">
        <f>IF(ISBLANK(INDEX('Policy Characteristics'!F:F,MATCH($C1985,'Policy Characteristics'!$C:$C,0))),"",INDEX('Policy Characteristics'!F:F,MATCH($C1985,'Policy Characteristics'!$C:$C,0)))</f>
        <v>0</v>
      </c>
      <c r="M1985" s="226">
        <f>IF(ISBLANK(INDEX('Policy Characteristics'!G:G,MATCH($C1985,'Policy Characteristics'!$C:$C,0))),"",INDEX('Policy Characteristics'!G:G,MATCH($C1985,'Policy Characteristics'!$C:$C,0)))</f>
        <v>10</v>
      </c>
      <c r="N1985" s="226">
        <f>IF(ISBLANK(INDEX('Policy Characteristics'!H:H,MATCH($C1985,'Policy Characteristics'!$C:$C,0))),"",INDEX('Policy Characteristics'!H:H,MATCH($C1985,'Policy Characteristics'!$C:$C,0)))</f>
        <v>1</v>
      </c>
      <c r="O1985" s="226" t="str">
        <f>IF(ISBLANK(INDEX('Policy Characteristics'!I:I,MATCH($C1985,'Policy Characteristics'!$C:$C,0))),"",INDEX('Policy Characteristics'!I:I,MATCH($C1985,'Policy Characteristics'!$C:$C,0)))</f>
        <v>weight</v>
      </c>
      <c r="P1985" s="22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26" t="str">
        <f>IF(ISBLANK(INDEX('Policy Characteristics'!K:K,MATCH($C1985,'Policy Characteristics'!$C:$C,0))),"",INDEX('Policy Characteristics'!K:K,MATCH($C1985,'Policy Characteristics'!$C:$C,0)))</f>
        <v>io-model.html</v>
      </c>
      <c r="R1985" s="226"/>
    </row>
    <row r="1986" spans="1:18">
      <c r="A1986" s="22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226" t="str">
        <f t="shared" ref="C1986:C1988" si="87">C$1984</f>
        <v>GRA for Battery Production Subsidy</v>
      </c>
      <c r="D1986" s="1" t="s">
        <v>1085</v>
      </c>
      <c r="F1986" s="1" t="s">
        <v>1086</v>
      </c>
      <c r="H1986" s="43">
        <v>2249</v>
      </c>
      <c r="I1986" s="263" t="str">
        <f t="shared" si="86"/>
        <v>Yes</v>
      </c>
      <c r="J1986" s="227" t="str">
        <f>IF(ISBLANK(INDEX('Policy Characteristics'!D:D,MATCH($C1986,'Policy Characteristics'!$C:$C,0))),"",INDEX('Policy Characteristics'!D:D,MATCH($C1986,'Policy Characteristics'!$C:$C,0)))</f>
        <v/>
      </c>
      <c r="K1986" s="226" t="str">
        <f>IF(ISBLANK(INDEX('Policy Characteristics'!E:E,MATCH($C1986,'Policy Characteristics'!$C:$C,0))),"",INDEX('Policy Characteristics'!E:E,MATCH($C1986,'Policy Characteristics'!$C:$C,0)))</f>
        <v>GRA battery production subsidy</v>
      </c>
      <c r="L1986" s="226">
        <f>IF(ISBLANK(INDEX('Policy Characteristics'!F:F,MATCH($C1986,'Policy Characteristics'!$C:$C,0))),"",INDEX('Policy Characteristics'!F:F,MATCH($C1986,'Policy Characteristics'!$C:$C,0)))</f>
        <v>0</v>
      </c>
      <c r="M1986" s="226">
        <f>IF(ISBLANK(INDEX('Policy Characteristics'!G:G,MATCH($C1986,'Policy Characteristics'!$C:$C,0))),"",INDEX('Policy Characteristics'!G:G,MATCH($C1986,'Policy Characteristics'!$C:$C,0)))</f>
        <v>10</v>
      </c>
      <c r="N1986" s="226">
        <f>IF(ISBLANK(INDEX('Policy Characteristics'!H:H,MATCH($C1986,'Policy Characteristics'!$C:$C,0))),"",INDEX('Policy Characteristics'!H:H,MATCH($C1986,'Policy Characteristics'!$C:$C,0)))</f>
        <v>1</v>
      </c>
      <c r="O1986" s="226" t="str">
        <f>IF(ISBLANK(INDEX('Policy Characteristics'!I:I,MATCH($C1986,'Policy Characteristics'!$C:$C,0))),"",INDEX('Policy Characteristics'!I:I,MATCH($C1986,'Policy Characteristics'!$C:$C,0)))</f>
        <v>weight</v>
      </c>
      <c r="P1986" s="22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26" t="str">
        <f>IF(ISBLANK(INDEX('Policy Characteristics'!K:K,MATCH($C1986,'Policy Characteristics'!$C:$C,0))),"",INDEX('Policy Characteristics'!K:K,MATCH($C1986,'Policy Characteristics'!$C:$C,0)))</f>
        <v>io-model.html</v>
      </c>
      <c r="R1986" s="226"/>
    </row>
    <row r="1987" spans="1:18">
      <c r="A1987" s="22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226" t="str">
        <f t="shared" si="87"/>
        <v>GRA for Battery Production Subsidy</v>
      </c>
      <c r="D1987" s="1" t="s">
        <v>1087</v>
      </c>
      <c r="F1987" s="1" t="s">
        <v>1088</v>
      </c>
      <c r="H1987" s="43">
        <v>2250</v>
      </c>
      <c r="I1987" s="263" t="str">
        <f t="shared" si="86"/>
        <v>Yes</v>
      </c>
      <c r="J1987" s="227" t="str">
        <f>IF(ISBLANK(INDEX('Policy Characteristics'!D:D,MATCH($C1987,'Policy Characteristics'!$C:$C,0))),"",INDEX('Policy Characteristics'!D:D,MATCH($C1987,'Policy Characteristics'!$C:$C,0)))</f>
        <v/>
      </c>
      <c r="K1987" s="226" t="str">
        <f>IF(ISBLANK(INDEX('Policy Characteristics'!E:E,MATCH($C1987,'Policy Characteristics'!$C:$C,0))),"",INDEX('Policy Characteristics'!E:E,MATCH($C1987,'Policy Characteristics'!$C:$C,0)))</f>
        <v>GRA battery production subsidy</v>
      </c>
      <c r="L1987" s="226">
        <f>IF(ISBLANK(INDEX('Policy Characteristics'!F:F,MATCH($C1987,'Policy Characteristics'!$C:$C,0))),"",INDEX('Policy Characteristics'!F:F,MATCH($C1987,'Policy Characteristics'!$C:$C,0)))</f>
        <v>0</v>
      </c>
      <c r="M1987" s="226">
        <f>IF(ISBLANK(INDEX('Policy Characteristics'!G:G,MATCH($C1987,'Policy Characteristics'!$C:$C,0))),"",INDEX('Policy Characteristics'!G:G,MATCH($C1987,'Policy Characteristics'!$C:$C,0)))</f>
        <v>10</v>
      </c>
      <c r="N1987" s="226">
        <f>IF(ISBLANK(INDEX('Policy Characteristics'!H:H,MATCH($C1987,'Policy Characteristics'!$C:$C,0))),"",INDEX('Policy Characteristics'!H:H,MATCH($C1987,'Policy Characteristics'!$C:$C,0)))</f>
        <v>1</v>
      </c>
      <c r="O1987" s="226" t="str">
        <f>IF(ISBLANK(INDEX('Policy Characteristics'!I:I,MATCH($C1987,'Policy Characteristics'!$C:$C,0))),"",INDEX('Policy Characteristics'!I:I,MATCH($C1987,'Policy Characteristics'!$C:$C,0)))</f>
        <v>weight</v>
      </c>
      <c r="P1987" s="22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26" t="str">
        <f>IF(ISBLANK(INDEX('Policy Characteristics'!K:K,MATCH($C1987,'Policy Characteristics'!$C:$C,0))),"",INDEX('Policy Characteristics'!K:K,MATCH($C1987,'Policy Characteristics'!$C:$C,0)))</f>
        <v>io-model.html</v>
      </c>
      <c r="R1987" s="226"/>
    </row>
    <row r="1988" spans="1:18">
      <c r="A1988" s="22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226" t="str">
        <f t="shared" si="87"/>
        <v>GRA for Battery Production Subsidy</v>
      </c>
      <c r="D1988" s="1" t="s">
        <v>1089</v>
      </c>
      <c r="F1988" s="1" t="s">
        <v>1090</v>
      </c>
      <c r="H1988" s="43">
        <v>2251</v>
      </c>
      <c r="I1988" s="263" t="str">
        <f t="shared" si="86"/>
        <v>Yes</v>
      </c>
      <c r="J1988" s="227" t="str">
        <f>IF(ISBLANK(INDEX('Policy Characteristics'!D:D,MATCH($C1988,'Policy Characteristics'!$C:$C,0))),"",INDEX('Policy Characteristics'!D:D,MATCH($C1988,'Policy Characteristics'!$C:$C,0)))</f>
        <v/>
      </c>
      <c r="K1988" s="226" t="str">
        <f>IF(ISBLANK(INDEX('Policy Characteristics'!E:E,MATCH($C1988,'Policy Characteristics'!$C:$C,0))),"",INDEX('Policy Characteristics'!E:E,MATCH($C1988,'Policy Characteristics'!$C:$C,0)))</f>
        <v>GRA battery production subsidy</v>
      </c>
      <c r="L1988" s="226">
        <f>IF(ISBLANK(INDEX('Policy Characteristics'!F:F,MATCH($C1988,'Policy Characteristics'!$C:$C,0))),"",INDEX('Policy Characteristics'!F:F,MATCH($C1988,'Policy Characteristics'!$C:$C,0)))</f>
        <v>0</v>
      </c>
      <c r="M1988" s="226">
        <f>IF(ISBLANK(INDEX('Policy Characteristics'!G:G,MATCH($C1988,'Policy Characteristics'!$C:$C,0))),"",INDEX('Policy Characteristics'!G:G,MATCH($C1988,'Policy Characteristics'!$C:$C,0)))</f>
        <v>10</v>
      </c>
      <c r="N1988" s="226">
        <f>IF(ISBLANK(INDEX('Policy Characteristics'!H:H,MATCH($C1988,'Policy Characteristics'!$C:$C,0))),"",INDEX('Policy Characteristics'!H:H,MATCH($C1988,'Policy Characteristics'!$C:$C,0)))</f>
        <v>1</v>
      </c>
      <c r="O1988" s="226" t="str">
        <f>IF(ISBLANK(INDEX('Policy Characteristics'!I:I,MATCH($C1988,'Policy Characteristics'!$C:$C,0))),"",INDEX('Policy Characteristics'!I:I,MATCH($C1988,'Policy Characteristics'!$C:$C,0)))</f>
        <v>weight</v>
      </c>
      <c r="P1988" s="22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26" t="str">
        <f>IF(ISBLANK(INDEX('Policy Characteristics'!K:K,MATCH($C1988,'Policy Characteristics'!$C:$C,0))),"",INDEX('Policy Characteristics'!K:K,MATCH($C1988,'Policy Characteristics'!$C:$C,0)))</f>
        <v>io-model.html</v>
      </c>
      <c r="R1988" s="226"/>
    </row>
    <row r="1989" spans="1:18">
      <c r="A1989" s="22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Electricity Generation Subsidy</v>
      </c>
      <c r="C1989" t="s">
        <v>691</v>
      </c>
      <c r="D1989" s="1" t="s">
        <v>1081</v>
      </c>
      <c r="F1989" s="1" t="s">
        <v>1082</v>
      </c>
      <c r="H1989" s="43">
        <v>560</v>
      </c>
      <c r="I1989" s="259" t="s">
        <v>728</v>
      </c>
      <c r="J1989" s="227" t="str">
        <f>IF(ISBLANK(INDEX('Policy Characteristics'!D:D,MATCH($C1989,'Policy Characteristics'!$C:$C,0))),"",INDEX('Policy Characteristics'!D:D,MATCH($C1989,'Policy Characteristics'!$C:$C,0)))</f>
        <v/>
      </c>
      <c r="K1989" s="226" t="str">
        <f>IF(ISBLANK(INDEX('Policy Characteristics'!E:E,MATCH($C1989,'Policy Characteristics'!$C:$C,0))),"",INDEX('Policy Characteristics'!E:E,MATCH($C1989,'Policy Characteristics'!$C:$C,0)))</f>
        <v>GRA elec gen subsidy</v>
      </c>
      <c r="L1989" s="226">
        <f>IF(ISBLANK(INDEX('Policy Characteristics'!F:F,MATCH($C1989,'Policy Characteristics'!$C:$C,0))),"",INDEX('Policy Characteristics'!F:F,MATCH($C1989,'Policy Characteristics'!$C:$C,0)))</f>
        <v>0</v>
      </c>
      <c r="M1989" s="226">
        <f>IF(ISBLANK(INDEX('Policy Characteristics'!G:G,MATCH($C1989,'Policy Characteristics'!$C:$C,0))),"",INDEX('Policy Characteristics'!G:G,MATCH($C1989,'Policy Characteristics'!$C:$C,0)))</f>
        <v>10</v>
      </c>
      <c r="N1989" s="226">
        <f>IF(ISBLANK(INDEX('Policy Characteristics'!H:H,MATCH($C1989,'Policy Characteristics'!$C:$C,0))),"",INDEX('Policy Characteristics'!H:H,MATCH($C1989,'Policy Characteristics'!$C:$C,0)))</f>
        <v>1</v>
      </c>
      <c r="O1989" s="226" t="str">
        <f>IF(ISBLANK(INDEX('Policy Characteristics'!I:I,MATCH($C1989,'Policy Characteristics'!$C:$C,0))),"",INDEX('Policy Characteristics'!I:I,MATCH($C1989,'Policy Characteristics'!$C:$C,0)))</f>
        <v>weight</v>
      </c>
      <c r="P1989" s="22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26" t="str">
        <f>IF(ISBLANK(INDEX('Policy Characteristics'!K:K,MATCH($C1989,'Policy Characteristics'!$C:$C,0))),"",INDEX('Policy Characteristics'!K:K,MATCH($C1989,'Policy Characteristics'!$C:$C,0)))</f>
        <v>io-model.html</v>
      </c>
      <c r="R1989" s="226" t="str">
        <f>IF(ISBLANK(INDEX('Policy Characteristics'!L:L,MATCH($C1989,'Policy Characteristics'!$C:$C,0))),"",INDEX('Policy Characteristics'!L:L,MATCH($C1989,'Policy Characteristics'!$C:$C,0)))</f>
        <v/>
      </c>
    </row>
    <row r="1990" spans="1:18">
      <c r="A1990" s="22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s="226" t="str">
        <f t="shared" ref="C1990:C1993" si="88">C$1989</f>
        <v>GRA for Electricity Generation Subsidies</v>
      </c>
      <c r="D1990" s="1" t="s">
        <v>1083</v>
      </c>
      <c r="F1990" s="1" t="s">
        <v>1084</v>
      </c>
      <c r="H1990" s="43">
        <v>561</v>
      </c>
      <c r="I1990" s="263" t="str">
        <f t="shared" ref="I1990:I1993" si="89">I$1989</f>
        <v>Yes</v>
      </c>
      <c r="J1990" s="227" t="str">
        <f>IF(ISBLANK(INDEX('Policy Characteristics'!D:D,MATCH($C1990,'Policy Characteristics'!$C:$C,0))),"",INDEX('Policy Characteristics'!D:D,MATCH($C1990,'Policy Characteristics'!$C:$C,0)))</f>
        <v/>
      </c>
      <c r="K1990" s="226" t="str">
        <f>IF(ISBLANK(INDEX('Policy Characteristics'!E:E,MATCH($C1990,'Policy Characteristics'!$C:$C,0))),"",INDEX('Policy Characteristics'!E:E,MATCH($C1990,'Policy Characteristics'!$C:$C,0)))</f>
        <v>GRA elec gen subsidy</v>
      </c>
      <c r="L1990" s="226">
        <f>IF(ISBLANK(INDEX('Policy Characteristics'!F:F,MATCH($C1990,'Policy Characteristics'!$C:$C,0))),"",INDEX('Policy Characteristics'!F:F,MATCH($C1990,'Policy Characteristics'!$C:$C,0)))</f>
        <v>0</v>
      </c>
      <c r="M1990" s="226">
        <f>IF(ISBLANK(INDEX('Policy Characteristics'!G:G,MATCH($C1990,'Policy Characteristics'!$C:$C,0))),"",INDEX('Policy Characteristics'!G:G,MATCH($C1990,'Policy Characteristics'!$C:$C,0)))</f>
        <v>10</v>
      </c>
      <c r="N1990" s="226">
        <f>IF(ISBLANK(INDEX('Policy Characteristics'!H:H,MATCH($C1990,'Policy Characteristics'!$C:$C,0))),"",INDEX('Policy Characteristics'!H:H,MATCH($C1990,'Policy Characteristics'!$C:$C,0)))</f>
        <v>1</v>
      </c>
      <c r="O1990" s="226" t="str">
        <f>IF(ISBLANK(INDEX('Policy Characteristics'!I:I,MATCH($C1990,'Policy Characteristics'!$C:$C,0))),"",INDEX('Policy Characteristics'!I:I,MATCH($C1990,'Policy Characteristics'!$C:$C,0)))</f>
        <v>weight</v>
      </c>
      <c r="P1990" s="22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26" t="str">
        <f>IF(ISBLANK(INDEX('Policy Characteristics'!K:K,MATCH($C1990,'Policy Characteristics'!$C:$C,0))),"",INDEX('Policy Characteristics'!K:K,MATCH($C1990,'Policy Characteristics'!$C:$C,0)))</f>
        <v>io-model.html</v>
      </c>
      <c r="R1990" s="226" t="str">
        <f>IF(ISBLANK(INDEX('Policy Characteristics'!L:L,MATCH($C1990,'Policy Characteristics'!$C:$C,0))),"",INDEX('Policy Characteristics'!L:L,MATCH($C1990,'Policy Characteristics'!$C:$C,0)))</f>
        <v/>
      </c>
    </row>
    <row r="1991" spans="1:18">
      <c r="A1991" s="22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226" t="str">
        <f t="shared" si="88"/>
        <v>GRA for Electricity Generation Subsidies</v>
      </c>
      <c r="D1991" s="1" t="s">
        <v>1085</v>
      </c>
      <c r="F1991" s="1" t="s">
        <v>1086</v>
      </c>
      <c r="H1991" s="43">
        <v>562</v>
      </c>
      <c r="I1991" s="263" t="str">
        <f t="shared" si="89"/>
        <v>Yes</v>
      </c>
      <c r="J1991" s="227" t="str">
        <f>IF(ISBLANK(INDEX('Policy Characteristics'!D:D,MATCH($C1991,'Policy Characteristics'!$C:$C,0))),"",INDEX('Policy Characteristics'!D:D,MATCH($C1991,'Policy Characteristics'!$C:$C,0)))</f>
        <v/>
      </c>
      <c r="K1991" s="226" t="str">
        <f>IF(ISBLANK(INDEX('Policy Characteristics'!E:E,MATCH($C1991,'Policy Characteristics'!$C:$C,0))),"",INDEX('Policy Characteristics'!E:E,MATCH($C1991,'Policy Characteristics'!$C:$C,0)))</f>
        <v>GRA elec gen subsidy</v>
      </c>
      <c r="L1991" s="226">
        <f>IF(ISBLANK(INDEX('Policy Characteristics'!F:F,MATCH($C1991,'Policy Characteristics'!$C:$C,0))),"",INDEX('Policy Characteristics'!F:F,MATCH($C1991,'Policy Characteristics'!$C:$C,0)))</f>
        <v>0</v>
      </c>
      <c r="M1991" s="226">
        <f>IF(ISBLANK(INDEX('Policy Characteristics'!G:G,MATCH($C1991,'Policy Characteristics'!$C:$C,0))),"",INDEX('Policy Characteristics'!G:G,MATCH($C1991,'Policy Characteristics'!$C:$C,0)))</f>
        <v>10</v>
      </c>
      <c r="N1991" s="226">
        <f>IF(ISBLANK(INDEX('Policy Characteristics'!H:H,MATCH($C1991,'Policy Characteristics'!$C:$C,0))),"",INDEX('Policy Characteristics'!H:H,MATCH($C1991,'Policy Characteristics'!$C:$C,0)))</f>
        <v>1</v>
      </c>
      <c r="O1991" s="226" t="str">
        <f>IF(ISBLANK(INDEX('Policy Characteristics'!I:I,MATCH($C1991,'Policy Characteristics'!$C:$C,0))),"",INDEX('Policy Characteristics'!I:I,MATCH($C1991,'Policy Characteristics'!$C:$C,0)))</f>
        <v>weight</v>
      </c>
      <c r="P1991" s="22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26" t="str">
        <f>IF(ISBLANK(INDEX('Policy Characteristics'!K:K,MATCH($C1991,'Policy Characteristics'!$C:$C,0))),"",INDEX('Policy Characteristics'!K:K,MATCH($C1991,'Policy Characteristics'!$C:$C,0)))</f>
        <v>io-model.html</v>
      </c>
      <c r="R1991" s="226" t="str">
        <f>IF(ISBLANK(INDEX('Policy Characteristics'!L:L,MATCH($C1991,'Policy Characteristics'!$C:$C,0))),"",INDEX('Policy Characteristics'!L:L,MATCH($C1991,'Policy Characteristics'!$C:$C,0)))</f>
        <v/>
      </c>
    </row>
    <row r="1992" spans="1:18">
      <c r="A1992" s="22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226" t="str">
        <f t="shared" si="88"/>
        <v>GRA for Electricity Generation Subsidies</v>
      </c>
      <c r="D1992" s="1" t="s">
        <v>1087</v>
      </c>
      <c r="F1992" s="1" t="s">
        <v>1088</v>
      </c>
      <c r="H1992" s="43">
        <v>563</v>
      </c>
      <c r="I1992" s="263" t="str">
        <f t="shared" si="89"/>
        <v>Yes</v>
      </c>
      <c r="J1992" s="227" t="str">
        <f>IF(ISBLANK(INDEX('Policy Characteristics'!D:D,MATCH($C1992,'Policy Characteristics'!$C:$C,0))),"",INDEX('Policy Characteristics'!D:D,MATCH($C1992,'Policy Characteristics'!$C:$C,0)))</f>
        <v/>
      </c>
      <c r="K1992" s="226" t="str">
        <f>IF(ISBLANK(INDEX('Policy Characteristics'!E:E,MATCH($C1992,'Policy Characteristics'!$C:$C,0))),"",INDEX('Policy Characteristics'!E:E,MATCH($C1992,'Policy Characteristics'!$C:$C,0)))</f>
        <v>GRA elec gen subsidy</v>
      </c>
      <c r="L1992" s="226">
        <f>IF(ISBLANK(INDEX('Policy Characteristics'!F:F,MATCH($C1992,'Policy Characteristics'!$C:$C,0))),"",INDEX('Policy Characteristics'!F:F,MATCH($C1992,'Policy Characteristics'!$C:$C,0)))</f>
        <v>0</v>
      </c>
      <c r="M1992" s="226">
        <f>IF(ISBLANK(INDEX('Policy Characteristics'!G:G,MATCH($C1992,'Policy Characteristics'!$C:$C,0))),"",INDEX('Policy Characteristics'!G:G,MATCH($C1992,'Policy Characteristics'!$C:$C,0)))</f>
        <v>10</v>
      </c>
      <c r="N1992" s="226">
        <f>IF(ISBLANK(INDEX('Policy Characteristics'!H:H,MATCH($C1992,'Policy Characteristics'!$C:$C,0))),"",INDEX('Policy Characteristics'!H:H,MATCH($C1992,'Policy Characteristics'!$C:$C,0)))</f>
        <v>1</v>
      </c>
      <c r="O1992" s="226" t="str">
        <f>IF(ISBLANK(INDEX('Policy Characteristics'!I:I,MATCH($C1992,'Policy Characteristics'!$C:$C,0))),"",INDEX('Policy Characteristics'!I:I,MATCH($C1992,'Policy Characteristics'!$C:$C,0)))</f>
        <v>weight</v>
      </c>
      <c r="P1992" s="22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26" t="str">
        <f>IF(ISBLANK(INDEX('Policy Characteristics'!K:K,MATCH($C1992,'Policy Characteristics'!$C:$C,0))),"",INDEX('Policy Characteristics'!K:K,MATCH($C1992,'Policy Characteristics'!$C:$C,0)))</f>
        <v>io-model.html</v>
      </c>
      <c r="R1992" s="226" t="str">
        <f>IF(ISBLANK(INDEX('Policy Characteristics'!L:L,MATCH($C1992,'Policy Characteristics'!$C:$C,0))),"",INDEX('Policy Characteristics'!L:L,MATCH($C1992,'Policy Characteristics'!$C:$C,0)))</f>
        <v/>
      </c>
    </row>
    <row r="1993" spans="1:18">
      <c r="A1993" s="22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226" t="str">
        <f t="shared" si="88"/>
        <v>GRA for Electricity Generation Subsidies</v>
      </c>
      <c r="D1993" s="1" t="s">
        <v>1089</v>
      </c>
      <c r="F1993" s="1" t="s">
        <v>1090</v>
      </c>
      <c r="H1993" s="43">
        <v>564</v>
      </c>
      <c r="I1993" s="263" t="str">
        <f t="shared" si="89"/>
        <v>Yes</v>
      </c>
      <c r="J1993" s="227" t="str">
        <f>IF(ISBLANK(INDEX('Policy Characteristics'!D:D,MATCH($C1993,'Policy Characteristics'!$C:$C,0))),"",INDEX('Policy Characteristics'!D:D,MATCH($C1993,'Policy Characteristics'!$C:$C,0)))</f>
        <v/>
      </c>
      <c r="K1993" s="226" t="str">
        <f>IF(ISBLANK(INDEX('Policy Characteristics'!E:E,MATCH($C1993,'Policy Characteristics'!$C:$C,0))),"",INDEX('Policy Characteristics'!E:E,MATCH($C1993,'Policy Characteristics'!$C:$C,0)))</f>
        <v>GRA elec gen subsidy</v>
      </c>
      <c r="L1993" s="226">
        <f>IF(ISBLANK(INDEX('Policy Characteristics'!F:F,MATCH($C1993,'Policy Characteristics'!$C:$C,0))),"",INDEX('Policy Characteristics'!F:F,MATCH($C1993,'Policy Characteristics'!$C:$C,0)))</f>
        <v>0</v>
      </c>
      <c r="M1993" s="226">
        <f>IF(ISBLANK(INDEX('Policy Characteristics'!G:G,MATCH($C1993,'Policy Characteristics'!$C:$C,0))),"",INDEX('Policy Characteristics'!G:G,MATCH($C1993,'Policy Characteristics'!$C:$C,0)))</f>
        <v>10</v>
      </c>
      <c r="N1993" s="226">
        <f>IF(ISBLANK(INDEX('Policy Characteristics'!H:H,MATCH($C1993,'Policy Characteristics'!$C:$C,0))),"",INDEX('Policy Characteristics'!H:H,MATCH($C1993,'Policy Characteristics'!$C:$C,0)))</f>
        <v>1</v>
      </c>
      <c r="O1993" s="226" t="str">
        <f>IF(ISBLANK(INDEX('Policy Characteristics'!I:I,MATCH($C1993,'Policy Characteristics'!$C:$C,0))),"",INDEX('Policy Characteristics'!I:I,MATCH($C1993,'Policy Characteristics'!$C:$C,0)))</f>
        <v>weight</v>
      </c>
      <c r="P1993" s="22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26" t="str">
        <f>IF(ISBLANK(INDEX('Policy Characteristics'!K:K,MATCH($C1993,'Policy Characteristics'!$C:$C,0))),"",INDEX('Policy Characteristics'!K:K,MATCH($C1993,'Policy Characteristics'!$C:$C,0)))</f>
        <v>io-model.html</v>
      </c>
      <c r="R1993" s="226" t="str">
        <f>IF(ISBLANK(INDEX('Policy Characteristics'!L:L,MATCH($C1993,'Policy Characteristics'!$C:$C,0))),"",INDEX('Policy Characteristics'!L:L,MATCH($C1993,'Policy Characteristics'!$C:$C,0)))</f>
        <v/>
      </c>
    </row>
    <row r="1994" spans="1:18">
      <c r="A1994" s="22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Capacity Construction Subsidy</v>
      </c>
      <c r="C1994" t="s">
        <v>694</v>
      </c>
      <c r="D1994" s="1" t="s">
        <v>1081</v>
      </c>
      <c r="F1994" s="1" t="s">
        <v>1082</v>
      </c>
      <c r="H1994" s="43">
        <v>565</v>
      </c>
      <c r="I1994" s="259" t="s">
        <v>728</v>
      </c>
      <c r="J1994" s="227" t="str">
        <f>IF(ISBLANK(INDEX('Policy Characteristics'!D:D,MATCH($C1994,'Policy Characteristics'!$C:$C,0))),"",INDEX('Policy Characteristics'!D:D,MATCH($C1994,'Policy Characteristics'!$C:$C,0)))</f>
        <v/>
      </c>
      <c r="K1994" s="226" t="str">
        <f>IF(ISBLANK(INDEX('Policy Characteristics'!E:E,MATCH($C1994,'Policy Characteristics'!$C:$C,0))),"",INDEX('Policy Characteristics'!E:E,MATCH($C1994,'Policy Characteristics'!$C:$C,0)))</f>
        <v>GRA elec cap const subsidy</v>
      </c>
      <c r="L1994" s="226">
        <f>IF(ISBLANK(INDEX('Policy Characteristics'!F:F,MATCH($C1994,'Policy Characteristics'!$C:$C,0))),"",INDEX('Policy Characteristics'!F:F,MATCH($C1994,'Policy Characteristics'!$C:$C,0)))</f>
        <v>0</v>
      </c>
      <c r="M1994" s="226">
        <f>IF(ISBLANK(INDEX('Policy Characteristics'!G:G,MATCH($C1994,'Policy Characteristics'!$C:$C,0))),"",INDEX('Policy Characteristics'!G:G,MATCH($C1994,'Policy Characteristics'!$C:$C,0)))</f>
        <v>10</v>
      </c>
      <c r="N1994" s="226">
        <f>IF(ISBLANK(INDEX('Policy Characteristics'!H:H,MATCH($C1994,'Policy Characteristics'!$C:$C,0))),"",INDEX('Policy Characteristics'!H:H,MATCH($C1994,'Policy Characteristics'!$C:$C,0)))</f>
        <v>1</v>
      </c>
      <c r="O1994" s="226" t="str">
        <f>IF(ISBLANK(INDEX('Policy Characteristics'!I:I,MATCH($C1994,'Policy Characteristics'!$C:$C,0))),"",INDEX('Policy Characteristics'!I:I,MATCH($C1994,'Policy Characteristics'!$C:$C,0)))</f>
        <v>weight</v>
      </c>
      <c r="P1994" s="22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26" t="str">
        <f>IF(ISBLANK(INDEX('Policy Characteristics'!K:K,MATCH($C1994,'Policy Characteristics'!$C:$C,0))),"",INDEX('Policy Characteristics'!K:K,MATCH($C1994,'Policy Characteristics'!$C:$C,0)))</f>
        <v>io-model.html</v>
      </c>
      <c r="R1994" s="226" t="str">
        <f>IF(ISBLANK(INDEX('Policy Characteristics'!L:L,MATCH($C1994,'Policy Characteristics'!$C:$C,0))),"",INDEX('Policy Characteristics'!L:L,MATCH($C1994,'Policy Characteristics'!$C:$C,0)))</f>
        <v/>
      </c>
    </row>
    <row r="1995" spans="1:18">
      <c r="A1995" s="22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s="226" t="str">
        <f t="shared" ref="C1995:C1998" si="90">C$1994</f>
        <v>GRA for Electricity Capacity Construction Subsidies</v>
      </c>
      <c r="D1995" s="1" t="s">
        <v>1083</v>
      </c>
      <c r="F1995" s="1" t="s">
        <v>1084</v>
      </c>
      <c r="H1995" s="43">
        <v>566</v>
      </c>
      <c r="I1995" s="263" t="str">
        <f t="shared" ref="I1995:I1998" si="91">I$1994</f>
        <v>Yes</v>
      </c>
      <c r="J1995" s="227" t="str">
        <f>IF(ISBLANK(INDEX('Policy Characteristics'!D:D,MATCH($C1995,'Policy Characteristics'!$C:$C,0))),"",INDEX('Policy Characteristics'!D:D,MATCH($C1995,'Policy Characteristics'!$C:$C,0)))</f>
        <v/>
      </c>
      <c r="K1995" s="226" t="str">
        <f>IF(ISBLANK(INDEX('Policy Characteristics'!E:E,MATCH($C1995,'Policy Characteristics'!$C:$C,0))),"",INDEX('Policy Characteristics'!E:E,MATCH($C1995,'Policy Characteristics'!$C:$C,0)))</f>
        <v>GRA elec cap const subsidy</v>
      </c>
      <c r="L1995" s="226">
        <f>IF(ISBLANK(INDEX('Policy Characteristics'!F:F,MATCH($C1995,'Policy Characteristics'!$C:$C,0))),"",INDEX('Policy Characteristics'!F:F,MATCH($C1995,'Policy Characteristics'!$C:$C,0)))</f>
        <v>0</v>
      </c>
      <c r="M1995" s="226">
        <f>IF(ISBLANK(INDEX('Policy Characteristics'!G:G,MATCH($C1995,'Policy Characteristics'!$C:$C,0))),"",INDEX('Policy Characteristics'!G:G,MATCH($C1995,'Policy Characteristics'!$C:$C,0)))</f>
        <v>10</v>
      </c>
      <c r="N1995" s="226">
        <f>IF(ISBLANK(INDEX('Policy Characteristics'!H:H,MATCH($C1995,'Policy Characteristics'!$C:$C,0))),"",INDEX('Policy Characteristics'!H:H,MATCH($C1995,'Policy Characteristics'!$C:$C,0)))</f>
        <v>1</v>
      </c>
      <c r="O1995" s="226" t="str">
        <f>IF(ISBLANK(INDEX('Policy Characteristics'!I:I,MATCH($C1995,'Policy Characteristics'!$C:$C,0))),"",INDEX('Policy Characteristics'!I:I,MATCH($C1995,'Policy Characteristics'!$C:$C,0)))</f>
        <v>weight</v>
      </c>
      <c r="P1995" s="22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26" t="str">
        <f>IF(ISBLANK(INDEX('Policy Characteristics'!K:K,MATCH($C1995,'Policy Characteristics'!$C:$C,0))),"",INDEX('Policy Characteristics'!K:K,MATCH($C1995,'Policy Characteristics'!$C:$C,0)))</f>
        <v>io-model.html</v>
      </c>
      <c r="R1995" s="226" t="str">
        <f>IF(ISBLANK(INDEX('Policy Characteristics'!L:L,MATCH($C1995,'Policy Characteristics'!$C:$C,0))),"",INDEX('Policy Characteristics'!L:L,MATCH($C1995,'Policy Characteristics'!$C:$C,0)))</f>
        <v/>
      </c>
    </row>
    <row r="1996" spans="1:18">
      <c r="A1996" s="22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226" t="str">
        <f t="shared" si="90"/>
        <v>GRA for Electricity Capacity Construction Subsidies</v>
      </c>
      <c r="D1996" s="1" t="s">
        <v>1085</v>
      </c>
      <c r="F1996" s="1" t="s">
        <v>1086</v>
      </c>
      <c r="H1996" s="43">
        <v>567</v>
      </c>
      <c r="I1996" s="263" t="str">
        <f t="shared" si="91"/>
        <v>Yes</v>
      </c>
      <c r="J1996" s="227" t="str">
        <f>IF(ISBLANK(INDEX('Policy Characteristics'!D:D,MATCH($C1996,'Policy Characteristics'!$C:$C,0))),"",INDEX('Policy Characteristics'!D:D,MATCH($C1996,'Policy Characteristics'!$C:$C,0)))</f>
        <v/>
      </c>
      <c r="K1996" s="226" t="str">
        <f>IF(ISBLANK(INDEX('Policy Characteristics'!E:E,MATCH($C1996,'Policy Characteristics'!$C:$C,0))),"",INDEX('Policy Characteristics'!E:E,MATCH($C1996,'Policy Characteristics'!$C:$C,0)))</f>
        <v>GRA elec cap const subsidy</v>
      </c>
      <c r="L1996" s="226">
        <f>IF(ISBLANK(INDEX('Policy Characteristics'!F:F,MATCH($C1996,'Policy Characteristics'!$C:$C,0))),"",INDEX('Policy Characteristics'!F:F,MATCH($C1996,'Policy Characteristics'!$C:$C,0)))</f>
        <v>0</v>
      </c>
      <c r="M1996" s="226">
        <f>IF(ISBLANK(INDEX('Policy Characteristics'!G:G,MATCH($C1996,'Policy Characteristics'!$C:$C,0))),"",INDEX('Policy Characteristics'!G:G,MATCH($C1996,'Policy Characteristics'!$C:$C,0)))</f>
        <v>10</v>
      </c>
      <c r="N1996" s="226">
        <f>IF(ISBLANK(INDEX('Policy Characteristics'!H:H,MATCH($C1996,'Policy Characteristics'!$C:$C,0))),"",INDEX('Policy Characteristics'!H:H,MATCH($C1996,'Policy Characteristics'!$C:$C,0)))</f>
        <v>1</v>
      </c>
      <c r="O1996" s="226" t="str">
        <f>IF(ISBLANK(INDEX('Policy Characteristics'!I:I,MATCH($C1996,'Policy Characteristics'!$C:$C,0))),"",INDEX('Policy Characteristics'!I:I,MATCH($C1996,'Policy Characteristics'!$C:$C,0)))</f>
        <v>weight</v>
      </c>
      <c r="P1996" s="22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26" t="str">
        <f>IF(ISBLANK(INDEX('Policy Characteristics'!K:K,MATCH($C1996,'Policy Characteristics'!$C:$C,0))),"",INDEX('Policy Characteristics'!K:K,MATCH($C1996,'Policy Characteristics'!$C:$C,0)))</f>
        <v>io-model.html</v>
      </c>
      <c r="R1996" s="226" t="str">
        <f>IF(ISBLANK(INDEX('Policy Characteristics'!L:L,MATCH($C1996,'Policy Characteristics'!$C:$C,0))),"",INDEX('Policy Characteristics'!L:L,MATCH($C1996,'Policy Characteristics'!$C:$C,0)))</f>
        <v/>
      </c>
    </row>
    <row r="1997" spans="1:18">
      <c r="A1997" s="22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226" t="str">
        <f t="shared" si="90"/>
        <v>GRA for Electricity Capacity Construction Subsidies</v>
      </c>
      <c r="D1997" s="1" t="s">
        <v>1087</v>
      </c>
      <c r="F1997" s="1" t="s">
        <v>1088</v>
      </c>
      <c r="H1997" s="43">
        <v>568</v>
      </c>
      <c r="I1997" s="263" t="str">
        <f t="shared" si="91"/>
        <v>Yes</v>
      </c>
      <c r="J1997" s="227" t="str">
        <f>IF(ISBLANK(INDEX('Policy Characteristics'!D:D,MATCH($C1997,'Policy Characteristics'!$C:$C,0))),"",INDEX('Policy Characteristics'!D:D,MATCH($C1997,'Policy Characteristics'!$C:$C,0)))</f>
        <v/>
      </c>
      <c r="K1997" s="226" t="str">
        <f>IF(ISBLANK(INDEX('Policy Characteristics'!E:E,MATCH($C1997,'Policy Characteristics'!$C:$C,0))),"",INDEX('Policy Characteristics'!E:E,MATCH($C1997,'Policy Characteristics'!$C:$C,0)))</f>
        <v>GRA elec cap const subsidy</v>
      </c>
      <c r="L1997" s="226">
        <f>IF(ISBLANK(INDEX('Policy Characteristics'!F:F,MATCH($C1997,'Policy Characteristics'!$C:$C,0))),"",INDEX('Policy Characteristics'!F:F,MATCH($C1997,'Policy Characteristics'!$C:$C,0)))</f>
        <v>0</v>
      </c>
      <c r="M1997" s="226">
        <f>IF(ISBLANK(INDEX('Policy Characteristics'!G:G,MATCH($C1997,'Policy Characteristics'!$C:$C,0))),"",INDEX('Policy Characteristics'!G:G,MATCH($C1997,'Policy Characteristics'!$C:$C,0)))</f>
        <v>10</v>
      </c>
      <c r="N1997" s="226">
        <f>IF(ISBLANK(INDEX('Policy Characteristics'!H:H,MATCH($C1997,'Policy Characteristics'!$C:$C,0))),"",INDEX('Policy Characteristics'!H:H,MATCH($C1997,'Policy Characteristics'!$C:$C,0)))</f>
        <v>1</v>
      </c>
      <c r="O1997" s="226" t="str">
        <f>IF(ISBLANK(INDEX('Policy Characteristics'!I:I,MATCH($C1997,'Policy Characteristics'!$C:$C,0))),"",INDEX('Policy Characteristics'!I:I,MATCH($C1997,'Policy Characteristics'!$C:$C,0)))</f>
        <v>weight</v>
      </c>
      <c r="P1997" s="22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26" t="str">
        <f>IF(ISBLANK(INDEX('Policy Characteristics'!K:K,MATCH($C1997,'Policy Characteristics'!$C:$C,0))),"",INDEX('Policy Characteristics'!K:K,MATCH($C1997,'Policy Characteristics'!$C:$C,0)))</f>
        <v>io-model.html</v>
      </c>
      <c r="R1997" s="226" t="str">
        <f>IF(ISBLANK(INDEX('Policy Characteristics'!L:L,MATCH($C1997,'Policy Characteristics'!$C:$C,0))),"",INDEX('Policy Characteristics'!L:L,MATCH($C1997,'Policy Characteristics'!$C:$C,0)))</f>
        <v/>
      </c>
    </row>
    <row r="1998" spans="1:18">
      <c r="A1998" s="22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226" t="str">
        <f t="shared" si="90"/>
        <v>GRA for Electricity Capacity Construction Subsidies</v>
      </c>
      <c r="D1998" s="1" t="s">
        <v>1089</v>
      </c>
      <c r="F1998" s="1" t="s">
        <v>1090</v>
      </c>
      <c r="H1998" s="43">
        <v>569</v>
      </c>
      <c r="I1998" s="263" t="str">
        <f t="shared" si="91"/>
        <v>Yes</v>
      </c>
      <c r="J1998" s="227" t="str">
        <f>IF(ISBLANK(INDEX('Policy Characteristics'!D:D,MATCH($C1998,'Policy Characteristics'!$C:$C,0))),"",INDEX('Policy Characteristics'!D:D,MATCH($C1998,'Policy Characteristics'!$C:$C,0)))</f>
        <v/>
      </c>
      <c r="K1998" s="226" t="str">
        <f>IF(ISBLANK(INDEX('Policy Characteristics'!E:E,MATCH($C1998,'Policy Characteristics'!$C:$C,0))),"",INDEX('Policy Characteristics'!E:E,MATCH($C1998,'Policy Characteristics'!$C:$C,0)))</f>
        <v>GRA elec cap const subsidy</v>
      </c>
      <c r="L1998" s="226">
        <f>IF(ISBLANK(INDEX('Policy Characteristics'!F:F,MATCH($C1998,'Policy Characteristics'!$C:$C,0))),"",INDEX('Policy Characteristics'!F:F,MATCH($C1998,'Policy Characteristics'!$C:$C,0)))</f>
        <v>0</v>
      </c>
      <c r="M1998" s="226">
        <f>IF(ISBLANK(INDEX('Policy Characteristics'!G:G,MATCH($C1998,'Policy Characteristics'!$C:$C,0))),"",INDEX('Policy Characteristics'!G:G,MATCH($C1998,'Policy Characteristics'!$C:$C,0)))</f>
        <v>10</v>
      </c>
      <c r="N1998" s="226">
        <f>IF(ISBLANK(INDEX('Policy Characteristics'!H:H,MATCH($C1998,'Policy Characteristics'!$C:$C,0))),"",INDEX('Policy Characteristics'!H:H,MATCH($C1998,'Policy Characteristics'!$C:$C,0)))</f>
        <v>1</v>
      </c>
      <c r="O1998" s="226" t="str">
        <f>IF(ISBLANK(INDEX('Policy Characteristics'!I:I,MATCH($C1998,'Policy Characteristics'!$C:$C,0))),"",INDEX('Policy Characteristics'!I:I,MATCH($C1998,'Policy Characteristics'!$C:$C,0)))</f>
        <v>weight</v>
      </c>
      <c r="P1998" s="22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26" t="str">
        <f>IF(ISBLANK(INDEX('Policy Characteristics'!K:K,MATCH($C1998,'Policy Characteristics'!$C:$C,0))),"",INDEX('Policy Characteristics'!K:K,MATCH($C1998,'Policy Characteristics'!$C:$C,0)))</f>
        <v>io-model.html</v>
      </c>
      <c r="R1998" s="226" t="str">
        <f>IF(ISBLANK(INDEX('Policy Characteristics'!L:L,MATCH($C1998,'Policy Characteristics'!$C:$C,0))),"",INDEX('Policy Characteristics'!L:L,MATCH($C1998,'Policy Characteristics'!$C:$C,0)))</f>
        <v/>
      </c>
    </row>
    <row r="1999" spans="1:18">
      <c r="A1999" s="22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Distributed Solar Subsidy</v>
      </c>
      <c r="C1999" t="s">
        <v>696</v>
      </c>
      <c r="D1999" s="1" t="s">
        <v>1081</v>
      </c>
      <c r="F1999" s="1" t="s">
        <v>1082</v>
      </c>
      <c r="H1999" s="43">
        <v>570</v>
      </c>
      <c r="I1999" s="259" t="s">
        <v>728</v>
      </c>
      <c r="J1999" s="227" t="str">
        <f>IF(ISBLANK(INDEX('Policy Characteristics'!D:D,MATCH($C1999,'Policy Characteristics'!$C:$C,0))),"",INDEX('Policy Characteristics'!D:D,MATCH($C1999,'Policy Characteristics'!$C:$C,0)))</f>
        <v/>
      </c>
      <c r="K1999" s="226" t="str">
        <f>IF(ISBLANK(INDEX('Policy Characteristics'!E:E,MATCH($C1999,'Policy Characteristics'!$C:$C,0))),"",INDEX('Policy Characteristics'!E:E,MATCH($C1999,'Policy Characteristics'!$C:$C,0)))</f>
        <v>GRA dist solar subsidy</v>
      </c>
      <c r="L1999" s="226">
        <f>IF(ISBLANK(INDEX('Policy Characteristics'!F:F,MATCH($C1999,'Policy Characteristics'!$C:$C,0))),"",INDEX('Policy Characteristics'!F:F,MATCH($C1999,'Policy Characteristics'!$C:$C,0)))</f>
        <v>0</v>
      </c>
      <c r="M1999" s="226">
        <f>IF(ISBLANK(INDEX('Policy Characteristics'!G:G,MATCH($C1999,'Policy Characteristics'!$C:$C,0))),"",INDEX('Policy Characteristics'!G:G,MATCH($C1999,'Policy Characteristics'!$C:$C,0)))</f>
        <v>10</v>
      </c>
      <c r="N1999" s="226">
        <f>IF(ISBLANK(INDEX('Policy Characteristics'!H:H,MATCH($C1999,'Policy Characteristics'!$C:$C,0))),"",INDEX('Policy Characteristics'!H:H,MATCH($C1999,'Policy Characteristics'!$C:$C,0)))</f>
        <v>1</v>
      </c>
      <c r="O1999" s="226" t="str">
        <f>IF(ISBLANK(INDEX('Policy Characteristics'!I:I,MATCH($C1999,'Policy Characteristics'!$C:$C,0))),"",INDEX('Policy Characteristics'!I:I,MATCH($C1999,'Policy Characteristics'!$C:$C,0)))</f>
        <v>weight</v>
      </c>
      <c r="P1999" s="22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26" t="str">
        <f>IF(ISBLANK(INDEX('Policy Characteristics'!K:K,MATCH($C1999,'Policy Characteristics'!$C:$C,0))),"",INDEX('Policy Characteristics'!K:K,MATCH($C1999,'Policy Characteristics'!$C:$C,0)))</f>
        <v>io-model.html</v>
      </c>
      <c r="R1999" s="226" t="str">
        <f>IF(ISBLANK(INDEX('Policy Characteristics'!L:L,MATCH($C1999,'Policy Characteristics'!$C:$C,0))),"",INDEX('Policy Characteristics'!L:L,MATCH($C1999,'Policy Characteristics'!$C:$C,0)))</f>
        <v/>
      </c>
    </row>
    <row r="2000" spans="1:18">
      <c r="A2000" s="22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s="226" t="str">
        <f t="shared" ref="C2000:C2003" si="92">C$1999</f>
        <v>GRA for Distributed Solar Subsidy</v>
      </c>
      <c r="D2000" s="1" t="s">
        <v>1083</v>
      </c>
      <c r="F2000" s="1" t="s">
        <v>1084</v>
      </c>
      <c r="H2000" s="43">
        <v>571</v>
      </c>
      <c r="I2000" s="263" t="str">
        <f t="shared" ref="I2000:I2003" si="93">I$1999</f>
        <v>Yes</v>
      </c>
      <c r="J2000" s="227" t="str">
        <f>IF(ISBLANK(INDEX('Policy Characteristics'!D:D,MATCH($C2000,'Policy Characteristics'!$C:$C,0))),"",INDEX('Policy Characteristics'!D:D,MATCH($C2000,'Policy Characteristics'!$C:$C,0)))</f>
        <v/>
      </c>
      <c r="K2000" s="226" t="str">
        <f>IF(ISBLANK(INDEX('Policy Characteristics'!E:E,MATCH($C2000,'Policy Characteristics'!$C:$C,0))),"",INDEX('Policy Characteristics'!E:E,MATCH($C2000,'Policy Characteristics'!$C:$C,0)))</f>
        <v>GRA dist solar subsidy</v>
      </c>
      <c r="L2000" s="226">
        <f>IF(ISBLANK(INDEX('Policy Characteristics'!F:F,MATCH($C2000,'Policy Characteristics'!$C:$C,0))),"",INDEX('Policy Characteristics'!F:F,MATCH($C2000,'Policy Characteristics'!$C:$C,0)))</f>
        <v>0</v>
      </c>
      <c r="M2000" s="226">
        <f>IF(ISBLANK(INDEX('Policy Characteristics'!G:G,MATCH($C2000,'Policy Characteristics'!$C:$C,0))),"",INDEX('Policy Characteristics'!G:G,MATCH($C2000,'Policy Characteristics'!$C:$C,0)))</f>
        <v>10</v>
      </c>
      <c r="N2000" s="226">
        <f>IF(ISBLANK(INDEX('Policy Characteristics'!H:H,MATCH($C2000,'Policy Characteristics'!$C:$C,0))),"",INDEX('Policy Characteristics'!H:H,MATCH($C2000,'Policy Characteristics'!$C:$C,0)))</f>
        <v>1</v>
      </c>
      <c r="O2000" s="226" t="str">
        <f>IF(ISBLANK(INDEX('Policy Characteristics'!I:I,MATCH($C2000,'Policy Characteristics'!$C:$C,0))),"",INDEX('Policy Characteristics'!I:I,MATCH($C2000,'Policy Characteristics'!$C:$C,0)))</f>
        <v>weight</v>
      </c>
      <c r="P2000" s="22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26" t="str">
        <f>IF(ISBLANK(INDEX('Policy Characteristics'!K:K,MATCH($C2000,'Policy Characteristics'!$C:$C,0))),"",INDEX('Policy Characteristics'!K:K,MATCH($C2000,'Policy Characteristics'!$C:$C,0)))</f>
        <v>io-model.html</v>
      </c>
      <c r="R2000" s="226" t="str">
        <f>IF(ISBLANK(INDEX('Policy Characteristics'!L:L,MATCH($C2000,'Policy Characteristics'!$C:$C,0))),"",INDEX('Policy Characteristics'!L:L,MATCH($C2000,'Policy Characteristics'!$C:$C,0)))</f>
        <v/>
      </c>
    </row>
    <row r="2001" spans="1:18">
      <c r="A2001" s="22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226" t="str">
        <f t="shared" si="92"/>
        <v>GRA for Distributed Solar Subsidy</v>
      </c>
      <c r="D2001" s="1" t="s">
        <v>1085</v>
      </c>
      <c r="F2001" s="1" t="s">
        <v>1086</v>
      </c>
      <c r="H2001" s="43">
        <v>572</v>
      </c>
      <c r="I2001" s="263" t="str">
        <f t="shared" si="93"/>
        <v>Yes</v>
      </c>
      <c r="J2001" s="227" t="str">
        <f>IF(ISBLANK(INDEX('Policy Characteristics'!D:D,MATCH($C2001,'Policy Characteristics'!$C:$C,0))),"",INDEX('Policy Characteristics'!D:D,MATCH($C2001,'Policy Characteristics'!$C:$C,0)))</f>
        <v/>
      </c>
      <c r="K2001" s="226" t="str">
        <f>IF(ISBLANK(INDEX('Policy Characteristics'!E:E,MATCH($C2001,'Policy Characteristics'!$C:$C,0))),"",INDEX('Policy Characteristics'!E:E,MATCH($C2001,'Policy Characteristics'!$C:$C,0)))</f>
        <v>GRA dist solar subsidy</v>
      </c>
      <c r="L2001" s="226">
        <f>IF(ISBLANK(INDEX('Policy Characteristics'!F:F,MATCH($C2001,'Policy Characteristics'!$C:$C,0))),"",INDEX('Policy Characteristics'!F:F,MATCH($C2001,'Policy Characteristics'!$C:$C,0)))</f>
        <v>0</v>
      </c>
      <c r="M2001" s="226">
        <f>IF(ISBLANK(INDEX('Policy Characteristics'!G:G,MATCH($C2001,'Policy Characteristics'!$C:$C,0))),"",INDEX('Policy Characteristics'!G:G,MATCH($C2001,'Policy Characteristics'!$C:$C,0)))</f>
        <v>10</v>
      </c>
      <c r="N2001" s="226">
        <f>IF(ISBLANK(INDEX('Policy Characteristics'!H:H,MATCH($C2001,'Policy Characteristics'!$C:$C,0))),"",INDEX('Policy Characteristics'!H:H,MATCH($C2001,'Policy Characteristics'!$C:$C,0)))</f>
        <v>1</v>
      </c>
      <c r="O2001" s="226" t="str">
        <f>IF(ISBLANK(INDEX('Policy Characteristics'!I:I,MATCH($C2001,'Policy Characteristics'!$C:$C,0))),"",INDEX('Policy Characteristics'!I:I,MATCH($C2001,'Policy Characteristics'!$C:$C,0)))</f>
        <v>weight</v>
      </c>
      <c r="P2001" s="22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26" t="str">
        <f>IF(ISBLANK(INDEX('Policy Characteristics'!K:K,MATCH($C2001,'Policy Characteristics'!$C:$C,0))),"",INDEX('Policy Characteristics'!K:K,MATCH($C2001,'Policy Characteristics'!$C:$C,0)))</f>
        <v>io-model.html</v>
      </c>
      <c r="R2001" s="226" t="str">
        <f>IF(ISBLANK(INDEX('Policy Characteristics'!L:L,MATCH($C2001,'Policy Characteristics'!$C:$C,0))),"",INDEX('Policy Characteristics'!L:L,MATCH($C2001,'Policy Characteristics'!$C:$C,0)))</f>
        <v/>
      </c>
    </row>
    <row r="2002" spans="1:18">
      <c r="A2002" s="22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226" t="str">
        <f t="shared" si="92"/>
        <v>GRA for Distributed Solar Subsidy</v>
      </c>
      <c r="D2002" s="1" t="s">
        <v>1087</v>
      </c>
      <c r="F2002" s="1" t="s">
        <v>1088</v>
      </c>
      <c r="H2002" s="43">
        <v>573</v>
      </c>
      <c r="I2002" s="263" t="str">
        <f t="shared" si="93"/>
        <v>Yes</v>
      </c>
      <c r="J2002" s="227" t="str">
        <f>IF(ISBLANK(INDEX('Policy Characteristics'!D:D,MATCH($C2002,'Policy Characteristics'!$C:$C,0))),"",INDEX('Policy Characteristics'!D:D,MATCH($C2002,'Policy Characteristics'!$C:$C,0)))</f>
        <v/>
      </c>
      <c r="K2002" s="226" t="str">
        <f>IF(ISBLANK(INDEX('Policy Characteristics'!E:E,MATCH($C2002,'Policy Characteristics'!$C:$C,0))),"",INDEX('Policy Characteristics'!E:E,MATCH($C2002,'Policy Characteristics'!$C:$C,0)))</f>
        <v>GRA dist solar subsidy</v>
      </c>
      <c r="L2002" s="226">
        <f>IF(ISBLANK(INDEX('Policy Characteristics'!F:F,MATCH($C2002,'Policy Characteristics'!$C:$C,0))),"",INDEX('Policy Characteristics'!F:F,MATCH($C2002,'Policy Characteristics'!$C:$C,0)))</f>
        <v>0</v>
      </c>
      <c r="M2002" s="226">
        <f>IF(ISBLANK(INDEX('Policy Characteristics'!G:G,MATCH($C2002,'Policy Characteristics'!$C:$C,0))),"",INDEX('Policy Characteristics'!G:G,MATCH($C2002,'Policy Characteristics'!$C:$C,0)))</f>
        <v>10</v>
      </c>
      <c r="N2002" s="226">
        <f>IF(ISBLANK(INDEX('Policy Characteristics'!H:H,MATCH($C2002,'Policy Characteristics'!$C:$C,0))),"",INDEX('Policy Characteristics'!H:H,MATCH($C2002,'Policy Characteristics'!$C:$C,0)))</f>
        <v>1</v>
      </c>
      <c r="O2002" s="226" t="str">
        <f>IF(ISBLANK(INDEX('Policy Characteristics'!I:I,MATCH($C2002,'Policy Characteristics'!$C:$C,0))),"",INDEX('Policy Characteristics'!I:I,MATCH($C2002,'Policy Characteristics'!$C:$C,0)))</f>
        <v>weight</v>
      </c>
      <c r="P2002" s="22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26" t="str">
        <f>IF(ISBLANK(INDEX('Policy Characteristics'!K:K,MATCH($C2002,'Policy Characteristics'!$C:$C,0))),"",INDEX('Policy Characteristics'!K:K,MATCH($C2002,'Policy Characteristics'!$C:$C,0)))</f>
        <v>io-model.html</v>
      </c>
      <c r="R2002" s="226" t="str">
        <f>IF(ISBLANK(INDEX('Policy Characteristics'!L:L,MATCH($C2002,'Policy Characteristics'!$C:$C,0))),"",INDEX('Policy Characteristics'!L:L,MATCH($C2002,'Policy Characteristics'!$C:$C,0)))</f>
        <v/>
      </c>
    </row>
    <row r="2003" spans="1:18">
      <c r="A2003" s="22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226" t="str">
        <f t="shared" si="92"/>
        <v>GRA for Distributed Solar Subsidy</v>
      </c>
      <c r="D2003" s="1" t="s">
        <v>1089</v>
      </c>
      <c r="F2003" s="1" t="s">
        <v>1090</v>
      </c>
      <c r="H2003" s="43">
        <v>574</v>
      </c>
      <c r="I2003" s="263" t="str">
        <f t="shared" si="93"/>
        <v>Yes</v>
      </c>
      <c r="J2003" s="227" t="str">
        <f>IF(ISBLANK(INDEX('Policy Characteristics'!D:D,MATCH($C2003,'Policy Characteristics'!$C:$C,0))),"",INDEX('Policy Characteristics'!D:D,MATCH($C2003,'Policy Characteristics'!$C:$C,0)))</f>
        <v/>
      </c>
      <c r="K2003" s="226" t="str">
        <f>IF(ISBLANK(INDEX('Policy Characteristics'!E:E,MATCH($C2003,'Policy Characteristics'!$C:$C,0))),"",INDEX('Policy Characteristics'!E:E,MATCH($C2003,'Policy Characteristics'!$C:$C,0)))</f>
        <v>GRA dist solar subsidy</v>
      </c>
      <c r="L2003" s="226">
        <f>IF(ISBLANK(INDEX('Policy Characteristics'!F:F,MATCH($C2003,'Policy Characteristics'!$C:$C,0))),"",INDEX('Policy Characteristics'!F:F,MATCH($C2003,'Policy Characteristics'!$C:$C,0)))</f>
        <v>0</v>
      </c>
      <c r="M2003" s="226">
        <f>IF(ISBLANK(INDEX('Policy Characteristics'!G:G,MATCH($C2003,'Policy Characteristics'!$C:$C,0))),"",INDEX('Policy Characteristics'!G:G,MATCH($C2003,'Policy Characteristics'!$C:$C,0)))</f>
        <v>10</v>
      </c>
      <c r="N2003" s="226">
        <f>IF(ISBLANK(INDEX('Policy Characteristics'!H:H,MATCH($C2003,'Policy Characteristics'!$C:$C,0))),"",INDEX('Policy Characteristics'!H:H,MATCH($C2003,'Policy Characteristics'!$C:$C,0)))</f>
        <v>1</v>
      </c>
      <c r="O2003" s="226" t="str">
        <f>IF(ISBLANK(INDEX('Policy Characteristics'!I:I,MATCH($C2003,'Policy Characteristics'!$C:$C,0))),"",INDEX('Policy Characteristics'!I:I,MATCH($C2003,'Policy Characteristics'!$C:$C,0)))</f>
        <v>weight</v>
      </c>
      <c r="P2003" s="22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26" t="str">
        <f>IF(ISBLANK(INDEX('Policy Characteristics'!K:K,MATCH($C2003,'Policy Characteristics'!$C:$C,0))),"",INDEX('Policy Characteristics'!K:K,MATCH($C2003,'Policy Characteristics'!$C:$C,0)))</f>
        <v>io-model.html</v>
      </c>
      <c r="R2003" s="226" t="str">
        <f>IF(ISBLANK(INDEX('Policy Characteristics'!L:L,MATCH($C2003,'Policy Characteristics'!$C:$C,0))),"",INDEX('Policy Characteristics'!L:L,MATCH($C2003,'Policy Characteristics'!$C:$C,0)))</f>
        <v/>
      </c>
    </row>
    <row r="2004" spans="1:18">
      <c r="A2004" s="22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Fuel Subsidy</v>
      </c>
      <c r="C2004" t="s">
        <v>699</v>
      </c>
      <c r="D2004" s="1" t="s">
        <v>1081</v>
      </c>
      <c r="F2004" s="1" t="s">
        <v>1082</v>
      </c>
      <c r="H2004" s="43">
        <v>575</v>
      </c>
      <c r="I2004" s="259" t="s">
        <v>728</v>
      </c>
      <c r="J2004" s="227" t="str">
        <f>IF(ISBLANK(INDEX('Policy Characteristics'!D:D,MATCH($C2004,'Policy Characteristics'!$C:$C,0))),"",INDEX('Policy Characteristics'!D:D,MATCH($C2004,'Policy Characteristics'!$C:$C,0)))</f>
        <v/>
      </c>
      <c r="K2004" s="226" t="str">
        <f>IF(ISBLANK(INDEX('Policy Characteristics'!E:E,MATCH($C2004,'Policy Characteristics'!$C:$C,0))),"",INDEX('Policy Characteristics'!E:E,MATCH($C2004,'Policy Characteristics'!$C:$C,0)))</f>
        <v>GRA fuel subsidy</v>
      </c>
      <c r="L2004" s="226">
        <f>IF(ISBLANK(INDEX('Policy Characteristics'!F:F,MATCH($C2004,'Policy Characteristics'!$C:$C,0))),"",INDEX('Policy Characteristics'!F:F,MATCH($C2004,'Policy Characteristics'!$C:$C,0)))</f>
        <v>0</v>
      </c>
      <c r="M2004" s="226">
        <f>IF(ISBLANK(INDEX('Policy Characteristics'!G:G,MATCH($C2004,'Policy Characteristics'!$C:$C,0))),"",INDEX('Policy Characteristics'!G:G,MATCH($C2004,'Policy Characteristics'!$C:$C,0)))</f>
        <v>10</v>
      </c>
      <c r="N2004" s="226">
        <f>IF(ISBLANK(INDEX('Policy Characteristics'!H:H,MATCH($C2004,'Policy Characteristics'!$C:$C,0))),"",INDEX('Policy Characteristics'!H:H,MATCH($C2004,'Policy Characteristics'!$C:$C,0)))</f>
        <v>1</v>
      </c>
      <c r="O2004" s="226" t="str">
        <f>IF(ISBLANK(INDEX('Policy Characteristics'!I:I,MATCH($C2004,'Policy Characteristics'!$C:$C,0))),"",INDEX('Policy Characteristics'!I:I,MATCH($C2004,'Policy Characteristics'!$C:$C,0)))</f>
        <v>weight</v>
      </c>
      <c r="P2004" s="22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26" t="str">
        <f>IF(ISBLANK(INDEX('Policy Characteristics'!K:K,MATCH($C2004,'Policy Characteristics'!$C:$C,0))),"",INDEX('Policy Characteristics'!K:K,MATCH($C2004,'Policy Characteristics'!$C:$C,0)))</f>
        <v>io-model.html</v>
      </c>
      <c r="R2004" s="226" t="str">
        <f>IF(ISBLANK(INDEX('Policy Characteristics'!L:L,MATCH($C2004,'Policy Characteristics'!$C:$C,0))),"",INDEX('Policy Characteristics'!L:L,MATCH($C2004,'Policy Characteristics'!$C:$C,0)))</f>
        <v/>
      </c>
    </row>
    <row r="2005" spans="1:18">
      <c r="A2005" s="22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s="226" t="str">
        <f t="shared" ref="C2005:C2008" si="94">C$2004</f>
        <v>GRA for Fuel Subsidies</v>
      </c>
      <c r="D2005" s="1" t="s">
        <v>1083</v>
      </c>
      <c r="F2005" s="1" t="s">
        <v>1084</v>
      </c>
      <c r="H2005" s="43">
        <v>576</v>
      </c>
      <c r="I2005" s="263" t="str">
        <f t="shared" ref="I2005:I2013" si="95">I$2004</f>
        <v>Yes</v>
      </c>
      <c r="J2005" s="227" t="str">
        <f>IF(ISBLANK(INDEX('Policy Characteristics'!D:D,MATCH($C2005,'Policy Characteristics'!$C:$C,0))),"",INDEX('Policy Characteristics'!D:D,MATCH($C2005,'Policy Characteristics'!$C:$C,0)))</f>
        <v/>
      </c>
      <c r="K2005" s="226" t="str">
        <f>IF(ISBLANK(INDEX('Policy Characteristics'!E:E,MATCH($C2005,'Policy Characteristics'!$C:$C,0))),"",INDEX('Policy Characteristics'!E:E,MATCH($C2005,'Policy Characteristics'!$C:$C,0)))</f>
        <v>GRA fuel subsidy</v>
      </c>
      <c r="L2005" s="226">
        <f>IF(ISBLANK(INDEX('Policy Characteristics'!F:F,MATCH($C2005,'Policy Characteristics'!$C:$C,0))),"",INDEX('Policy Characteristics'!F:F,MATCH($C2005,'Policy Characteristics'!$C:$C,0)))</f>
        <v>0</v>
      </c>
      <c r="M2005" s="226">
        <f>IF(ISBLANK(INDEX('Policy Characteristics'!G:G,MATCH($C2005,'Policy Characteristics'!$C:$C,0))),"",INDEX('Policy Characteristics'!G:G,MATCH($C2005,'Policy Characteristics'!$C:$C,0)))</f>
        <v>10</v>
      </c>
      <c r="N2005" s="226">
        <f>IF(ISBLANK(INDEX('Policy Characteristics'!H:H,MATCH($C2005,'Policy Characteristics'!$C:$C,0))),"",INDEX('Policy Characteristics'!H:H,MATCH($C2005,'Policy Characteristics'!$C:$C,0)))</f>
        <v>1</v>
      </c>
      <c r="O2005" s="226" t="str">
        <f>IF(ISBLANK(INDEX('Policy Characteristics'!I:I,MATCH($C2005,'Policy Characteristics'!$C:$C,0))),"",INDEX('Policy Characteristics'!I:I,MATCH($C2005,'Policy Characteristics'!$C:$C,0)))</f>
        <v>weight</v>
      </c>
      <c r="P2005" s="22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26" t="str">
        <f>IF(ISBLANK(INDEX('Policy Characteristics'!K:K,MATCH($C2005,'Policy Characteristics'!$C:$C,0))),"",INDEX('Policy Characteristics'!K:K,MATCH($C2005,'Policy Characteristics'!$C:$C,0)))</f>
        <v>io-model.html</v>
      </c>
      <c r="R2005" s="226" t="str">
        <f>IF(ISBLANK(INDEX('Policy Characteristics'!L:L,MATCH($C2005,'Policy Characteristics'!$C:$C,0))),"",INDEX('Policy Characteristics'!L:L,MATCH($C2005,'Policy Characteristics'!$C:$C,0)))</f>
        <v/>
      </c>
    </row>
    <row r="2006" spans="1:18">
      <c r="A2006" s="22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226" t="str">
        <f t="shared" si="94"/>
        <v>GRA for Fuel Subsidies</v>
      </c>
      <c r="D2006" s="1" t="s">
        <v>1085</v>
      </c>
      <c r="F2006" s="1" t="s">
        <v>1086</v>
      </c>
      <c r="H2006" s="43">
        <v>577</v>
      </c>
      <c r="I2006" s="263" t="str">
        <f t="shared" si="95"/>
        <v>Yes</v>
      </c>
      <c r="J2006" s="227" t="str">
        <f>IF(ISBLANK(INDEX('Policy Characteristics'!D:D,MATCH($C2006,'Policy Characteristics'!$C:$C,0))),"",INDEX('Policy Characteristics'!D:D,MATCH($C2006,'Policy Characteristics'!$C:$C,0)))</f>
        <v/>
      </c>
      <c r="K2006" s="226" t="str">
        <f>IF(ISBLANK(INDEX('Policy Characteristics'!E:E,MATCH($C2006,'Policy Characteristics'!$C:$C,0))),"",INDEX('Policy Characteristics'!E:E,MATCH($C2006,'Policy Characteristics'!$C:$C,0)))</f>
        <v>GRA fuel subsidy</v>
      </c>
      <c r="L2006" s="226">
        <f>IF(ISBLANK(INDEX('Policy Characteristics'!F:F,MATCH($C2006,'Policy Characteristics'!$C:$C,0))),"",INDEX('Policy Characteristics'!F:F,MATCH($C2006,'Policy Characteristics'!$C:$C,0)))</f>
        <v>0</v>
      </c>
      <c r="M2006" s="226">
        <f>IF(ISBLANK(INDEX('Policy Characteristics'!G:G,MATCH($C2006,'Policy Characteristics'!$C:$C,0))),"",INDEX('Policy Characteristics'!G:G,MATCH($C2006,'Policy Characteristics'!$C:$C,0)))</f>
        <v>10</v>
      </c>
      <c r="N2006" s="226">
        <f>IF(ISBLANK(INDEX('Policy Characteristics'!H:H,MATCH($C2006,'Policy Characteristics'!$C:$C,0))),"",INDEX('Policy Characteristics'!H:H,MATCH($C2006,'Policy Characteristics'!$C:$C,0)))</f>
        <v>1</v>
      </c>
      <c r="O2006" s="226" t="str">
        <f>IF(ISBLANK(INDEX('Policy Characteristics'!I:I,MATCH($C2006,'Policy Characteristics'!$C:$C,0))),"",INDEX('Policy Characteristics'!I:I,MATCH($C2006,'Policy Characteristics'!$C:$C,0)))</f>
        <v>weight</v>
      </c>
      <c r="P2006" s="22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26" t="str">
        <f>IF(ISBLANK(INDEX('Policy Characteristics'!K:K,MATCH($C2006,'Policy Characteristics'!$C:$C,0))),"",INDEX('Policy Characteristics'!K:K,MATCH($C2006,'Policy Characteristics'!$C:$C,0)))</f>
        <v>io-model.html</v>
      </c>
      <c r="R2006" s="226" t="str">
        <f>IF(ISBLANK(INDEX('Policy Characteristics'!L:L,MATCH($C2006,'Policy Characteristics'!$C:$C,0))),"",INDEX('Policy Characteristics'!L:L,MATCH($C2006,'Policy Characteristics'!$C:$C,0)))</f>
        <v/>
      </c>
    </row>
    <row r="2007" spans="1:18">
      <c r="A2007" s="22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226" t="str">
        <f t="shared" si="94"/>
        <v>GRA for Fuel Subsidies</v>
      </c>
      <c r="D2007" s="1" t="s">
        <v>1087</v>
      </c>
      <c r="F2007" s="1" t="s">
        <v>1088</v>
      </c>
      <c r="H2007" s="43">
        <v>578</v>
      </c>
      <c r="I2007" s="263" t="str">
        <f t="shared" si="95"/>
        <v>Yes</v>
      </c>
      <c r="J2007" s="227" t="str">
        <f>IF(ISBLANK(INDEX('Policy Characteristics'!D:D,MATCH($C2007,'Policy Characteristics'!$C:$C,0))),"",INDEX('Policy Characteristics'!D:D,MATCH($C2007,'Policy Characteristics'!$C:$C,0)))</f>
        <v/>
      </c>
      <c r="K2007" s="226" t="str">
        <f>IF(ISBLANK(INDEX('Policy Characteristics'!E:E,MATCH($C2007,'Policy Characteristics'!$C:$C,0))),"",INDEX('Policy Characteristics'!E:E,MATCH($C2007,'Policy Characteristics'!$C:$C,0)))</f>
        <v>GRA fuel subsidy</v>
      </c>
      <c r="L2007" s="226">
        <f>IF(ISBLANK(INDEX('Policy Characteristics'!F:F,MATCH($C2007,'Policy Characteristics'!$C:$C,0))),"",INDEX('Policy Characteristics'!F:F,MATCH($C2007,'Policy Characteristics'!$C:$C,0)))</f>
        <v>0</v>
      </c>
      <c r="M2007" s="226">
        <f>IF(ISBLANK(INDEX('Policy Characteristics'!G:G,MATCH($C2007,'Policy Characteristics'!$C:$C,0))),"",INDEX('Policy Characteristics'!G:G,MATCH($C2007,'Policy Characteristics'!$C:$C,0)))</f>
        <v>10</v>
      </c>
      <c r="N2007" s="226">
        <f>IF(ISBLANK(INDEX('Policy Characteristics'!H:H,MATCH($C2007,'Policy Characteristics'!$C:$C,0))),"",INDEX('Policy Characteristics'!H:H,MATCH($C2007,'Policy Characteristics'!$C:$C,0)))</f>
        <v>1</v>
      </c>
      <c r="O2007" s="226" t="str">
        <f>IF(ISBLANK(INDEX('Policy Characteristics'!I:I,MATCH($C2007,'Policy Characteristics'!$C:$C,0))),"",INDEX('Policy Characteristics'!I:I,MATCH($C2007,'Policy Characteristics'!$C:$C,0)))</f>
        <v>weight</v>
      </c>
      <c r="P2007" s="22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26" t="str">
        <f>IF(ISBLANK(INDEX('Policy Characteristics'!K:K,MATCH($C2007,'Policy Characteristics'!$C:$C,0))),"",INDEX('Policy Characteristics'!K:K,MATCH($C2007,'Policy Characteristics'!$C:$C,0)))</f>
        <v>io-model.html</v>
      </c>
      <c r="R2007" s="226" t="str">
        <f>IF(ISBLANK(INDEX('Policy Characteristics'!L:L,MATCH($C2007,'Policy Characteristics'!$C:$C,0))),"",INDEX('Policy Characteristics'!L:L,MATCH($C2007,'Policy Characteristics'!$C:$C,0)))</f>
        <v/>
      </c>
    </row>
    <row r="2008" spans="1:18">
      <c r="A2008" s="22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226" t="str">
        <f t="shared" si="94"/>
        <v>GRA for Fuel Subsidies</v>
      </c>
      <c r="D2008" s="1" t="s">
        <v>1089</v>
      </c>
      <c r="F2008" s="1" t="s">
        <v>1090</v>
      </c>
      <c r="H2008" s="43">
        <v>579</v>
      </c>
      <c r="I2008" s="263" t="str">
        <f t="shared" si="95"/>
        <v>Yes</v>
      </c>
      <c r="J2008" s="227" t="str">
        <f>IF(ISBLANK(INDEX('Policy Characteristics'!D:D,MATCH($C2008,'Policy Characteristics'!$C:$C,0))),"",INDEX('Policy Characteristics'!D:D,MATCH($C2008,'Policy Characteristics'!$C:$C,0)))</f>
        <v/>
      </c>
      <c r="K2008" s="226" t="str">
        <f>IF(ISBLANK(INDEX('Policy Characteristics'!E:E,MATCH($C2008,'Policy Characteristics'!$C:$C,0))),"",INDEX('Policy Characteristics'!E:E,MATCH($C2008,'Policy Characteristics'!$C:$C,0)))</f>
        <v>GRA fuel subsidy</v>
      </c>
      <c r="L2008" s="226">
        <f>IF(ISBLANK(INDEX('Policy Characteristics'!F:F,MATCH($C2008,'Policy Characteristics'!$C:$C,0))),"",INDEX('Policy Characteristics'!F:F,MATCH($C2008,'Policy Characteristics'!$C:$C,0)))</f>
        <v>0</v>
      </c>
      <c r="M2008" s="226">
        <f>IF(ISBLANK(INDEX('Policy Characteristics'!G:G,MATCH($C2008,'Policy Characteristics'!$C:$C,0))),"",INDEX('Policy Characteristics'!G:G,MATCH($C2008,'Policy Characteristics'!$C:$C,0)))</f>
        <v>10</v>
      </c>
      <c r="N2008" s="226">
        <f>IF(ISBLANK(INDEX('Policy Characteristics'!H:H,MATCH($C2008,'Policy Characteristics'!$C:$C,0))),"",INDEX('Policy Characteristics'!H:H,MATCH($C2008,'Policy Characteristics'!$C:$C,0)))</f>
        <v>1</v>
      </c>
      <c r="O2008" s="226" t="str">
        <f>IF(ISBLANK(INDEX('Policy Characteristics'!I:I,MATCH($C2008,'Policy Characteristics'!$C:$C,0))),"",INDEX('Policy Characteristics'!I:I,MATCH($C2008,'Policy Characteristics'!$C:$C,0)))</f>
        <v>weight</v>
      </c>
      <c r="P2008" s="22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26" t="str">
        <f>IF(ISBLANK(INDEX('Policy Characteristics'!K:K,MATCH($C2008,'Policy Characteristics'!$C:$C,0))),"",INDEX('Policy Characteristics'!K:K,MATCH($C2008,'Policy Characteristics'!$C:$C,0)))</f>
        <v>io-model.html</v>
      </c>
      <c r="R2008" s="226" t="str">
        <f>IF(ISBLANK(INDEX('Policy Characteristics'!L:L,MATCH($C2008,'Policy Characteristics'!$C:$C,0))),"",INDEX('Policy Characteristics'!L:L,MATCH($C2008,'Policy Characteristics'!$C:$C,0)))</f>
        <v/>
      </c>
    </row>
    <row r="2009" spans="1:18">
      <c r="A2009" s="22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CCS Subsidy</v>
      </c>
      <c r="C2009" t="s">
        <v>702</v>
      </c>
      <c r="D2009" s="1" t="s">
        <v>1081</v>
      </c>
      <c r="F2009" s="1" t="s">
        <v>1082</v>
      </c>
      <c r="H2009" s="43">
        <v>2252</v>
      </c>
      <c r="I2009" s="259" t="s">
        <v>728</v>
      </c>
      <c r="J2009" s="227" t="str">
        <f>IF(ISBLANK(INDEX('Policy Characteristics'!D:D,MATCH($C2009,'Policy Characteristics'!$C:$C,0))),"",INDEX('Policy Characteristics'!D:D,MATCH($C2009,'Policy Characteristics'!$C:$C,0)))</f>
        <v/>
      </c>
      <c r="K2009" s="226" t="str">
        <f>IF(ISBLANK(INDEX('Policy Characteristics'!E:E,MATCH($C2009,'Policy Characteristics'!$C:$C,0))),"",INDEX('Policy Characteristics'!E:E,MATCH($C2009,'Policy Characteristics'!$C:$C,0)))</f>
        <v>GRA CCS subsidy</v>
      </c>
      <c r="L2009" s="226">
        <f>IF(ISBLANK(INDEX('Policy Characteristics'!F:F,MATCH($C2009,'Policy Characteristics'!$C:$C,0))),"",INDEX('Policy Characteristics'!F:F,MATCH($C2009,'Policy Characteristics'!$C:$C,0)))</f>
        <v>0</v>
      </c>
      <c r="M2009" s="226">
        <f>IF(ISBLANK(INDEX('Policy Characteristics'!G:G,MATCH($C2009,'Policy Characteristics'!$C:$C,0))),"",INDEX('Policy Characteristics'!G:G,MATCH($C2009,'Policy Characteristics'!$C:$C,0)))</f>
        <v>10</v>
      </c>
      <c r="N2009" s="226">
        <f>IF(ISBLANK(INDEX('Policy Characteristics'!H:H,MATCH($C2009,'Policy Characteristics'!$C:$C,0))),"",INDEX('Policy Characteristics'!H:H,MATCH($C2009,'Policy Characteristics'!$C:$C,0)))</f>
        <v>1</v>
      </c>
      <c r="O2009" s="226" t="str">
        <f>IF(ISBLANK(INDEX('Policy Characteristics'!I:I,MATCH($C2009,'Policy Characteristics'!$C:$C,0))),"",INDEX('Policy Characteristics'!I:I,MATCH($C2009,'Policy Characteristics'!$C:$C,0)))</f>
        <v>weight</v>
      </c>
      <c r="P2009" s="22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26" t="str">
        <f>IF(ISBLANK(INDEX('Policy Characteristics'!K:K,MATCH($C2009,'Policy Characteristics'!$C:$C,0))),"",INDEX('Policy Characteristics'!K:K,MATCH($C2009,'Policy Characteristics'!$C:$C,0)))</f>
        <v>io-model.html</v>
      </c>
      <c r="R2009" s="226" t="str">
        <f>IF(ISBLANK(INDEX('Policy Characteristics'!L:L,MATCH($C2009,'Policy Characteristics'!$C:$C,0))),"",INDEX('Policy Characteristics'!L:L,MATCH($C2009,'Policy Characteristics'!$C:$C,0)))</f>
        <v/>
      </c>
    </row>
    <row r="2010" spans="1:18">
      <c r="A2010" s="22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s="226" t="str">
        <f>C$2009</f>
        <v>GRA for CCS Subsidies</v>
      </c>
      <c r="D2010" s="1" t="s">
        <v>1083</v>
      </c>
      <c r="F2010" s="1" t="s">
        <v>1084</v>
      </c>
      <c r="H2010" s="43">
        <v>2253</v>
      </c>
      <c r="I2010" s="263" t="str">
        <f t="shared" si="95"/>
        <v>Yes</v>
      </c>
      <c r="J2010" s="227" t="str">
        <f>IF(ISBLANK(INDEX('Policy Characteristics'!D:D,MATCH($C2010,'Policy Characteristics'!$C:$C,0))),"",INDEX('Policy Characteristics'!D:D,MATCH($C2010,'Policy Characteristics'!$C:$C,0)))</f>
        <v/>
      </c>
      <c r="K2010" s="226" t="str">
        <f>IF(ISBLANK(INDEX('Policy Characteristics'!E:E,MATCH($C2010,'Policy Characteristics'!$C:$C,0))),"",INDEX('Policy Characteristics'!E:E,MATCH($C2010,'Policy Characteristics'!$C:$C,0)))</f>
        <v>GRA CCS subsidy</v>
      </c>
      <c r="L2010" s="226">
        <f>IF(ISBLANK(INDEX('Policy Characteristics'!F:F,MATCH($C2010,'Policy Characteristics'!$C:$C,0))),"",INDEX('Policy Characteristics'!F:F,MATCH($C2010,'Policy Characteristics'!$C:$C,0)))</f>
        <v>0</v>
      </c>
      <c r="M2010" s="226">
        <f>IF(ISBLANK(INDEX('Policy Characteristics'!G:G,MATCH($C2010,'Policy Characteristics'!$C:$C,0))),"",INDEX('Policy Characteristics'!G:G,MATCH($C2010,'Policy Characteristics'!$C:$C,0)))</f>
        <v>10</v>
      </c>
      <c r="N2010" s="226">
        <f>IF(ISBLANK(INDEX('Policy Characteristics'!H:H,MATCH($C2010,'Policy Characteristics'!$C:$C,0))),"",INDEX('Policy Characteristics'!H:H,MATCH($C2010,'Policy Characteristics'!$C:$C,0)))</f>
        <v>1</v>
      </c>
      <c r="O2010" s="226" t="str">
        <f>IF(ISBLANK(INDEX('Policy Characteristics'!I:I,MATCH($C2010,'Policy Characteristics'!$C:$C,0))),"",INDEX('Policy Characteristics'!I:I,MATCH($C2010,'Policy Characteristics'!$C:$C,0)))</f>
        <v>weight</v>
      </c>
      <c r="P2010" s="22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26" t="str">
        <f>IF(ISBLANK(INDEX('Policy Characteristics'!K:K,MATCH($C2010,'Policy Characteristics'!$C:$C,0))),"",INDEX('Policy Characteristics'!K:K,MATCH($C2010,'Policy Characteristics'!$C:$C,0)))</f>
        <v>io-model.html</v>
      </c>
      <c r="R2010" s="226" t="str">
        <f>IF(ISBLANK(INDEX('Policy Characteristics'!L:L,MATCH($C2010,'Policy Characteristics'!$C:$C,0))),"",INDEX('Policy Characteristics'!L:L,MATCH($C2010,'Policy Characteristics'!$C:$C,0)))</f>
        <v/>
      </c>
    </row>
    <row r="2011" spans="1:18">
      <c r="A2011" s="22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226" t="str">
        <f t="shared" ref="C2011:C2013" si="96">C$2009</f>
        <v>GRA for CCS Subsidies</v>
      </c>
      <c r="D2011" s="1" t="s">
        <v>1085</v>
      </c>
      <c r="F2011" s="1" t="s">
        <v>1086</v>
      </c>
      <c r="H2011" s="43">
        <v>2254</v>
      </c>
      <c r="I2011" s="263" t="str">
        <f t="shared" si="95"/>
        <v>Yes</v>
      </c>
      <c r="J2011" s="227" t="str">
        <f>IF(ISBLANK(INDEX('Policy Characteristics'!D:D,MATCH($C2011,'Policy Characteristics'!$C:$C,0))),"",INDEX('Policy Characteristics'!D:D,MATCH($C2011,'Policy Characteristics'!$C:$C,0)))</f>
        <v/>
      </c>
      <c r="K2011" s="226" t="str">
        <f>IF(ISBLANK(INDEX('Policy Characteristics'!E:E,MATCH($C2011,'Policy Characteristics'!$C:$C,0))),"",INDEX('Policy Characteristics'!E:E,MATCH($C2011,'Policy Characteristics'!$C:$C,0)))</f>
        <v>GRA CCS subsidy</v>
      </c>
      <c r="L2011" s="226">
        <f>IF(ISBLANK(INDEX('Policy Characteristics'!F:F,MATCH($C2011,'Policy Characteristics'!$C:$C,0))),"",INDEX('Policy Characteristics'!F:F,MATCH($C2011,'Policy Characteristics'!$C:$C,0)))</f>
        <v>0</v>
      </c>
      <c r="M2011" s="226">
        <f>IF(ISBLANK(INDEX('Policy Characteristics'!G:G,MATCH($C2011,'Policy Characteristics'!$C:$C,0))),"",INDEX('Policy Characteristics'!G:G,MATCH($C2011,'Policy Characteristics'!$C:$C,0)))</f>
        <v>10</v>
      </c>
      <c r="N2011" s="226">
        <f>IF(ISBLANK(INDEX('Policy Characteristics'!H:H,MATCH($C2011,'Policy Characteristics'!$C:$C,0))),"",INDEX('Policy Characteristics'!H:H,MATCH($C2011,'Policy Characteristics'!$C:$C,0)))</f>
        <v>1</v>
      </c>
      <c r="O2011" s="226" t="str">
        <f>IF(ISBLANK(INDEX('Policy Characteristics'!I:I,MATCH($C2011,'Policy Characteristics'!$C:$C,0))),"",INDEX('Policy Characteristics'!I:I,MATCH($C2011,'Policy Characteristics'!$C:$C,0)))</f>
        <v>weight</v>
      </c>
      <c r="P2011" s="22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26" t="str">
        <f>IF(ISBLANK(INDEX('Policy Characteristics'!K:K,MATCH($C2011,'Policy Characteristics'!$C:$C,0))),"",INDEX('Policy Characteristics'!K:K,MATCH($C2011,'Policy Characteristics'!$C:$C,0)))</f>
        <v>io-model.html</v>
      </c>
      <c r="R2011" s="226" t="str">
        <f>IF(ISBLANK(INDEX('Policy Characteristics'!L:L,MATCH($C2011,'Policy Characteristics'!$C:$C,0))),"",INDEX('Policy Characteristics'!L:L,MATCH($C2011,'Policy Characteristics'!$C:$C,0)))</f>
        <v/>
      </c>
    </row>
    <row r="2012" spans="1:18">
      <c r="A2012" s="22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226" t="str">
        <f t="shared" si="96"/>
        <v>GRA for CCS Subsidies</v>
      </c>
      <c r="D2012" s="1" t="s">
        <v>1087</v>
      </c>
      <c r="F2012" s="1" t="s">
        <v>1088</v>
      </c>
      <c r="H2012" s="43">
        <v>2255</v>
      </c>
      <c r="I2012" s="263" t="str">
        <f t="shared" si="95"/>
        <v>Yes</v>
      </c>
      <c r="J2012" s="227" t="str">
        <f>IF(ISBLANK(INDEX('Policy Characteristics'!D:D,MATCH($C2012,'Policy Characteristics'!$C:$C,0))),"",INDEX('Policy Characteristics'!D:D,MATCH($C2012,'Policy Characteristics'!$C:$C,0)))</f>
        <v/>
      </c>
      <c r="K2012" s="226" t="str">
        <f>IF(ISBLANK(INDEX('Policy Characteristics'!E:E,MATCH($C2012,'Policy Characteristics'!$C:$C,0))),"",INDEX('Policy Characteristics'!E:E,MATCH($C2012,'Policy Characteristics'!$C:$C,0)))</f>
        <v>GRA CCS subsidy</v>
      </c>
      <c r="L2012" s="226">
        <f>IF(ISBLANK(INDEX('Policy Characteristics'!F:F,MATCH($C2012,'Policy Characteristics'!$C:$C,0))),"",INDEX('Policy Characteristics'!F:F,MATCH($C2012,'Policy Characteristics'!$C:$C,0)))</f>
        <v>0</v>
      </c>
      <c r="M2012" s="226">
        <f>IF(ISBLANK(INDEX('Policy Characteristics'!G:G,MATCH($C2012,'Policy Characteristics'!$C:$C,0))),"",INDEX('Policy Characteristics'!G:G,MATCH($C2012,'Policy Characteristics'!$C:$C,0)))</f>
        <v>10</v>
      </c>
      <c r="N2012" s="226">
        <f>IF(ISBLANK(INDEX('Policy Characteristics'!H:H,MATCH($C2012,'Policy Characteristics'!$C:$C,0))),"",INDEX('Policy Characteristics'!H:H,MATCH($C2012,'Policy Characteristics'!$C:$C,0)))</f>
        <v>1</v>
      </c>
      <c r="O2012" s="226" t="str">
        <f>IF(ISBLANK(INDEX('Policy Characteristics'!I:I,MATCH($C2012,'Policy Characteristics'!$C:$C,0))),"",INDEX('Policy Characteristics'!I:I,MATCH($C2012,'Policy Characteristics'!$C:$C,0)))</f>
        <v>weight</v>
      </c>
      <c r="P2012" s="22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26" t="str">
        <f>IF(ISBLANK(INDEX('Policy Characteristics'!K:K,MATCH($C2012,'Policy Characteristics'!$C:$C,0))),"",INDEX('Policy Characteristics'!K:K,MATCH($C2012,'Policy Characteristics'!$C:$C,0)))</f>
        <v>io-model.html</v>
      </c>
      <c r="R2012" s="226" t="str">
        <f>IF(ISBLANK(INDEX('Policy Characteristics'!L:L,MATCH($C2012,'Policy Characteristics'!$C:$C,0))),"",INDEX('Policy Characteristics'!L:L,MATCH($C2012,'Policy Characteristics'!$C:$C,0)))</f>
        <v/>
      </c>
    </row>
    <row r="2013" spans="1:18">
      <c r="A2013" s="22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226" t="str">
        <f t="shared" si="96"/>
        <v>GRA for CCS Subsidies</v>
      </c>
      <c r="D2013" s="1" t="s">
        <v>1089</v>
      </c>
      <c r="F2013" s="1" t="s">
        <v>1090</v>
      </c>
      <c r="H2013" s="43">
        <v>2256</v>
      </c>
      <c r="I2013" s="263" t="str">
        <f t="shared" si="95"/>
        <v>Yes</v>
      </c>
      <c r="J2013" s="227" t="str">
        <f>IF(ISBLANK(INDEX('Policy Characteristics'!D:D,MATCH($C2013,'Policy Characteristics'!$C:$C,0))),"",INDEX('Policy Characteristics'!D:D,MATCH($C2013,'Policy Characteristics'!$C:$C,0)))</f>
        <v/>
      </c>
      <c r="K2013" s="226" t="str">
        <f>IF(ISBLANK(INDEX('Policy Characteristics'!E:E,MATCH($C2013,'Policy Characteristics'!$C:$C,0))),"",INDEX('Policy Characteristics'!E:E,MATCH($C2013,'Policy Characteristics'!$C:$C,0)))</f>
        <v>GRA CCS subsidy</v>
      </c>
      <c r="L2013" s="226">
        <f>IF(ISBLANK(INDEX('Policy Characteristics'!F:F,MATCH($C2013,'Policy Characteristics'!$C:$C,0))),"",INDEX('Policy Characteristics'!F:F,MATCH($C2013,'Policy Characteristics'!$C:$C,0)))</f>
        <v>0</v>
      </c>
      <c r="M2013" s="226">
        <f>IF(ISBLANK(INDEX('Policy Characteristics'!G:G,MATCH($C2013,'Policy Characteristics'!$C:$C,0))),"",INDEX('Policy Characteristics'!G:G,MATCH($C2013,'Policy Characteristics'!$C:$C,0)))</f>
        <v>10</v>
      </c>
      <c r="N2013" s="226">
        <f>IF(ISBLANK(INDEX('Policy Characteristics'!H:H,MATCH($C2013,'Policy Characteristics'!$C:$C,0))),"",INDEX('Policy Characteristics'!H:H,MATCH($C2013,'Policy Characteristics'!$C:$C,0)))</f>
        <v>1</v>
      </c>
      <c r="O2013" s="226" t="str">
        <f>IF(ISBLANK(INDEX('Policy Characteristics'!I:I,MATCH($C2013,'Policy Characteristics'!$C:$C,0))),"",INDEX('Policy Characteristics'!I:I,MATCH($C2013,'Policy Characteristics'!$C:$C,0)))</f>
        <v>weight</v>
      </c>
      <c r="P2013" s="22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26" t="str">
        <f>IF(ISBLANK(INDEX('Policy Characteristics'!K:K,MATCH($C2013,'Policy Characteristics'!$C:$C,0))),"",INDEX('Policy Characteristics'!K:K,MATCH($C2013,'Policy Characteristics'!$C:$C,0)))</f>
        <v>io-model.html</v>
      </c>
      <c r="R2013" s="226" t="str">
        <f>IF(ISBLANK(INDEX('Policy Characteristics'!L:L,MATCH($C2013,'Policy Characteristics'!$C:$C,0))),"",INDEX('Policy Characteristics'!L:L,MATCH($C2013,'Policy Characteristics'!$C:$C,0)))</f>
        <v/>
      </c>
    </row>
    <row r="2014" spans="1:18">
      <c r="A2014" s="22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National Debt Interest</v>
      </c>
      <c r="C2014" t="s">
        <v>705</v>
      </c>
      <c r="D2014" s="1" t="s">
        <v>1081</v>
      </c>
      <c r="F2014" s="1" t="s">
        <v>1082</v>
      </c>
      <c r="H2014" s="43">
        <v>580</v>
      </c>
      <c r="I2014" s="259" t="s">
        <v>728</v>
      </c>
      <c r="J2014" s="227" t="str">
        <f>IF(ISBLANK(INDEX('Policy Characteristics'!D:D,MATCH($C2014,'Policy Characteristics'!$C:$C,0))),"",INDEX('Policy Characteristics'!D:D,MATCH($C2014,'Policy Characteristics'!$C:$C,0)))</f>
        <v/>
      </c>
      <c r="K2014" s="226" t="str">
        <f>IF(ISBLANK(INDEX('Policy Characteristics'!E:E,MATCH($C2014,'Policy Characteristics'!$C:$C,0))),"",INDEX('Policy Characteristics'!E:E,MATCH($C2014,'Policy Characteristics'!$C:$C,0)))</f>
        <v>GRA national debt interest</v>
      </c>
      <c r="L2014" s="226">
        <f>IF(ISBLANK(INDEX('Policy Characteristics'!F:F,MATCH($C2014,'Policy Characteristics'!$C:$C,0))),"",INDEX('Policy Characteristics'!F:F,MATCH($C2014,'Policy Characteristics'!$C:$C,0)))</f>
        <v>0</v>
      </c>
      <c r="M2014" s="226">
        <f>IF(ISBLANK(INDEX('Policy Characteristics'!G:G,MATCH($C2014,'Policy Characteristics'!$C:$C,0))),"",INDEX('Policy Characteristics'!G:G,MATCH($C2014,'Policy Characteristics'!$C:$C,0)))</f>
        <v>10</v>
      </c>
      <c r="N2014" s="226">
        <f>IF(ISBLANK(INDEX('Policy Characteristics'!H:H,MATCH($C2014,'Policy Characteristics'!$C:$C,0))),"",INDEX('Policy Characteristics'!H:H,MATCH($C2014,'Policy Characteristics'!$C:$C,0)))</f>
        <v>1</v>
      </c>
      <c r="O2014" s="226" t="str">
        <f>IF(ISBLANK(INDEX('Policy Characteristics'!I:I,MATCH($C2014,'Policy Characteristics'!$C:$C,0))),"",INDEX('Policy Characteristics'!I:I,MATCH($C2014,'Policy Characteristics'!$C:$C,0)))</f>
        <v>weight</v>
      </c>
      <c r="P2014" s="22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26" t="str">
        <f>IF(ISBLANK(INDEX('Policy Characteristics'!K:K,MATCH($C2014,'Policy Characteristics'!$C:$C,0))),"",INDEX('Policy Characteristics'!K:K,MATCH($C2014,'Policy Characteristics'!$C:$C,0)))</f>
        <v>io-model.html</v>
      </c>
      <c r="R2014" s="226" t="str">
        <f>IF(ISBLANK(INDEX('Policy Characteristics'!L:L,MATCH($C2014,'Policy Characteristics'!$C:$C,0))),"",INDEX('Policy Characteristics'!L:L,MATCH($C2014,'Policy Characteristics'!$C:$C,0)))</f>
        <v/>
      </c>
    </row>
    <row r="2015" spans="1:18">
      <c r="A2015" s="22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s="226" t="str">
        <f t="shared" ref="C2015:C2018" si="97">C$2014</f>
        <v>GRA for National Debt Interest</v>
      </c>
      <c r="D2015" s="1" t="s">
        <v>1083</v>
      </c>
      <c r="F2015" s="1" t="s">
        <v>1084</v>
      </c>
      <c r="H2015" s="43">
        <v>581</v>
      </c>
      <c r="I2015" s="263" t="str">
        <f t="shared" ref="I2015:I2018" si="98">I$2014</f>
        <v>Yes</v>
      </c>
      <c r="J2015" s="227" t="str">
        <f>IF(ISBLANK(INDEX('Policy Characteristics'!D:D,MATCH($C2015,'Policy Characteristics'!$C:$C,0))),"",INDEX('Policy Characteristics'!D:D,MATCH($C2015,'Policy Characteristics'!$C:$C,0)))</f>
        <v/>
      </c>
      <c r="K2015" s="226" t="str">
        <f>IF(ISBLANK(INDEX('Policy Characteristics'!E:E,MATCH($C2015,'Policy Characteristics'!$C:$C,0))),"",INDEX('Policy Characteristics'!E:E,MATCH($C2015,'Policy Characteristics'!$C:$C,0)))</f>
        <v>GRA national debt interest</v>
      </c>
      <c r="L2015" s="226">
        <f>IF(ISBLANK(INDEX('Policy Characteristics'!F:F,MATCH($C2015,'Policy Characteristics'!$C:$C,0))),"",INDEX('Policy Characteristics'!F:F,MATCH($C2015,'Policy Characteristics'!$C:$C,0)))</f>
        <v>0</v>
      </c>
      <c r="M2015" s="226">
        <f>IF(ISBLANK(INDEX('Policy Characteristics'!G:G,MATCH($C2015,'Policy Characteristics'!$C:$C,0))),"",INDEX('Policy Characteristics'!G:G,MATCH($C2015,'Policy Characteristics'!$C:$C,0)))</f>
        <v>10</v>
      </c>
      <c r="N2015" s="226">
        <f>IF(ISBLANK(INDEX('Policy Characteristics'!H:H,MATCH($C2015,'Policy Characteristics'!$C:$C,0))),"",INDEX('Policy Characteristics'!H:H,MATCH($C2015,'Policy Characteristics'!$C:$C,0)))</f>
        <v>1</v>
      </c>
      <c r="O2015" s="226" t="str">
        <f>IF(ISBLANK(INDEX('Policy Characteristics'!I:I,MATCH($C2015,'Policy Characteristics'!$C:$C,0))),"",INDEX('Policy Characteristics'!I:I,MATCH($C2015,'Policy Characteristics'!$C:$C,0)))</f>
        <v>weight</v>
      </c>
      <c r="P2015" s="22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26" t="str">
        <f>IF(ISBLANK(INDEX('Policy Characteristics'!K:K,MATCH($C2015,'Policy Characteristics'!$C:$C,0))),"",INDEX('Policy Characteristics'!K:K,MATCH($C2015,'Policy Characteristics'!$C:$C,0)))</f>
        <v>io-model.html</v>
      </c>
      <c r="R2015" s="226" t="str">
        <f>IF(ISBLANK(INDEX('Policy Characteristics'!L:L,MATCH($C2015,'Policy Characteristics'!$C:$C,0))),"",INDEX('Policy Characteristics'!L:L,MATCH($C2015,'Policy Characteristics'!$C:$C,0)))</f>
        <v/>
      </c>
    </row>
    <row r="2016" spans="1:18">
      <c r="A2016" s="22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226" t="str">
        <f t="shared" si="97"/>
        <v>GRA for National Debt Interest</v>
      </c>
      <c r="D2016" s="1" t="s">
        <v>1085</v>
      </c>
      <c r="F2016" s="1" t="s">
        <v>1086</v>
      </c>
      <c r="H2016" s="43">
        <v>582</v>
      </c>
      <c r="I2016" s="263" t="str">
        <f t="shared" si="98"/>
        <v>Yes</v>
      </c>
      <c r="J2016" s="227" t="str">
        <f>IF(ISBLANK(INDEX('Policy Characteristics'!D:D,MATCH($C2016,'Policy Characteristics'!$C:$C,0))),"",INDEX('Policy Characteristics'!D:D,MATCH($C2016,'Policy Characteristics'!$C:$C,0)))</f>
        <v/>
      </c>
      <c r="K2016" s="226" t="str">
        <f>IF(ISBLANK(INDEX('Policy Characteristics'!E:E,MATCH($C2016,'Policy Characteristics'!$C:$C,0))),"",INDEX('Policy Characteristics'!E:E,MATCH($C2016,'Policy Characteristics'!$C:$C,0)))</f>
        <v>GRA national debt interest</v>
      </c>
      <c r="L2016" s="226">
        <f>IF(ISBLANK(INDEX('Policy Characteristics'!F:F,MATCH($C2016,'Policy Characteristics'!$C:$C,0))),"",INDEX('Policy Characteristics'!F:F,MATCH($C2016,'Policy Characteristics'!$C:$C,0)))</f>
        <v>0</v>
      </c>
      <c r="M2016" s="226">
        <f>IF(ISBLANK(INDEX('Policy Characteristics'!G:G,MATCH($C2016,'Policy Characteristics'!$C:$C,0))),"",INDEX('Policy Characteristics'!G:G,MATCH($C2016,'Policy Characteristics'!$C:$C,0)))</f>
        <v>10</v>
      </c>
      <c r="N2016" s="226">
        <f>IF(ISBLANK(INDEX('Policy Characteristics'!H:H,MATCH($C2016,'Policy Characteristics'!$C:$C,0))),"",INDEX('Policy Characteristics'!H:H,MATCH($C2016,'Policy Characteristics'!$C:$C,0)))</f>
        <v>1</v>
      </c>
      <c r="O2016" s="226" t="str">
        <f>IF(ISBLANK(INDEX('Policy Characteristics'!I:I,MATCH($C2016,'Policy Characteristics'!$C:$C,0))),"",INDEX('Policy Characteristics'!I:I,MATCH($C2016,'Policy Characteristics'!$C:$C,0)))</f>
        <v>weight</v>
      </c>
      <c r="P2016" s="22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26" t="str">
        <f>IF(ISBLANK(INDEX('Policy Characteristics'!K:K,MATCH($C2016,'Policy Characteristics'!$C:$C,0))),"",INDEX('Policy Characteristics'!K:K,MATCH($C2016,'Policy Characteristics'!$C:$C,0)))</f>
        <v>io-model.html</v>
      </c>
      <c r="R2016" s="226" t="str">
        <f>IF(ISBLANK(INDEX('Policy Characteristics'!L:L,MATCH($C2016,'Policy Characteristics'!$C:$C,0))),"",INDEX('Policy Characteristics'!L:L,MATCH($C2016,'Policy Characteristics'!$C:$C,0)))</f>
        <v/>
      </c>
    </row>
    <row r="2017" spans="1:18">
      <c r="A2017" s="22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226" t="str">
        <f t="shared" si="97"/>
        <v>GRA for National Debt Interest</v>
      </c>
      <c r="D2017" s="1" t="s">
        <v>1087</v>
      </c>
      <c r="F2017" s="1" t="s">
        <v>1088</v>
      </c>
      <c r="H2017" s="43">
        <v>583</v>
      </c>
      <c r="I2017" s="263" t="str">
        <f t="shared" si="98"/>
        <v>Yes</v>
      </c>
      <c r="J2017" s="227" t="str">
        <f>IF(ISBLANK(INDEX('Policy Characteristics'!D:D,MATCH($C2017,'Policy Characteristics'!$C:$C,0))),"",INDEX('Policy Characteristics'!D:D,MATCH($C2017,'Policy Characteristics'!$C:$C,0)))</f>
        <v/>
      </c>
      <c r="K2017" s="226" t="str">
        <f>IF(ISBLANK(INDEX('Policy Characteristics'!E:E,MATCH($C2017,'Policy Characteristics'!$C:$C,0))),"",INDEX('Policy Characteristics'!E:E,MATCH($C2017,'Policy Characteristics'!$C:$C,0)))</f>
        <v>GRA national debt interest</v>
      </c>
      <c r="L2017" s="226">
        <f>IF(ISBLANK(INDEX('Policy Characteristics'!F:F,MATCH($C2017,'Policy Characteristics'!$C:$C,0))),"",INDEX('Policy Characteristics'!F:F,MATCH($C2017,'Policy Characteristics'!$C:$C,0)))</f>
        <v>0</v>
      </c>
      <c r="M2017" s="226">
        <f>IF(ISBLANK(INDEX('Policy Characteristics'!G:G,MATCH($C2017,'Policy Characteristics'!$C:$C,0))),"",INDEX('Policy Characteristics'!G:G,MATCH($C2017,'Policy Characteristics'!$C:$C,0)))</f>
        <v>10</v>
      </c>
      <c r="N2017" s="226">
        <f>IF(ISBLANK(INDEX('Policy Characteristics'!H:H,MATCH($C2017,'Policy Characteristics'!$C:$C,0))),"",INDEX('Policy Characteristics'!H:H,MATCH($C2017,'Policy Characteristics'!$C:$C,0)))</f>
        <v>1</v>
      </c>
      <c r="O2017" s="226" t="str">
        <f>IF(ISBLANK(INDEX('Policy Characteristics'!I:I,MATCH($C2017,'Policy Characteristics'!$C:$C,0))),"",INDEX('Policy Characteristics'!I:I,MATCH($C2017,'Policy Characteristics'!$C:$C,0)))</f>
        <v>weight</v>
      </c>
      <c r="P2017" s="22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26" t="str">
        <f>IF(ISBLANK(INDEX('Policy Characteristics'!K:K,MATCH($C2017,'Policy Characteristics'!$C:$C,0))),"",INDEX('Policy Characteristics'!K:K,MATCH($C2017,'Policy Characteristics'!$C:$C,0)))</f>
        <v>io-model.html</v>
      </c>
      <c r="R2017" s="226" t="str">
        <f>IF(ISBLANK(INDEX('Policy Characteristics'!L:L,MATCH($C2017,'Policy Characteristics'!$C:$C,0))),"",INDEX('Policy Characteristics'!L:L,MATCH($C2017,'Policy Characteristics'!$C:$C,0)))</f>
        <v/>
      </c>
    </row>
    <row r="2018" spans="1:18">
      <c r="A2018" s="22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226" t="str">
        <f t="shared" si="97"/>
        <v>GRA for National Debt Interest</v>
      </c>
      <c r="D2018" s="1" t="s">
        <v>1089</v>
      </c>
      <c r="F2018" s="1" t="s">
        <v>1090</v>
      </c>
      <c r="H2018" s="43">
        <v>584</v>
      </c>
      <c r="I2018" s="263" t="str">
        <f t="shared" si="98"/>
        <v>Yes</v>
      </c>
      <c r="J2018" s="227" t="str">
        <f>IF(ISBLANK(INDEX('Policy Characteristics'!D:D,MATCH($C2018,'Policy Characteristics'!$C:$C,0))),"",INDEX('Policy Characteristics'!D:D,MATCH($C2018,'Policy Characteristics'!$C:$C,0)))</f>
        <v/>
      </c>
      <c r="K2018" s="226" t="str">
        <f>IF(ISBLANK(INDEX('Policy Characteristics'!E:E,MATCH($C2018,'Policy Characteristics'!$C:$C,0))),"",INDEX('Policy Characteristics'!E:E,MATCH($C2018,'Policy Characteristics'!$C:$C,0)))</f>
        <v>GRA national debt interest</v>
      </c>
      <c r="L2018" s="226">
        <f>IF(ISBLANK(INDEX('Policy Characteristics'!F:F,MATCH($C2018,'Policy Characteristics'!$C:$C,0))),"",INDEX('Policy Characteristics'!F:F,MATCH($C2018,'Policy Characteristics'!$C:$C,0)))</f>
        <v>0</v>
      </c>
      <c r="M2018" s="226">
        <f>IF(ISBLANK(INDEX('Policy Characteristics'!G:G,MATCH($C2018,'Policy Characteristics'!$C:$C,0))),"",INDEX('Policy Characteristics'!G:G,MATCH($C2018,'Policy Characteristics'!$C:$C,0)))</f>
        <v>10</v>
      </c>
      <c r="N2018" s="226">
        <f>IF(ISBLANK(INDEX('Policy Characteristics'!H:H,MATCH($C2018,'Policy Characteristics'!$C:$C,0))),"",INDEX('Policy Characteristics'!H:H,MATCH($C2018,'Policy Characteristics'!$C:$C,0)))</f>
        <v>1</v>
      </c>
      <c r="O2018" s="226" t="str">
        <f>IF(ISBLANK(INDEX('Policy Characteristics'!I:I,MATCH($C2018,'Policy Characteristics'!$C:$C,0))),"",INDEX('Policy Characteristics'!I:I,MATCH($C2018,'Policy Characteristics'!$C:$C,0)))</f>
        <v>weight</v>
      </c>
      <c r="P2018" s="22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26" t="str">
        <f>IF(ISBLANK(INDEX('Policy Characteristics'!K:K,MATCH($C2018,'Policy Characteristics'!$C:$C,0))),"",INDEX('Policy Characteristics'!K:K,MATCH($C2018,'Policy Characteristics'!$C:$C,0)))</f>
        <v>io-model.html</v>
      </c>
      <c r="R2018" s="226" t="str">
        <f>IF(ISBLANK(INDEX('Policy Characteristics'!L:L,MATCH($C2018,'Policy Characteristics'!$C:$C,0))),"",INDEX('Policy Characteristics'!L:L,MATCH($C2018,'Policy Characteristics'!$C:$C,0)))</f>
        <v/>
      </c>
    </row>
    <row r="2019" spans="1:18">
      <c r="A2019" s="22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Remaining Government Cash Flows</v>
      </c>
      <c r="C2019" t="s">
        <v>708</v>
      </c>
      <c r="D2019" s="1" t="s">
        <v>1081</v>
      </c>
      <c r="F2019" s="1" t="s">
        <v>1082</v>
      </c>
      <c r="H2019" s="43">
        <v>585</v>
      </c>
      <c r="I2019" s="259" t="s">
        <v>728</v>
      </c>
      <c r="J2019" s="227" t="str">
        <f>IF(ISBLANK(INDEX('Policy Characteristics'!D:D,MATCH($C2019,'Policy Characteristics'!$C:$C,0))),"",INDEX('Policy Characteristics'!D:D,MATCH($C2019,'Policy Characteristics'!$C:$C,0)))</f>
        <v/>
      </c>
      <c r="K2019" s="226" t="str">
        <f>IF(ISBLANK(INDEX('Policy Characteristics'!E:E,MATCH($C2019,'Policy Characteristics'!$C:$C,0))),"",INDEX('Policy Characteristics'!E:E,MATCH($C2019,'Policy Characteristics'!$C:$C,0)))</f>
        <v>GRA remaining cash flow changes</v>
      </c>
      <c r="L2019" s="226">
        <f>IF(ISBLANK(INDEX('Policy Characteristics'!F:F,MATCH($C2019,'Policy Characteristics'!$C:$C,0))),"",INDEX('Policy Characteristics'!F:F,MATCH($C2019,'Policy Characteristics'!$C:$C,0)))</f>
        <v>0</v>
      </c>
      <c r="M2019" s="226">
        <f>IF(ISBLANK(INDEX('Policy Characteristics'!G:G,MATCH($C2019,'Policy Characteristics'!$C:$C,0))),"",INDEX('Policy Characteristics'!G:G,MATCH($C2019,'Policy Characteristics'!$C:$C,0)))</f>
        <v>10</v>
      </c>
      <c r="N2019" s="226">
        <f>IF(ISBLANK(INDEX('Policy Characteristics'!H:H,MATCH($C2019,'Policy Characteristics'!$C:$C,0))),"",INDEX('Policy Characteristics'!H:H,MATCH($C2019,'Policy Characteristics'!$C:$C,0)))</f>
        <v>1</v>
      </c>
      <c r="O2019" s="226" t="str">
        <f>IF(ISBLANK(INDEX('Policy Characteristics'!I:I,MATCH($C2019,'Policy Characteristics'!$C:$C,0))),"",INDEX('Policy Characteristics'!I:I,MATCH($C2019,'Policy Characteristics'!$C:$C,0)))</f>
        <v>weight</v>
      </c>
      <c r="P2019" s="22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26" t="str">
        <f>IF(ISBLANK(INDEX('Policy Characteristics'!K:K,MATCH($C2019,'Policy Characteristics'!$C:$C,0))),"",INDEX('Policy Characteristics'!K:K,MATCH($C2019,'Policy Characteristics'!$C:$C,0)))</f>
        <v>io-model.html</v>
      </c>
      <c r="R2019" s="226" t="str">
        <f>IF(ISBLANK(INDEX('Policy Characteristics'!L:L,MATCH($C2019,'Policy Characteristics'!$C:$C,0))),"",INDEX('Policy Characteristics'!L:L,MATCH($C2019,'Policy Characteristics'!$C:$C,0)))</f>
        <v/>
      </c>
    </row>
    <row r="2020" spans="1:18">
      <c r="A2020" s="22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s="226" t="str">
        <f t="shared" ref="C2020" si="99">C$2019</f>
        <v>GRA for Remaining Government Cash Flow Changes</v>
      </c>
      <c r="D2020" s="1" t="s">
        <v>1083</v>
      </c>
      <c r="F2020" s="1" t="s">
        <v>1084</v>
      </c>
      <c r="H2020" s="43">
        <v>586</v>
      </c>
      <c r="I2020" s="263" t="str">
        <f t="shared" ref="I2020:I2023" si="100">I$2019</f>
        <v>Yes</v>
      </c>
      <c r="J2020" s="227" t="str">
        <f>IF(ISBLANK(INDEX('Policy Characteristics'!D:D,MATCH($C2020,'Policy Characteristics'!$C:$C,0))),"",INDEX('Policy Characteristics'!D:D,MATCH($C2020,'Policy Characteristics'!$C:$C,0)))</f>
        <v/>
      </c>
      <c r="K2020" s="226" t="str">
        <f>IF(ISBLANK(INDEX('Policy Characteristics'!E:E,MATCH($C2020,'Policy Characteristics'!$C:$C,0))),"",INDEX('Policy Characteristics'!E:E,MATCH($C2020,'Policy Characteristics'!$C:$C,0)))</f>
        <v>GRA remaining cash flow changes</v>
      </c>
      <c r="L2020" s="226">
        <f>IF(ISBLANK(INDEX('Policy Characteristics'!F:F,MATCH($C2020,'Policy Characteristics'!$C:$C,0))),"",INDEX('Policy Characteristics'!F:F,MATCH($C2020,'Policy Characteristics'!$C:$C,0)))</f>
        <v>0</v>
      </c>
      <c r="M2020" s="226">
        <f>IF(ISBLANK(INDEX('Policy Characteristics'!G:G,MATCH($C2020,'Policy Characteristics'!$C:$C,0))),"",INDEX('Policy Characteristics'!G:G,MATCH($C2020,'Policy Characteristics'!$C:$C,0)))</f>
        <v>10</v>
      </c>
      <c r="N2020" s="226">
        <f>IF(ISBLANK(INDEX('Policy Characteristics'!H:H,MATCH($C2020,'Policy Characteristics'!$C:$C,0))),"",INDEX('Policy Characteristics'!H:H,MATCH($C2020,'Policy Characteristics'!$C:$C,0)))</f>
        <v>1</v>
      </c>
      <c r="O2020" s="226" t="str">
        <f>IF(ISBLANK(INDEX('Policy Characteristics'!I:I,MATCH($C2020,'Policy Characteristics'!$C:$C,0))),"",INDEX('Policy Characteristics'!I:I,MATCH($C2020,'Policy Characteristics'!$C:$C,0)))</f>
        <v>weight</v>
      </c>
      <c r="P2020" s="22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26" t="str">
        <f>IF(ISBLANK(INDEX('Policy Characteristics'!K:K,MATCH($C2020,'Policy Characteristics'!$C:$C,0))),"",INDEX('Policy Characteristics'!K:K,MATCH($C2020,'Policy Characteristics'!$C:$C,0)))</f>
        <v>io-model.html</v>
      </c>
      <c r="R2020" s="226" t="str">
        <f>IF(ISBLANK(INDEX('Policy Characteristics'!L:L,MATCH($C2020,'Policy Characteristics'!$C:$C,0))),"",INDEX('Policy Characteristics'!L:L,MATCH($C2020,'Policy Characteristics'!$C:$C,0)))</f>
        <v/>
      </c>
    </row>
    <row r="2021" spans="1:18">
      <c r="A2021" s="22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226" t="str">
        <f t="shared" ref="C2021:C2023" si="101">C$2019</f>
        <v>GRA for Remaining Government Cash Flow Changes</v>
      </c>
      <c r="D2021" s="1" t="s">
        <v>1085</v>
      </c>
      <c r="F2021" s="1" t="s">
        <v>1086</v>
      </c>
      <c r="H2021" s="43">
        <v>587</v>
      </c>
      <c r="I2021" s="263" t="str">
        <f t="shared" si="100"/>
        <v>Yes</v>
      </c>
      <c r="J2021" s="227" t="str">
        <f>IF(ISBLANK(INDEX('Policy Characteristics'!D:D,MATCH($C2021,'Policy Characteristics'!$C:$C,0))),"",INDEX('Policy Characteristics'!D:D,MATCH($C2021,'Policy Characteristics'!$C:$C,0)))</f>
        <v/>
      </c>
      <c r="K2021" s="226" t="str">
        <f>IF(ISBLANK(INDEX('Policy Characteristics'!E:E,MATCH($C2021,'Policy Characteristics'!$C:$C,0))),"",INDEX('Policy Characteristics'!E:E,MATCH($C2021,'Policy Characteristics'!$C:$C,0)))</f>
        <v>GRA remaining cash flow changes</v>
      </c>
      <c r="L2021" s="226">
        <f>IF(ISBLANK(INDEX('Policy Characteristics'!F:F,MATCH($C2021,'Policy Characteristics'!$C:$C,0))),"",INDEX('Policy Characteristics'!F:F,MATCH($C2021,'Policy Characteristics'!$C:$C,0)))</f>
        <v>0</v>
      </c>
      <c r="M2021" s="226">
        <f>IF(ISBLANK(INDEX('Policy Characteristics'!G:G,MATCH($C2021,'Policy Characteristics'!$C:$C,0))),"",INDEX('Policy Characteristics'!G:G,MATCH($C2021,'Policy Characteristics'!$C:$C,0)))</f>
        <v>10</v>
      </c>
      <c r="N2021" s="226">
        <f>IF(ISBLANK(INDEX('Policy Characteristics'!H:H,MATCH($C2021,'Policy Characteristics'!$C:$C,0))),"",INDEX('Policy Characteristics'!H:H,MATCH($C2021,'Policy Characteristics'!$C:$C,0)))</f>
        <v>1</v>
      </c>
      <c r="O2021" s="226" t="str">
        <f>IF(ISBLANK(INDEX('Policy Characteristics'!I:I,MATCH($C2021,'Policy Characteristics'!$C:$C,0))),"",INDEX('Policy Characteristics'!I:I,MATCH($C2021,'Policy Characteristics'!$C:$C,0)))</f>
        <v>weight</v>
      </c>
      <c r="P2021" s="22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26" t="str">
        <f>IF(ISBLANK(INDEX('Policy Characteristics'!K:K,MATCH($C2021,'Policy Characteristics'!$C:$C,0))),"",INDEX('Policy Characteristics'!K:K,MATCH($C2021,'Policy Characteristics'!$C:$C,0)))</f>
        <v>io-model.html</v>
      </c>
      <c r="R2021" s="226" t="str">
        <f>IF(ISBLANK(INDEX('Policy Characteristics'!L:L,MATCH($C2021,'Policy Characteristics'!$C:$C,0))),"",INDEX('Policy Characteristics'!L:L,MATCH($C2021,'Policy Characteristics'!$C:$C,0)))</f>
        <v/>
      </c>
    </row>
    <row r="2022" spans="1:18">
      <c r="A2022" s="22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226" t="str">
        <f t="shared" si="101"/>
        <v>GRA for Remaining Government Cash Flow Changes</v>
      </c>
      <c r="D2022" s="1" t="s">
        <v>1087</v>
      </c>
      <c r="F2022" s="1" t="s">
        <v>1088</v>
      </c>
      <c r="H2022" s="43">
        <v>588</v>
      </c>
      <c r="I2022" s="263" t="str">
        <f t="shared" si="100"/>
        <v>Yes</v>
      </c>
      <c r="J2022" s="227" t="str">
        <f>IF(ISBLANK(INDEX('Policy Characteristics'!D:D,MATCH($C2022,'Policy Characteristics'!$C:$C,0))),"",INDEX('Policy Characteristics'!D:D,MATCH($C2022,'Policy Characteristics'!$C:$C,0)))</f>
        <v/>
      </c>
      <c r="K2022" s="226" t="str">
        <f>IF(ISBLANK(INDEX('Policy Characteristics'!E:E,MATCH($C2022,'Policy Characteristics'!$C:$C,0))),"",INDEX('Policy Characteristics'!E:E,MATCH($C2022,'Policy Characteristics'!$C:$C,0)))</f>
        <v>GRA remaining cash flow changes</v>
      </c>
      <c r="L2022" s="226">
        <f>IF(ISBLANK(INDEX('Policy Characteristics'!F:F,MATCH($C2022,'Policy Characteristics'!$C:$C,0))),"",INDEX('Policy Characteristics'!F:F,MATCH($C2022,'Policy Characteristics'!$C:$C,0)))</f>
        <v>0</v>
      </c>
      <c r="M2022" s="226">
        <f>IF(ISBLANK(INDEX('Policy Characteristics'!G:G,MATCH($C2022,'Policy Characteristics'!$C:$C,0))),"",INDEX('Policy Characteristics'!G:G,MATCH($C2022,'Policy Characteristics'!$C:$C,0)))</f>
        <v>10</v>
      </c>
      <c r="N2022" s="226">
        <f>IF(ISBLANK(INDEX('Policy Characteristics'!H:H,MATCH($C2022,'Policy Characteristics'!$C:$C,0))),"",INDEX('Policy Characteristics'!H:H,MATCH($C2022,'Policy Characteristics'!$C:$C,0)))</f>
        <v>1</v>
      </c>
      <c r="O2022" s="226" t="str">
        <f>IF(ISBLANK(INDEX('Policy Characteristics'!I:I,MATCH($C2022,'Policy Characteristics'!$C:$C,0))),"",INDEX('Policy Characteristics'!I:I,MATCH($C2022,'Policy Characteristics'!$C:$C,0)))</f>
        <v>weight</v>
      </c>
      <c r="P2022" s="22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26" t="str">
        <f>IF(ISBLANK(INDEX('Policy Characteristics'!K:K,MATCH($C2022,'Policy Characteristics'!$C:$C,0))),"",INDEX('Policy Characteristics'!K:K,MATCH($C2022,'Policy Characteristics'!$C:$C,0)))</f>
        <v>io-model.html</v>
      </c>
      <c r="R2022" s="226" t="str">
        <f>IF(ISBLANK(INDEX('Policy Characteristics'!L:L,MATCH($C2022,'Policy Characteristics'!$C:$C,0))),"",INDEX('Policy Characteristics'!L:L,MATCH($C2022,'Policy Characteristics'!$C:$C,0)))</f>
        <v/>
      </c>
    </row>
    <row r="2023" spans="1:18">
      <c r="A2023" s="22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226" t="str">
        <f t="shared" si="101"/>
        <v>GRA for Remaining Government Cash Flow Changes</v>
      </c>
      <c r="D2023" s="1" t="s">
        <v>1089</v>
      </c>
      <c r="F2023" s="1" t="s">
        <v>1090</v>
      </c>
      <c r="H2023" s="43">
        <v>589</v>
      </c>
      <c r="I2023" s="263" t="str">
        <f t="shared" si="100"/>
        <v>Yes</v>
      </c>
      <c r="J2023" s="227" t="str">
        <f>IF(ISBLANK(INDEX('Policy Characteristics'!D:D,MATCH($C2023,'Policy Characteristics'!$C:$C,0))),"",INDEX('Policy Characteristics'!D:D,MATCH($C2023,'Policy Characteristics'!$C:$C,0)))</f>
        <v/>
      </c>
      <c r="K2023" s="226" t="str">
        <f>IF(ISBLANK(INDEX('Policy Characteristics'!E:E,MATCH($C2023,'Policy Characteristics'!$C:$C,0))),"",INDEX('Policy Characteristics'!E:E,MATCH($C2023,'Policy Characteristics'!$C:$C,0)))</f>
        <v>GRA remaining cash flow changes</v>
      </c>
      <c r="L2023" s="226">
        <f>IF(ISBLANK(INDEX('Policy Characteristics'!F:F,MATCH($C2023,'Policy Characteristics'!$C:$C,0))),"",INDEX('Policy Characteristics'!F:F,MATCH($C2023,'Policy Characteristics'!$C:$C,0)))</f>
        <v>0</v>
      </c>
      <c r="M2023" s="226">
        <f>IF(ISBLANK(INDEX('Policy Characteristics'!G:G,MATCH($C2023,'Policy Characteristics'!$C:$C,0))),"",INDEX('Policy Characteristics'!G:G,MATCH($C2023,'Policy Characteristics'!$C:$C,0)))</f>
        <v>10</v>
      </c>
      <c r="N2023" s="226">
        <f>IF(ISBLANK(INDEX('Policy Characteristics'!H:H,MATCH($C2023,'Policy Characteristics'!$C:$C,0))),"",INDEX('Policy Characteristics'!H:H,MATCH($C2023,'Policy Characteristics'!$C:$C,0)))</f>
        <v>1</v>
      </c>
      <c r="O2023" s="226" t="str">
        <f>IF(ISBLANK(INDEX('Policy Characteristics'!I:I,MATCH($C2023,'Policy Characteristics'!$C:$C,0))),"",INDEX('Policy Characteristics'!I:I,MATCH($C2023,'Policy Characteristics'!$C:$C,0)))</f>
        <v>weight</v>
      </c>
      <c r="P2023" s="22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26" t="str">
        <f>IF(ISBLANK(INDEX('Policy Characteristics'!K:K,MATCH($C2023,'Policy Characteristics'!$C:$C,0))),"",INDEX('Policy Characteristics'!K:K,MATCH($C2023,'Policy Characteristics'!$C:$C,0)))</f>
        <v>io-model.html</v>
      </c>
      <c r="R2023" s="226" t="str">
        <f>IF(ISBLANK(INDEX('Policy Characteristics'!L:L,MATCH($C2023,'Policy Characteristics'!$C:$C,0))),"",INDEX('Policy Characteristics'!L:L,MATCH($C2023,'Policy Characteristics'!$C:$C,0)))</f>
        <v/>
      </c>
    </row>
    <row r="2024" spans="1:18">
      <c r="A2024" s="226" t="str">
        <f>IF(ISBLANK(INDEX('Policy Characteristics'!A:A,MATCH($C2024,'Policy Characteristics'!$C:$C,0))),"",INDEX('Policy Characteristics'!A:A,MATCH($C2024,'Policy Characteristics'!$C:$C,0)))</f>
        <v>Control Settings</v>
      </c>
      <c r="B2024" s="234" t="str">
        <f>IF(ISBLANK(INDEX('Policy Characteristics'!B:B,MATCH($C2024,'Policy Characteristics'!$C:$C,0))),"",INDEX('Policy Characteristics'!B:B,MATCH($C2024,'Policy Characteristics'!$C:$C,0)))</f>
        <v>COVID-19 Recession</v>
      </c>
      <c r="C2024" s="1" t="s">
        <v>712</v>
      </c>
      <c r="H2024" s="43">
        <v>543</v>
      </c>
      <c r="I2024" s="259" t="s">
        <v>738</v>
      </c>
      <c r="J2024" s="227" t="str">
        <f>IF(ISBLANK(INDEX('Policy Characteristics'!D:D,MATCH($C2024,'Policy Characteristics'!$C:$C,0))),"",INDEX('Policy Characteristics'!D:D,MATCH($C2024,'Policy Characteristics'!$C:$C,0)))</f>
        <v/>
      </c>
      <c r="K2024" s="226" t="str">
        <f>IF(ISBLANK(INDEX('Policy Characteristics'!E:E,MATCH($C2024,'Policy Characteristics'!$C:$C,0))),"",INDEX('Policy Characteristics'!E:E,MATCH($C2024,'Policy Characteristics'!$C:$C,0)))</f>
        <v>settings exogenous GDP adjustment</v>
      </c>
      <c r="L2024" s="266">
        <f>IF(ISBLANK(INDEX('Policy Characteristics'!F:F,MATCH($C2024,'Policy Characteristics'!$C:$C,0))),"",INDEX('Policy Characteristics'!F:F,MATCH($C2024,'Policy Characteristics'!$C:$C,0)))</f>
        <v>0</v>
      </c>
      <c r="M2024" s="266">
        <f>IF(ISBLANK(INDEX('Policy Characteristics'!G:G,MATCH($C2024,'Policy Characteristics'!$C:$C,0))),"",INDEX('Policy Characteristics'!G:G,MATCH($C2024,'Policy Characteristics'!$C:$C,0)))</f>
        <v>1</v>
      </c>
      <c r="N2024" s="266">
        <f>IF(ISBLANK(INDEX('Policy Characteristics'!H:H,MATCH($C2024,'Policy Characteristics'!$C:$C,0))),"",INDEX('Policy Characteristics'!H:H,MATCH($C2024,'Policy Characteristics'!$C:$C,0)))</f>
        <v>1</v>
      </c>
      <c r="O2024" s="226" t="str">
        <f>IF(ISBLANK(INDEX('Policy Characteristics'!I:I,MATCH($C2024,'Policy Characteristics'!$C:$C,0))),"",INDEX('Policy Characteristics'!I:I,MATCH($C2024,'Policy Characteristics'!$C:$C,0)))</f>
        <v>on/off</v>
      </c>
      <c r="P2024" s="22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26" t="str">
        <f>IF(ISBLANK(INDEX('Policy Characteristics'!K:K,MATCH($C2024,'Policy Characteristics'!$C:$C,0))),"",INDEX('Policy Characteristics'!K:K,MATCH($C2024,'Policy Characteristics'!$C:$C,0)))</f>
        <v/>
      </c>
      <c r="R2024" s="226" t="str">
        <f>IF(ISBLANK(INDEX('Policy Characteristics'!L:L,MATCH($C2024,'Policy Characteristics'!$C:$C,0))),"",INDEX('Policy Characteristics'!L:L,MATCH($C2024,'Policy Characteristics'!$C:$C,0)))</f>
        <v/>
      </c>
    </row>
    <row r="2025" spans="1:18">
      <c r="A2025" s="22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Use 20-Year GWP Values</v>
      </c>
      <c r="C2025" t="s">
        <v>716</v>
      </c>
      <c r="H2025" s="43">
        <v>1601</v>
      </c>
      <c r="I2025" s="259" t="s">
        <v>738</v>
      </c>
      <c r="J2025" s="227" t="str">
        <f>IF(ISBLANK(INDEX('Policy Characteristics'!D:D,MATCH($C2025,'Policy Characteristics'!$C:$C,0))),"",INDEX('Policy Characteristics'!D:D,MATCH($C2025,'Policy Characteristics'!$C:$C,0)))</f>
        <v/>
      </c>
      <c r="K2025" s="226" t="str">
        <f>IF(ISBLANK(INDEX('Policy Characteristics'!E:E,MATCH($C2025,'Policy Characteristics'!$C:$C,0))),"",INDEX('Policy Characteristics'!E:E,MATCH($C2025,'Policy Characteristics'!$C:$C,0)))</f>
        <v/>
      </c>
      <c r="L2025" s="266">
        <f>IF(ISBLANK(INDEX('Policy Characteristics'!F:F,MATCH($C2025,'Policy Characteristics'!$C:$C,0))),"",INDEX('Policy Characteristics'!F:F,MATCH($C2025,'Policy Characteristics'!$C:$C,0)))</f>
        <v>0</v>
      </c>
      <c r="M2025" s="266">
        <f>IF(ISBLANK(INDEX('Policy Characteristics'!G:G,MATCH($C2025,'Policy Characteristics'!$C:$C,0))),"",INDEX('Policy Characteristics'!G:G,MATCH($C2025,'Policy Characteristics'!$C:$C,0)))</f>
        <v>1</v>
      </c>
      <c r="N2025" s="266">
        <f>IF(ISBLANK(INDEX('Policy Characteristics'!H:H,MATCH($C2025,'Policy Characteristics'!$C:$C,0))),"",INDEX('Policy Characteristics'!H:H,MATCH($C2025,'Policy Characteristics'!$C:$C,0)))</f>
        <v>1</v>
      </c>
      <c r="O2025" s="226" t="str">
        <f>IF(ISBLANK(INDEX('Policy Characteristics'!I:I,MATCH($C2025,'Policy Characteristics'!$C:$C,0))),"",INDEX('Policy Characteristics'!I:I,MATCH($C2025,'Policy Characteristics'!$C:$C,0)))</f>
        <v>on/off</v>
      </c>
      <c r="P2025" s="22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26" t="str">
        <f>IF(ISBLANK(INDEX('Policy Characteristics'!K:K,MATCH($C2025,'Policy Characteristics'!$C:$C,0))),"",INDEX('Policy Characteristics'!K:K,MATCH($C2025,'Policy Characteristics'!$C:$C,0)))</f>
        <v/>
      </c>
      <c r="R2025" s="226"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13" t="s">
        <v>1091</v>
      </c>
      <c r="B1" s="413"/>
    </row>
    <row r="2" spans="1:2">
      <c r="A2" s="187" t="s">
        <v>1092</v>
      </c>
      <c r="B2" s="187" t="s">
        <v>1093</v>
      </c>
    </row>
    <row r="3" spans="1:2">
      <c r="A3" s="188" t="s">
        <v>1094</v>
      </c>
      <c r="B3" t="str">
        <f>A3</f>
        <v>million metric tons / year</v>
      </c>
    </row>
    <row r="4" spans="1:2">
      <c r="A4" s="188" t="s">
        <v>1095</v>
      </c>
      <c r="B4" t="str">
        <f>A4</f>
        <v>million metric tons</v>
      </c>
    </row>
    <row r="5" spans="1:2">
      <c r="A5" s="188" t="s">
        <v>1096</v>
      </c>
      <c r="B5" t="str">
        <f>A5</f>
        <v>g CO2e / 2024 dollar</v>
      </c>
    </row>
    <row r="6" spans="1:2">
      <c r="A6" s="189" t="s">
        <v>1097</v>
      </c>
      <c r="B6" t="str">
        <f t="shared" ref="B6:B46" si="0">A6</f>
        <v>thousand metric tons / year</v>
      </c>
    </row>
    <row r="7" spans="1:2">
      <c r="A7" s="189" t="s">
        <v>1098</v>
      </c>
      <c r="B7" t="str">
        <f>A7</f>
        <v>g CO2 / 2024 dollar</v>
      </c>
    </row>
    <row r="8" spans="1:2" ht="28.8">
      <c r="A8" s="189" t="s">
        <v>1099</v>
      </c>
      <c r="B8" t="str">
        <f t="shared" si="0"/>
        <v>2024 dollars / metric ton CO2e abated, Annual average abatement (million metric tons CO2e)</v>
      </c>
    </row>
    <row r="9" spans="1:2">
      <c r="A9" s="189" t="s">
        <v>1100</v>
      </c>
      <c r="B9" t="str">
        <f t="shared" si="0"/>
        <v>billion 2024 dollars / year</v>
      </c>
    </row>
    <row r="10" spans="1:2">
      <c r="A10" s="189" t="s">
        <v>1101</v>
      </c>
      <c r="B10" t="str">
        <f t="shared" si="0"/>
        <v>billion 2024 dollars</v>
      </c>
    </row>
    <row r="11" spans="1:2">
      <c r="A11" s="189" t="s">
        <v>1102</v>
      </c>
      <c r="B11" t="str">
        <f t="shared" si="0"/>
        <v>jobs</v>
      </c>
    </row>
    <row r="12" spans="1:2">
      <c r="A12" s="189" t="s">
        <v>1103</v>
      </c>
      <c r="B12" t="str">
        <f t="shared" si="0"/>
        <v>incidents / year</v>
      </c>
    </row>
    <row r="13" spans="1:2">
      <c r="A13" s="189" t="s">
        <v>71</v>
      </c>
      <c r="B13" t="str">
        <f t="shared" si="0"/>
        <v>% change</v>
      </c>
    </row>
    <row r="14" spans="1:2">
      <c r="A14" s="189" t="s">
        <v>1104</v>
      </c>
      <c r="B14" t="str">
        <f t="shared" si="0"/>
        <v>2024 dollars / employee-year</v>
      </c>
    </row>
    <row r="15" spans="1:2">
      <c r="A15" s="189" t="s">
        <v>1105</v>
      </c>
      <c r="B15" t="str">
        <f t="shared" si="0"/>
        <v>lives / year</v>
      </c>
    </row>
    <row r="16" spans="1:2">
      <c r="A16" s="189" t="s">
        <v>1106</v>
      </c>
      <c r="B16" t="str">
        <f t="shared" si="0"/>
        <v>terawatt-hours (TWh) / year</v>
      </c>
    </row>
    <row r="17" spans="1:2">
      <c r="A17" s="189" t="s">
        <v>1107</v>
      </c>
      <c r="B17" t="str">
        <f t="shared" si="0"/>
        <v>terawatt-hours (TWh)</v>
      </c>
    </row>
    <row r="18" spans="1:2">
      <c r="A18" s="189" t="s">
        <v>1108</v>
      </c>
      <c r="B18" t="str">
        <f t="shared" si="0"/>
        <v>%</v>
      </c>
    </row>
    <row r="19" spans="1:2">
      <c r="A19" s="189" t="s">
        <v>1109</v>
      </c>
      <c r="B19" t="str">
        <f t="shared" si="0"/>
        <v>metric tons CO2e / megawatt-hour (MWh)</v>
      </c>
    </row>
    <row r="20" spans="1:2">
      <c r="A20" s="189" t="s">
        <v>1110</v>
      </c>
      <c r="B20" t="str">
        <f t="shared" si="0"/>
        <v>kilowatt-hour / 2024 dollar</v>
      </c>
    </row>
    <row r="21" spans="1:2">
      <c r="A21" s="189" t="s">
        <v>1111</v>
      </c>
      <c r="B21" t="str">
        <f t="shared" si="0"/>
        <v>gigawatts (GW) / year</v>
      </c>
    </row>
    <row r="22" spans="1:2">
      <c r="A22" s="189" t="s">
        <v>1112</v>
      </c>
      <c r="B22" t="str">
        <f t="shared" si="0"/>
        <v>2024 dollars / megawatt-hour (MWh)</v>
      </c>
    </row>
    <row r="23" spans="1:2">
      <c r="A23" s="189" t="s">
        <v>1113</v>
      </c>
      <c r="B23" t="str">
        <f t="shared" si="0"/>
        <v>cubic km / yr</v>
      </c>
    </row>
    <row r="24" spans="1:2">
      <c r="A24" s="189" t="s">
        <v>1114</v>
      </c>
      <c r="B24" t="str">
        <f t="shared" si="0"/>
        <v>trillion passenger-miles / year</v>
      </c>
    </row>
    <row r="25" spans="1:2">
      <c r="A25" s="189" t="s">
        <v>1115</v>
      </c>
      <c r="B25" t="str">
        <f t="shared" si="0"/>
        <v>trillion freight ton-miles / year</v>
      </c>
    </row>
    <row r="26" spans="1:2">
      <c r="A26" s="189" t="s">
        <v>1116</v>
      </c>
      <c r="B26" t="str">
        <f t="shared" si="0"/>
        <v>million vehicles / year</v>
      </c>
    </row>
    <row r="27" spans="1:2">
      <c r="A27" s="189" t="s">
        <v>1117</v>
      </c>
      <c r="B27" t="str">
        <f t="shared" si="0"/>
        <v>thousand vehicles / year</v>
      </c>
    </row>
    <row r="28" spans="1:2">
      <c r="A28" s="189" t="s">
        <v>1118</v>
      </c>
      <c r="B28" t="str">
        <f t="shared" si="0"/>
        <v>million vehicles</v>
      </c>
    </row>
    <row r="29" spans="1:2">
      <c r="A29" s="189" t="s">
        <v>1119</v>
      </c>
      <c r="B29" t="str">
        <f t="shared" si="0"/>
        <v>thousand vehicles</v>
      </c>
    </row>
    <row r="30" spans="1:2">
      <c r="A30" s="189" t="s">
        <v>1120</v>
      </c>
      <c r="B30" t="str">
        <f t="shared" si="0"/>
        <v>quads / year</v>
      </c>
    </row>
    <row r="31" spans="1:2">
      <c r="A31" s="189" t="s">
        <v>1121</v>
      </c>
      <c r="B31" t="str">
        <f>A31</f>
        <v>thousand BTU / 2024 dollar</v>
      </c>
    </row>
    <row r="32" spans="1:2">
      <c r="A32" s="189" t="s">
        <v>1122</v>
      </c>
      <c r="B32" t="str">
        <f t="shared" si="0"/>
        <v>millions of short tons / year</v>
      </c>
    </row>
    <row r="33" spans="1:2">
      <c r="A33" s="189" t="s">
        <v>1123</v>
      </c>
      <c r="B33" t="str">
        <f t="shared" si="0"/>
        <v>trillion cubic feet / year</v>
      </c>
    </row>
    <row r="34" spans="1:2">
      <c r="A34" s="189" t="s">
        <v>1124</v>
      </c>
      <c r="B34" t="str">
        <f t="shared" si="0"/>
        <v>million barrels of oil / year</v>
      </c>
    </row>
    <row r="35" spans="1:2">
      <c r="A35" s="189" t="s">
        <v>1125</v>
      </c>
      <c r="B35" t="str">
        <f t="shared" si="0"/>
        <v>million gallons / year</v>
      </c>
    </row>
    <row r="36" spans="1:2">
      <c r="A36" s="189" t="s">
        <v>1126</v>
      </c>
      <c r="B36" t="str">
        <f t="shared" si="0"/>
        <v>trillion BTU / year</v>
      </c>
    </row>
    <row r="37" spans="1:2">
      <c r="A37" s="189" t="s">
        <v>1127</v>
      </c>
      <c r="B37" t="str">
        <f t="shared" si="0"/>
        <v>2024 dollars / short ton</v>
      </c>
    </row>
    <row r="38" spans="1:2">
      <c r="A38" s="189" t="s">
        <v>1128</v>
      </c>
      <c r="B38" t="str">
        <f t="shared" si="0"/>
        <v>2024 dollars / thousand cubic feet</v>
      </c>
    </row>
    <row r="39" spans="1:2">
      <c r="A39" s="189" t="s">
        <v>1129</v>
      </c>
      <c r="B39" t="str">
        <f t="shared" si="0"/>
        <v>2024 dollars / gallon</v>
      </c>
    </row>
    <row r="40" spans="1:2">
      <c r="A40" s="189" t="s">
        <v>1130</v>
      </c>
      <c r="B40" t="str">
        <f t="shared" si="0"/>
        <v>2024 dollars / barrel of oil</v>
      </c>
    </row>
    <row r="41" spans="1:2">
      <c r="A41" s="189" t="s">
        <v>1131</v>
      </c>
      <c r="B41" t="str">
        <f t="shared" si="0"/>
        <v>2024 dollars / kg</v>
      </c>
    </row>
    <row r="42" spans="1:2">
      <c r="A42" s="189" t="s">
        <v>1132</v>
      </c>
      <c r="B42" t="str">
        <f t="shared" si="0"/>
        <v>2024 dollars / kilowatt-hour (kWh)</v>
      </c>
    </row>
    <row r="43" spans="1:2">
      <c r="A43" s="189" t="s">
        <v>1112</v>
      </c>
      <c r="B43" t="str">
        <f t="shared" ref="B43" si="1">A43</f>
        <v>2024 dollars / megawatt-hour (MWh)</v>
      </c>
    </row>
    <row r="44" spans="1:2">
      <c r="A44" s="189" t="s">
        <v>1133</v>
      </c>
      <c r="B44" t="str">
        <f t="shared" si="0"/>
        <v>cost of eqpt. to capture 1 metric ton CO2e/yr (2020 dollars)</v>
      </c>
    </row>
    <row r="45" spans="1:2">
      <c r="A45" s="189" t="s">
        <v>1134</v>
      </c>
      <c r="B45" t="str">
        <f t="shared" si="0"/>
        <v>million 2024 dollars / megawatt (MW)</v>
      </c>
    </row>
    <row r="46" spans="1:2">
      <c r="A46" s="189" t="s">
        <v>1135</v>
      </c>
      <c r="B46" t="str">
        <f t="shared" si="0"/>
        <v>cost of eqpt. to produce 1 kg H2/yr (2024 dollars)</v>
      </c>
    </row>
    <row r="48" spans="1:2">
      <c r="A48" s="413" t="s">
        <v>1136</v>
      </c>
      <c r="B48" s="413"/>
    </row>
    <row r="49" spans="1:2">
      <c r="A49" s="187" t="s">
        <v>1092</v>
      </c>
      <c r="B49" s="187" t="s">
        <v>1093</v>
      </c>
    </row>
    <row r="50" spans="1:2">
      <c r="A50" s="151" t="s">
        <v>1137</v>
      </c>
      <c r="B50" t="str">
        <f t="shared" ref="B50:B51" si="2">A50</f>
        <v>$/metric ton CO2e</v>
      </c>
    </row>
    <row r="51" spans="1:2">
      <c r="A51" s="151" t="s">
        <v>1138</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6" zoomScale="70" zoomScaleNormal="70" workbookViewId="0">
      <selection activeCell="I50" sqref="I50"/>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6" t="s">
        <v>1139</v>
      </c>
      <c r="B1" s="157" t="s">
        <v>1140</v>
      </c>
      <c r="C1" s="190" t="s">
        <v>1141</v>
      </c>
      <c r="D1" s="157" t="s">
        <v>1142</v>
      </c>
      <c r="E1" s="157" t="s">
        <v>1143</v>
      </c>
      <c r="F1" s="157" t="s">
        <v>1144</v>
      </c>
      <c r="G1" s="157" t="s">
        <v>1145</v>
      </c>
      <c r="H1" s="157" t="s">
        <v>1146</v>
      </c>
      <c r="I1" s="158" t="s">
        <v>1147</v>
      </c>
      <c r="J1" s="44" t="s">
        <v>1148</v>
      </c>
    </row>
    <row r="2" spans="1:10">
      <c r="A2" s="2" t="s">
        <v>1149</v>
      </c>
      <c r="B2" s="1" t="s">
        <v>1150</v>
      </c>
      <c r="C2" s="43">
        <v>1</v>
      </c>
      <c r="D2" s="1" t="s">
        <v>1151</v>
      </c>
      <c r="E2" s="1" t="s">
        <v>1152</v>
      </c>
      <c r="F2" s="1" t="str">
        <f>UnitControlCenter!$B$3</f>
        <v>million metric tons / year</v>
      </c>
      <c r="G2" s="1" t="s">
        <v>1153</v>
      </c>
      <c r="J2" s="1" t="s">
        <v>1154</v>
      </c>
    </row>
    <row r="3" spans="1:10">
      <c r="A3" s="2" t="s">
        <v>1149</v>
      </c>
      <c r="B3" s="1" t="s">
        <v>1155</v>
      </c>
      <c r="C3" s="47">
        <v>1</v>
      </c>
      <c r="D3" s="2" t="s">
        <v>1151</v>
      </c>
      <c r="E3" s="2" t="s">
        <v>1152</v>
      </c>
      <c r="F3" s="1" t="str">
        <f>UnitControlCenter!$B$3</f>
        <v>million metric tons / year</v>
      </c>
      <c r="G3" s="1" t="s">
        <v>1156</v>
      </c>
    </row>
    <row r="4" spans="1:10" ht="28.8">
      <c r="A4" s="2" t="s">
        <v>1149</v>
      </c>
      <c r="B4" s="1" t="s">
        <v>1157</v>
      </c>
      <c r="C4" s="43">
        <v>1</v>
      </c>
      <c r="D4" s="1" t="s">
        <v>1151</v>
      </c>
      <c r="E4" s="1" t="s">
        <v>1152</v>
      </c>
      <c r="F4" s="1" t="str">
        <f>UnitControlCenter!B4</f>
        <v>million metric tons</v>
      </c>
      <c r="G4" s="1" t="s">
        <v>1158</v>
      </c>
      <c r="J4" s="1" t="s">
        <v>1159</v>
      </c>
    </row>
    <row r="5" spans="1:10" ht="28.8">
      <c r="A5" s="2" t="s">
        <v>1149</v>
      </c>
      <c r="B5" s="1" t="s">
        <v>1160</v>
      </c>
      <c r="C5" s="47">
        <v>1</v>
      </c>
      <c r="D5" s="2" t="s">
        <v>1151</v>
      </c>
      <c r="E5" s="2" t="s">
        <v>1152</v>
      </c>
      <c r="F5" s="1" t="str">
        <f>UnitControlCenter!B4</f>
        <v>million metric tons</v>
      </c>
      <c r="G5" s="1" t="s">
        <v>1161</v>
      </c>
    </row>
    <row r="6" spans="1:10" ht="72">
      <c r="A6" s="2" t="s">
        <v>1149</v>
      </c>
      <c r="B6" s="2" t="s">
        <v>1162</v>
      </c>
      <c r="C6" s="43">
        <v>1</v>
      </c>
      <c r="D6" s="1" t="s">
        <v>1163</v>
      </c>
      <c r="E6" s="1" t="s">
        <v>1164</v>
      </c>
      <c r="F6" s="1" t="str">
        <f>UnitControlCenter!$B$3</f>
        <v>million metric tons / year</v>
      </c>
      <c r="G6" s="1" t="s">
        <v>1165</v>
      </c>
      <c r="H6" s="1" t="s">
        <v>1166</v>
      </c>
      <c r="I6" s="1" t="s">
        <v>1167</v>
      </c>
    </row>
    <row r="7" spans="1:10" ht="28.8">
      <c r="A7" s="2" t="s">
        <v>1149</v>
      </c>
      <c r="B7" s="2" t="s">
        <v>1168</v>
      </c>
      <c r="C7" s="43">
        <v>1</v>
      </c>
      <c r="D7" s="1" t="s">
        <v>1163</v>
      </c>
      <c r="E7" s="1" t="s">
        <v>1164</v>
      </c>
      <c r="F7" s="1" t="str">
        <f>UnitControlCenter!$B$3</f>
        <v>million metric tons / year</v>
      </c>
      <c r="G7" s="1" t="s">
        <v>1169</v>
      </c>
      <c r="H7" s="1" t="s">
        <v>1170</v>
      </c>
      <c r="I7" s="1" t="s">
        <v>1171</v>
      </c>
    </row>
    <row r="8" spans="1:10" ht="28.8">
      <c r="A8" s="2" t="s">
        <v>1149</v>
      </c>
      <c r="B8" s="2" t="s">
        <v>1172</v>
      </c>
      <c r="C8" s="43">
        <v>1</v>
      </c>
      <c r="D8" s="1" t="s">
        <v>1163</v>
      </c>
      <c r="E8" s="1" t="s">
        <v>1164</v>
      </c>
      <c r="F8" s="1" t="str">
        <f>UnitControlCenter!$B$3</f>
        <v>million metric tons / year</v>
      </c>
      <c r="G8" s="1" t="s">
        <v>1173</v>
      </c>
      <c r="H8" s="1" t="s">
        <v>1174</v>
      </c>
      <c r="I8" s="1" t="s">
        <v>1175</v>
      </c>
    </row>
    <row r="9" spans="1:10">
      <c r="A9" s="2" t="s">
        <v>1149</v>
      </c>
      <c r="B9" s="2" t="s">
        <v>1176</v>
      </c>
      <c r="C9" s="43">
        <v>0</v>
      </c>
      <c r="D9" s="1" t="s">
        <v>1151</v>
      </c>
      <c r="E9" s="1" t="s">
        <v>1152</v>
      </c>
      <c r="F9" s="1" t="str">
        <f>UnitControlCenter!$B$5</f>
        <v>g CO2e / 2024 dollar</v>
      </c>
      <c r="G9" s="1" t="s">
        <v>1177</v>
      </c>
    </row>
    <row r="10" spans="1:10">
      <c r="A10" s="2" t="s">
        <v>1149</v>
      </c>
      <c r="B10" s="2" t="s">
        <v>1178</v>
      </c>
      <c r="C10" s="43">
        <v>1</v>
      </c>
      <c r="D10" s="1" t="s">
        <v>1151</v>
      </c>
      <c r="E10" s="1" t="s">
        <v>1152</v>
      </c>
      <c r="F10" s="1" t="str">
        <f>UnitControlCenter!$B$3</f>
        <v>million metric tons / year</v>
      </c>
      <c r="G10" s="1" t="s">
        <v>1179</v>
      </c>
    </row>
    <row r="11" spans="1:10">
      <c r="A11" s="2" t="s">
        <v>1149</v>
      </c>
      <c r="B11" s="2" t="s">
        <v>1180</v>
      </c>
      <c r="C11" s="43">
        <v>1</v>
      </c>
      <c r="D11" s="1" t="s">
        <v>1151</v>
      </c>
      <c r="E11" s="1" t="s">
        <v>1152</v>
      </c>
      <c r="F11" s="1" t="str">
        <f>UnitControlCenter!$B$3</f>
        <v>million metric tons / year</v>
      </c>
      <c r="G11" s="1" t="s">
        <v>1181</v>
      </c>
    </row>
    <row r="12" spans="1:10">
      <c r="A12" s="2" t="s">
        <v>1149</v>
      </c>
      <c r="B12" s="2" t="s">
        <v>1014</v>
      </c>
      <c r="C12" s="43">
        <v>1</v>
      </c>
      <c r="D12" s="1" t="s">
        <v>1151</v>
      </c>
      <c r="E12" s="1" t="s">
        <v>1152</v>
      </c>
      <c r="F12" s="1" t="str">
        <f>UnitControlCenter!$B$3</f>
        <v>million metric tons / year</v>
      </c>
      <c r="G12" s="1" t="s">
        <v>1182</v>
      </c>
    </row>
    <row r="13" spans="1:10">
      <c r="A13" s="2" t="s">
        <v>1149</v>
      </c>
      <c r="B13" s="2" t="s">
        <v>993</v>
      </c>
      <c r="C13" s="43">
        <v>1</v>
      </c>
      <c r="D13" s="1" t="s">
        <v>1151</v>
      </c>
      <c r="E13" s="1" t="s">
        <v>1152</v>
      </c>
      <c r="F13" s="1" t="str">
        <f>UnitControlCenter!$B$3</f>
        <v>million metric tons / year</v>
      </c>
      <c r="G13" s="1" t="s">
        <v>1183</v>
      </c>
    </row>
    <row r="14" spans="1:10">
      <c r="A14" s="2" t="s">
        <v>1149</v>
      </c>
      <c r="B14" s="2" t="s">
        <v>371</v>
      </c>
      <c r="C14" s="43">
        <v>1</v>
      </c>
      <c r="D14" s="1" t="s">
        <v>1151</v>
      </c>
      <c r="E14" s="1" t="s">
        <v>1152</v>
      </c>
      <c r="F14" s="1" t="str">
        <f>UnitControlCenter!$B$3</f>
        <v>million metric tons / year</v>
      </c>
      <c r="G14" s="1" t="s">
        <v>1184</v>
      </c>
    </row>
    <row r="15" spans="1:10">
      <c r="A15" s="2" t="s">
        <v>1149</v>
      </c>
      <c r="B15" s="2" t="s">
        <v>1016</v>
      </c>
      <c r="C15" s="43">
        <v>1</v>
      </c>
      <c r="D15" s="1" t="s">
        <v>1151</v>
      </c>
      <c r="E15" s="1" t="s">
        <v>1152</v>
      </c>
      <c r="F15" s="1" t="str">
        <f>UnitControlCenter!$B$3</f>
        <v>million metric tons / year</v>
      </c>
      <c r="G15" s="1" t="s">
        <v>1185</v>
      </c>
    </row>
    <row r="16" spans="1:10">
      <c r="A16" s="2" t="s">
        <v>1149</v>
      </c>
      <c r="B16" s="2" t="s">
        <v>58</v>
      </c>
      <c r="C16" s="43">
        <v>1</v>
      </c>
      <c r="D16" s="1" t="s">
        <v>1151</v>
      </c>
      <c r="E16" s="1" t="s">
        <v>1152</v>
      </c>
      <c r="F16" s="1" t="str">
        <f>UnitControlCenter!$B$3</f>
        <v>million metric tons / year</v>
      </c>
      <c r="G16" s="1" t="s">
        <v>1186</v>
      </c>
    </row>
    <row r="17" spans="1:10">
      <c r="A17" s="2" t="s">
        <v>1149</v>
      </c>
      <c r="B17" s="2" t="s">
        <v>1187</v>
      </c>
      <c r="C17" s="43">
        <v>1</v>
      </c>
      <c r="D17" s="1" t="s">
        <v>1151</v>
      </c>
      <c r="E17" s="1" t="s">
        <v>1152</v>
      </c>
      <c r="F17" s="1" t="str">
        <f>UnitControlCenter!$B$3</f>
        <v>million metric tons / year</v>
      </c>
      <c r="G17" s="1" t="s">
        <v>1188</v>
      </c>
    </row>
    <row r="18" spans="1:10" ht="346.2" thickBot="1">
      <c r="A18" s="184" t="s">
        <v>1149</v>
      </c>
      <c r="B18" s="184" t="s">
        <v>1189</v>
      </c>
      <c r="C18" s="191">
        <v>1</v>
      </c>
      <c r="D18" s="185" t="s">
        <v>1163</v>
      </c>
      <c r="E18" s="185" t="s">
        <v>1164</v>
      </c>
      <c r="F18" s="185" t="s">
        <v>1094</v>
      </c>
      <c r="G18" s="185" t="s">
        <v>1190</v>
      </c>
      <c r="H18" s="185" t="s">
        <v>1191</v>
      </c>
      <c r="I18" s="185" t="s">
        <v>1192</v>
      </c>
      <c r="J18" s="185"/>
    </row>
    <row r="19" spans="1:10" ht="100.8">
      <c r="A19" s="2" t="s">
        <v>1193</v>
      </c>
      <c r="B19" s="2" t="s">
        <v>1194</v>
      </c>
      <c r="C19" s="43">
        <v>1</v>
      </c>
      <c r="D19" s="1" t="s">
        <v>1163</v>
      </c>
      <c r="E19" s="1" t="s">
        <v>1164</v>
      </c>
      <c r="F19" s="1" t="str">
        <f>UnitControlCenter!$B$3</f>
        <v>million metric tons / year</v>
      </c>
      <c r="G19" s="1" t="s">
        <v>1195</v>
      </c>
      <c r="H19" s="1" t="s">
        <v>1166</v>
      </c>
      <c r="I19" s="1" t="s">
        <v>1167</v>
      </c>
    </row>
    <row r="20" spans="1:10" ht="100.8">
      <c r="A20" s="2" t="s">
        <v>1193</v>
      </c>
      <c r="B20" s="2" t="s">
        <v>737</v>
      </c>
      <c r="C20" s="43">
        <v>1</v>
      </c>
      <c r="D20" s="1" t="s">
        <v>1163</v>
      </c>
      <c r="E20" s="1" t="s">
        <v>1164</v>
      </c>
      <c r="F20" s="1" t="str">
        <f>UnitControlCenter!$B$3</f>
        <v>million metric tons / year</v>
      </c>
      <c r="G20" s="1" t="s">
        <v>1196</v>
      </c>
      <c r="H20" s="1" t="s">
        <v>1166</v>
      </c>
      <c r="I20" s="1" t="s">
        <v>1197</v>
      </c>
    </row>
    <row r="21" spans="1:10" ht="100.8">
      <c r="A21" s="2" t="s">
        <v>1193</v>
      </c>
      <c r="B21" s="2" t="s">
        <v>739</v>
      </c>
      <c r="C21" s="43">
        <v>1</v>
      </c>
      <c r="D21" s="1" t="s">
        <v>1163</v>
      </c>
      <c r="E21" s="1" t="s">
        <v>1164</v>
      </c>
      <c r="F21" s="1" t="str">
        <f>UnitControlCenter!$B$3</f>
        <v>million metric tons / year</v>
      </c>
      <c r="G21" s="1" t="s">
        <v>1198</v>
      </c>
      <c r="H21" s="1" t="s">
        <v>1166</v>
      </c>
      <c r="I21" s="1" t="s">
        <v>1199</v>
      </c>
    </row>
    <row r="22" spans="1:10" ht="100.8">
      <c r="A22" s="2" t="s">
        <v>1193</v>
      </c>
      <c r="B22" s="2" t="s">
        <v>1200</v>
      </c>
      <c r="C22" s="43">
        <v>1</v>
      </c>
      <c r="D22" s="1" t="s">
        <v>1163</v>
      </c>
      <c r="E22" s="1" t="s">
        <v>1164</v>
      </c>
      <c r="F22" s="1" t="str">
        <f>UnitControlCenter!$B$3</f>
        <v>million metric tons / year</v>
      </c>
      <c r="G22" s="1" t="s">
        <v>1201</v>
      </c>
      <c r="H22" s="1" t="s">
        <v>1166</v>
      </c>
      <c r="I22" s="1" t="s">
        <v>1202</v>
      </c>
    </row>
    <row r="23" spans="1:10" ht="100.8">
      <c r="A23" s="2" t="s">
        <v>1193</v>
      </c>
      <c r="B23" s="2" t="s">
        <v>733</v>
      </c>
      <c r="C23" s="43">
        <v>1</v>
      </c>
      <c r="D23" s="1" t="s">
        <v>1163</v>
      </c>
      <c r="E23" s="1" t="s">
        <v>1164</v>
      </c>
      <c r="F23" s="1" t="str">
        <f>UnitControlCenter!$B$6</f>
        <v>thousand metric tons / year</v>
      </c>
      <c r="G23" s="1" t="s">
        <v>1203</v>
      </c>
      <c r="H23" s="1" t="s">
        <v>1166</v>
      </c>
      <c r="I23" s="1" t="s">
        <v>1204</v>
      </c>
    </row>
    <row r="24" spans="1:10" ht="100.8">
      <c r="A24" s="2" t="s">
        <v>1193</v>
      </c>
      <c r="B24" s="2" t="s">
        <v>731</v>
      </c>
      <c r="C24" s="43">
        <v>1</v>
      </c>
      <c r="D24" s="1" t="s">
        <v>1163</v>
      </c>
      <c r="E24" s="1" t="s">
        <v>1164</v>
      </c>
      <c r="F24" s="1" t="str">
        <f>UnitControlCenter!$B$6</f>
        <v>thousand metric tons / year</v>
      </c>
      <c r="G24" s="1" t="s">
        <v>1205</v>
      </c>
      <c r="H24" s="1" t="s">
        <v>1166</v>
      </c>
      <c r="I24" s="1" t="s">
        <v>1206</v>
      </c>
    </row>
    <row r="25" spans="1:10" ht="86.4">
      <c r="A25" s="2" t="s">
        <v>1193</v>
      </c>
      <c r="B25" s="2" t="s">
        <v>735</v>
      </c>
      <c r="C25" s="43">
        <v>1</v>
      </c>
      <c r="D25" s="1" t="s">
        <v>1163</v>
      </c>
      <c r="E25" s="1" t="s">
        <v>1164</v>
      </c>
      <c r="F25" s="1" t="str">
        <f>UnitControlCenter!$B$6</f>
        <v>thousand metric tons / year</v>
      </c>
      <c r="G25" s="1" t="s">
        <v>1207</v>
      </c>
      <c r="H25" s="1" t="s">
        <v>1166</v>
      </c>
      <c r="I25" s="1" t="s">
        <v>1208</v>
      </c>
    </row>
    <row r="26" spans="1:10" ht="86.4">
      <c r="A26" s="2" t="s">
        <v>1193</v>
      </c>
      <c r="B26" s="2" t="s">
        <v>736</v>
      </c>
      <c r="C26" s="43">
        <v>1</v>
      </c>
      <c r="D26" s="1" t="s">
        <v>1163</v>
      </c>
      <c r="E26" s="1" t="s">
        <v>1164</v>
      </c>
      <c r="F26" s="1" t="str">
        <f>UnitControlCenter!$B$6</f>
        <v>thousand metric tons / year</v>
      </c>
      <c r="G26" s="1" t="s">
        <v>1209</v>
      </c>
      <c r="H26" s="1" t="s">
        <v>1166</v>
      </c>
      <c r="I26" s="1" t="s">
        <v>1210</v>
      </c>
    </row>
    <row r="27" spans="1:10" ht="100.8">
      <c r="A27" s="2" t="s">
        <v>1193</v>
      </c>
      <c r="B27" s="2" t="s">
        <v>730</v>
      </c>
      <c r="C27" s="43">
        <v>1</v>
      </c>
      <c r="D27" s="1" t="s">
        <v>1163</v>
      </c>
      <c r="E27" s="1" t="s">
        <v>1164</v>
      </c>
      <c r="F27" s="1" t="str">
        <f>UnitControlCenter!$B$3</f>
        <v>million metric tons / year</v>
      </c>
      <c r="G27" s="1" t="s">
        <v>1211</v>
      </c>
      <c r="H27" s="1" t="s">
        <v>1166</v>
      </c>
      <c r="I27" s="1" t="s">
        <v>1212</v>
      </c>
    </row>
    <row r="28" spans="1:10" ht="100.8">
      <c r="A28" s="2" t="s">
        <v>1193</v>
      </c>
      <c r="B28" s="2" t="s">
        <v>725</v>
      </c>
      <c r="C28" s="43">
        <v>1</v>
      </c>
      <c r="D28" s="1" t="s">
        <v>1163</v>
      </c>
      <c r="E28" s="1" t="s">
        <v>1164</v>
      </c>
      <c r="F28" s="1" t="str">
        <f>UnitControlCenter!$B$6</f>
        <v>thousand metric tons / year</v>
      </c>
      <c r="G28" s="1" t="s">
        <v>1213</v>
      </c>
      <c r="H28" s="1" t="s">
        <v>1166</v>
      </c>
      <c r="I28" s="1" t="s">
        <v>1214</v>
      </c>
    </row>
    <row r="29" spans="1:10" ht="100.8">
      <c r="A29" s="2" t="s">
        <v>1193</v>
      </c>
      <c r="B29" s="2" t="s">
        <v>734</v>
      </c>
      <c r="C29" s="43">
        <v>1</v>
      </c>
      <c r="D29" s="1" t="s">
        <v>1163</v>
      </c>
      <c r="E29" s="1" t="s">
        <v>1164</v>
      </c>
      <c r="F29" s="1" t="str">
        <f>UnitControlCenter!$B$3</f>
        <v>million metric tons / year</v>
      </c>
      <c r="G29" s="1" t="s">
        <v>1215</v>
      </c>
      <c r="H29" s="1" t="s">
        <v>1166</v>
      </c>
      <c r="I29" s="1" t="s">
        <v>1216</v>
      </c>
    </row>
    <row r="30" spans="1:10" ht="101.4" thickBot="1">
      <c r="A30" s="184" t="s">
        <v>1193</v>
      </c>
      <c r="B30" s="184" t="s">
        <v>729</v>
      </c>
      <c r="C30" s="191">
        <v>1</v>
      </c>
      <c r="D30" s="1" t="s">
        <v>1163</v>
      </c>
      <c r="E30" s="1" t="s">
        <v>1164</v>
      </c>
      <c r="F30" s="185" t="str">
        <f>UnitControlCenter!$B$3</f>
        <v>million metric tons / year</v>
      </c>
      <c r="G30" s="1" t="s">
        <v>1217</v>
      </c>
      <c r="H30" s="1" t="s">
        <v>1166</v>
      </c>
      <c r="I30" s="1" t="s">
        <v>1218</v>
      </c>
    </row>
    <row r="31" spans="1:10" ht="72">
      <c r="A31" s="2" t="s">
        <v>1219</v>
      </c>
      <c r="B31" s="2" t="s">
        <v>1162</v>
      </c>
      <c r="C31" s="43">
        <v>1</v>
      </c>
      <c r="D31" s="1" t="s">
        <v>1163</v>
      </c>
      <c r="E31" s="1" t="s">
        <v>1164</v>
      </c>
      <c r="F31" s="1" t="str">
        <f>UnitControlCenter!$B$3</f>
        <v>million metric tons / year</v>
      </c>
      <c r="G31" s="1" t="s">
        <v>1220</v>
      </c>
      <c r="H31" s="1" t="s">
        <v>1221</v>
      </c>
      <c r="I31" s="1" t="s">
        <v>1222</v>
      </c>
    </row>
    <row r="32" spans="1:10" ht="86.4">
      <c r="A32" s="2" t="s">
        <v>1219</v>
      </c>
      <c r="B32" s="2" t="s">
        <v>1223</v>
      </c>
      <c r="C32" s="43">
        <v>1</v>
      </c>
      <c r="D32" s="1" t="s">
        <v>1163</v>
      </c>
      <c r="E32" s="1" t="s">
        <v>1164</v>
      </c>
      <c r="F32" s="1" t="str">
        <f>UnitControlCenter!$B$3</f>
        <v>million metric tons / year</v>
      </c>
      <c r="G32" s="1" t="s">
        <v>1224</v>
      </c>
      <c r="H32" s="1" t="s">
        <v>1225</v>
      </c>
      <c r="I32" s="1" t="s">
        <v>1226</v>
      </c>
    </row>
    <row r="33" spans="1:10" ht="57.6">
      <c r="A33" s="2" t="s">
        <v>1219</v>
      </c>
      <c r="B33" s="2" t="s">
        <v>1227</v>
      </c>
      <c r="C33" s="43">
        <v>1</v>
      </c>
      <c r="D33" s="1" t="s">
        <v>1163</v>
      </c>
      <c r="E33" s="1" t="s">
        <v>1164</v>
      </c>
      <c r="F33" s="1" t="str">
        <f>UnitControlCenter!$B$3</f>
        <v>million metric tons / year</v>
      </c>
      <c r="G33" s="1" t="s">
        <v>1228</v>
      </c>
      <c r="H33" s="1" t="s">
        <v>1229</v>
      </c>
      <c r="I33" s="1" t="s">
        <v>1230</v>
      </c>
    </row>
    <row r="34" spans="1:10" ht="15" thickBot="1">
      <c r="A34" s="184" t="s">
        <v>1219</v>
      </c>
      <c r="B34" s="184" t="s">
        <v>1176</v>
      </c>
      <c r="C34" s="191">
        <v>0</v>
      </c>
      <c r="D34" s="185" t="s">
        <v>1151</v>
      </c>
      <c r="E34" s="185" t="s">
        <v>1152</v>
      </c>
      <c r="F34" s="185" t="str">
        <f>UnitControlCenter!$B$7</f>
        <v>g CO2 / 2024 dollar</v>
      </c>
      <c r="G34" s="185" t="s">
        <v>1231</v>
      </c>
      <c r="H34" s="185"/>
      <c r="I34" s="185"/>
      <c r="J34" s="185"/>
    </row>
    <row r="35" spans="1:10" ht="86.4">
      <c r="A35" s="2" t="s">
        <v>1232</v>
      </c>
      <c r="B35" s="2" t="s">
        <v>1233</v>
      </c>
      <c r="C35" s="43">
        <v>1</v>
      </c>
      <c r="D35" s="1" t="s">
        <v>1151</v>
      </c>
      <c r="E35" s="1" t="s">
        <v>1234</v>
      </c>
      <c r="F35" s="1" t="str">
        <f>UnitControlCenter!$B$3</f>
        <v>million metric tons / year</v>
      </c>
      <c r="G35" s="1" t="s">
        <v>1235</v>
      </c>
    </row>
    <row r="36" spans="1:10">
      <c r="A36" s="2" t="s">
        <v>1232</v>
      </c>
      <c r="B36" s="2" t="s">
        <v>1178</v>
      </c>
      <c r="C36" s="43">
        <v>1</v>
      </c>
      <c r="D36" s="1" t="s">
        <v>1151</v>
      </c>
      <c r="E36" s="1" t="s">
        <v>1234</v>
      </c>
      <c r="F36" s="1" t="str">
        <f>UnitControlCenter!$B$3</f>
        <v>million metric tons / year</v>
      </c>
      <c r="G36" s="1" t="s">
        <v>1179</v>
      </c>
    </row>
    <row r="37" spans="1:10">
      <c r="A37" s="2" t="s">
        <v>1232</v>
      </c>
      <c r="B37" s="2" t="s">
        <v>1180</v>
      </c>
      <c r="C37" s="43">
        <v>1</v>
      </c>
      <c r="D37" s="1" t="s">
        <v>1151</v>
      </c>
      <c r="E37" s="1" t="s">
        <v>1234</v>
      </c>
      <c r="F37" s="1" t="str">
        <f>UnitControlCenter!$B$3</f>
        <v>million metric tons / year</v>
      </c>
      <c r="G37" s="1" t="s">
        <v>1181</v>
      </c>
    </row>
    <row r="38" spans="1:10">
      <c r="A38" s="2" t="s">
        <v>1232</v>
      </c>
      <c r="B38" s="2" t="s">
        <v>1014</v>
      </c>
      <c r="C38" s="43">
        <v>1</v>
      </c>
      <c r="D38" s="1" t="s">
        <v>1151</v>
      </c>
      <c r="E38" s="1" t="s">
        <v>1234</v>
      </c>
      <c r="F38" s="1" t="str">
        <f>UnitControlCenter!$B$3</f>
        <v>million metric tons / year</v>
      </c>
      <c r="G38" s="1" t="s">
        <v>1182</v>
      </c>
    </row>
    <row r="39" spans="1:10">
      <c r="A39" s="2" t="s">
        <v>1232</v>
      </c>
      <c r="B39" s="2" t="s">
        <v>993</v>
      </c>
      <c r="C39" s="43">
        <v>1</v>
      </c>
      <c r="D39" s="1" t="s">
        <v>1151</v>
      </c>
      <c r="E39" s="1" t="s">
        <v>1234</v>
      </c>
      <c r="F39" s="1" t="str">
        <f>UnitControlCenter!$B$3</f>
        <v>million metric tons / year</v>
      </c>
      <c r="G39" s="1" t="s">
        <v>1183</v>
      </c>
    </row>
    <row r="40" spans="1:10" ht="28.8">
      <c r="A40" s="2" t="s">
        <v>1232</v>
      </c>
      <c r="B40" s="2" t="s">
        <v>371</v>
      </c>
      <c r="C40" s="43">
        <v>1</v>
      </c>
      <c r="D40" s="1" t="s">
        <v>1151</v>
      </c>
      <c r="E40" s="1" t="s">
        <v>1234</v>
      </c>
      <c r="F40" s="1" t="str">
        <f>UnitControlCenter!$B$3</f>
        <v>million metric tons / year</v>
      </c>
      <c r="G40" s="1" t="s">
        <v>1236</v>
      </c>
    </row>
    <row r="41" spans="1:10" ht="15" thickBot="1">
      <c r="A41" s="184" t="s">
        <v>1232</v>
      </c>
      <c r="B41" s="184" t="s">
        <v>58</v>
      </c>
      <c r="C41" s="191">
        <v>1</v>
      </c>
      <c r="D41" s="185" t="s">
        <v>1151</v>
      </c>
      <c r="E41" s="185" t="s">
        <v>1234</v>
      </c>
      <c r="F41" s="185" t="str">
        <f>UnitControlCenter!$B$3</f>
        <v>million metric tons / year</v>
      </c>
      <c r="G41" s="185" t="s">
        <v>1186</v>
      </c>
      <c r="H41" s="185"/>
      <c r="I41" s="185"/>
      <c r="J41" s="185"/>
    </row>
    <row r="42" spans="1:10" ht="43.2">
      <c r="A42" s="2" t="s">
        <v>1237</v>
      </c>
      <c r="B42" s="2" t="s">
        <v>1238</v>
      </c>
      <c r="C42" s="43">
        <v>1</v>
      </c>
      <c r="D42" s="1" t="s">
        <v>1163</v>
      </c>
      <c r="E42" s="1" t="s">
        <v>1239</v>
      </c>
      <c r="F42" s="1" t="str">
        <f>UnitControlCenter!$B$8</f>
        <v>2024 dollars / metric ton CO2e abated, Annual average abatement (million metric tons CO2e)</v>
      </c>
      <c r="G42" s="1" t="s">
        <v>1240</v>
      </c>
    </row>
    <row r="43" spans="1:10" ht="43.8" thickBot="1">
      <c r="A43" s="184" t="s">
        <v>1237</v>
      </c>
      <c r="B43" s="184" t="s">
        <v>1241</v>
      </c>
      <c r="C43" s="191">
        <v>1</v>
      </c>
      <c r="D43" s="185" t="s">
        <v>1163</v>
      </c>
      <c r="E43" s="185" t="s">
        <v>1239</v>
      </c>
      <c r="F43" s="185" t="str">
        <f>UnitControlCenter!$B$8</f>
        <v>2024 dollars / metric ton CO2e abated, Annual average abatement (million metric tons CO2e)</v>
      </c>
      <c r="G43" s="185" t="s">
        <v>1240</v>
      </c>
      <c r="H43" s="185"/>
      <c r="I43" s="185"/>
      <c r="J43" s="185"/>
    </row>
    <row r="44" spans="1:10" ht="43.2">
      <c r="A44" s="2" t="s">
        <v>1242</v>
      </c>
      <c r="B44" s="2" t="s">
        <v>1243</v>
      </c>
      <c r="C44" s="43">
        <v>1</v>
      </c>
      <c r="D44" s="1" t="s">
        <v>1163</v>
      </c>
      <c r="E44" s="1" t="s">
        <v>1152</v>
      </c>
      <c r="F44" s="1" t="str">
        <f>UnitControlCenter!$B$9</f>
        <v>billion 2024 dollars / year</v>
      </c>
      <c r="G44" s="1" t="s">
        <v>1244</v>
      </c>
      <c r="H44" s="1" t="s">
        <v>1245</v>
      </c>
      <c r="I44" s="1" t="s">
        <v>1246</v>
      </c>
    </row>
    <row r="45" spans="1:10">
      <c r="A45" s="2" t="s">
        <v>1242</v>
      </c>
      <c r="B45" s="183" t="s">
        <v>1247</v>
      </c>
      <c r="C45" s="43">
        <v>1</v>
      </c>
      <c r="D45" s="1" t="s">
        <v>1151</v>
      </c>
      <c r="E45" s="1" t="s">
        <v>1152</v>
      </c>
      <c r="F45" s="1" t="str">
        <f>UnitControlCenter!$B$9</f>
        <v>billion 2024 dollars / year</v>
      </c>
      <c r="G45" s="1" t="s">
        <v>1248</v>
      </c>
    </row>
    <row r="46" spans="1:10" ht="57.6">
      <c r="A46" s="2" t="s">
        <v>1242</v>
      </c>
      <c r="B46" s="2" t="s">
        <v>1249</v>
      </c>
      <c r="C46" s="43">
        <v>1</v>
      </c>
      <c r="D46" s="1" t="s">
        <v>1163</v>
      </c>
      <c r="E46" s="1" t="s">
        <v>1164</v>
      </c>
      <c r="F46" s="1" t="str">
        <f>UnitControlCenter!$B$9</f>
        <v>billion 2024 dollars / year</v>
      </c>
      <c r="G46" s="1" t="s">
        <v>1250</v>
      </c>
      <c r="H46" s="1" t="s">
        <v>1251</v>
      </c>
      <c r="I46" s="1" t="s">
        <v>1252</v>
      </c>
    </row>
    <row r="47" spans="1:10" ht="28.8">
      <c r="A47" s="2" t="s">
        <v>1242</v>
      </c>
      <c r="B47" s="183" t="s">
        <v>1253</v>
      </c>
      <c r="C47" s="43">
        <v>1</v>
      </c>
      <c r="D47" s="1" t="s">
        <v>1151</v>
      </c>
      <c r="E47" s="1" t="s">
        <v>1152</v>
      </c>
      <c r="F47" s="1" t="str">
        <f>UnitControlCenter!$B$10</f>
        <v>billion 2024 dollars</v>
      </c>
      <c r="G47" s="1" t="s">
        <v>1254</v>
      </c>
    </row>
    <row r="48" spans="1:10" ht="28.8">
      <c r="A48" s="2" t="s">
        <v>1242</v>
      </c>
      <c r="B48" s="183" t="s">
        <v>1255</v>
      </c>
      <c r="C48" s="43">
        <v>1</v>
      </c>
      <c r="D48" s="1" t="s">
        <v>1151</v>
      </c>
      <c r="E48" s="1" t="s">
        <v>1152</v>
      </c>
      <c r="F48" s="1" t="str">
        <f>UnitControlCenter!$B$9</f>
        <v>billion 2024 dollars / year</v>
      </c>
      <c r="G48" s="1" t="s">
        <v>1256</v>
      </c>
    </row>
    <row r="49" spans="1:10" ht="144.6" thickBot="1">
      <c r="A49" s="184" t="s">
        <v>1242</v>
      </c>
      <c r="B49" s="186" t="s">
        <v>1257</v>
      </c>
      <c r="C49" s="191">
        <v>1</v>
      </c>
      <c r="D49" s="185" t="s">
        <v>1163</v>
      </c>
      <c r="E49" s="185" t="s">
        <v>1152</v>
      </c>
      <c r="F49" s="185" t="str">
        <f>UnitControlCenter!$B$9</f>
        <v>billion 2024 dollars / year</v>
      </c>
      <c r="G49" s="185" t="s">
        <v>1258</v>
      </c>
      <c r="H49" s="185" t="s">
        <v>1259</v>
      </c>
      <c r="I49" s="185" t="s">
        <v>1260</v>
      </c>
      <c r="J49" s="185"/>
    </row>
    <row r="50" spans="1:10" ht="28.8">
      <c r="A50" s="2" t="s">
        <v>1261</v>
      </c>
      <c r="B50" s="183" t="s">
        <v>1262</v>
      </c>
      <c r="C50" s="43">
        <v>1</v>
      </c>
      <c r="D50" s="1" t="s">
        <v>1163</v>
      </c>
      <c r="E50" s="1" t="s">
        <v>1152</v>
      </c>
      <c r="F50" s="1" t="str">
        <f>UnitControlCenter!$B$11</f>
        <v>jobs</v>
      </c>
      <c r="G50" s="1" t="s">
        <v>1263</v>
      </c>
      <c r="H50" s="1" t="s">
        <v>1264</v>
      </c>
      <c r="I50" s="1" t="s">
        <v>1265</v>
      </c>
    </row>
    <row r="51" spans="1:10" ht="28.8">
      <c r="A51" s="2" t="s">
        <v>1261</v>
      </c>
      <c r="B51" s="183" t="s">
        <v>1266</v>
      </c>
      <c r="C51" s="43">
        <v>0</v>
      </c>
      <c r="D51" s="1" t="s">
        <v>1163</v>
      </c>
      <c r="E51" s="1" t="s">
        <v>1164</v>
      </c>
      <c r="F51" s="1" t="str">
        <f>UnitControlCenter!$B$11</f>
        <v>jobs</v>
      </c>
      <c r="G51" s="1" t="s">
        <v>1267</v>
      </c>
      <c r="H51" s="1" t="s">
        <v>1268</v>
      </c>
      <c r="I51" s="1" t="s">
        <v>1269</v>
      </c>
    </row>
    <row r="52" spans="1:10" ht="28.8">
      <c r="A52" s="2" t="s">
        <v>1261</v>
      </c>
      <c r="B52" s="183" t="s">
        <v>1270</v>
      </c>
      <c r="C52" s="43">
        <v>0</v>
      </c>
      <c r="D52" s="1" t="s">
        <v>1163</v>
      </c>
      <c r="E52" s="1" t="s">
        <v>1152</v>
      </c>
      <c r="F52" s="1" t="str">
        <f>UnitControlCenter!$B$13</f>
        <v>% change</v>
      </c>
      <c r="G52" s="1" t="s">
        <v>1271</v>
      </c>
      <c r="H52" s="1" t="s">
        <v>1268</v>
      </c>
      <c r="I52" s="1" t="s">
        <v>1269</v>
      </c>
    </row>
    <row r="53" spans="1:10" ht="43.2">
      <c r="A53" s="2" t="s">
        <v>1261</v>
      </c>
      <c r="B53" s="183" t="s">
        <v>1272</v>
      </c>
      <c r="C53" s="43">
        <v>0</v>
      </c>
      <c r="D53" s="1" t="s">
        <v>1163</v>
      </c>
      <c r="E53" s="1" t="s">
        <v>1164</v>
      </c>
      <c r="F53" s="1" t="str">
        <f>UnitControlCenter!$B$11</f>
        <v>jobs</v>
      </c>
      <c r="G53" s="1" t="s">
        <v>1273</v>
      </c>
      <c r="H53" s="1" t="s">
        <v>1274</v>
      </c>
      <c r="I53" s="20" t="s">
        <v>1275</v>
      </c>
      <c r="J53" s="20"/>
    </row>
    <row r="54" spans="1:10" ht="43.2">
      <c r="A54" s="2" t="s">
        <v>1261</v>
      </c>
      <c r="B54" s="183" t="s">
        <v>1276</v>
      </c>
      <c r="C54" s="43">
        <v>0</v>
      </c>
      <c r="D54" s="1" t="s">
        <v>1163</v>
      </c>
      <c r="E54" s="1" t="s">
        <v>1152</v>
      </c>
      <c r="F54" s="1" t="str">
        <f>UnitControlCenter!$B$13</f>
        <v>% change</v>
      </c>
      <c r="G54" s="1" t="s">
        <v>1277</v>
      </c>
      <c r="H54" s="1" t="s">
        <v>1274</v>
      </c>
      <c r="I54" s="20" t="s">
        <v>1275</v>
      </c>
      <c r="J54" s="20"/>
    </row>
    <row r="55" spans="1:10" ht="28.8">
      <c r="A55" s="2" t="s">
        <v>1261</v>
      </c>
      <c r="B55" s="183" t="s">
        <v>1278</v>
      </c>
      <c r="C55" s="43">
        <v>0</v>
      </c>
      <c r="D55" s="1" t="s">
        <v>1163</v>
      </c>
      <c r="E55" s="1" t="s">
        <v>1164</v>
      </c>
      <c r="F55" s="1" t="str">
        <f>UnitControlCenter!$B$11</f>
        <v>jobs</v>
      </c>
      <c r="G55" s="1" t="s">
        <v>1279</v>
      </c>
      <c r="H55" s="1" t="s">
        <v>1280</v>
      </c>
      <c r="I55" s="1" t="s">
        <v>1281</v>
      </c>
    </row>
    <row r="56" spans="1:10" ht="28.8">
      <c r="A56" s="2" t="s">
        <v>1261</v>
      </c>
      <c r="B56" s="183" t="s">
        <v>1282</v>
      </c>
      <c r="C56" s="43">
        <v>0</v>
      </c>
      <c r="D56" s="1" t="s">
        <v>1163</v>
      </c>
      <c r="E56" s="1" t="s">
        <v>1152</v>
      </c>
      <c r="F56" s="1" t="str">
        <f>UnitControlCenter!$B$13</f>
        <v>% change</v>
      </c>
      <c r="G56" s="1" t="s">
        <v>1283</v>
      </c>
      <c r="H56" s="1" t="s">
        <v>1280</v>
      </c>
      <c r="I56" s="1" t="s">
        <v>1281</v>
      </c>
    </row>
    <row r="57" spans="1:10" ht="72">
      <c r="A57" s="2" t="s">
        <v>1261</v>
      </c>
      <c r="B57" s="183" t="s">
        <v>1284</v>
      </c>
      <c r="C57" s="43">
        <v>0</v>
      </c>
      <c r="D57" s="1" t="s">
        <v>1163</v>
      </c>
      <c r="E57" s="1" t="s">
        <v>1164</v>
      </c>
      <c r="F57" s="1" t="str">
        <f>UnitControlCenter!$B$11</f>
        <v>jobs</v>
      </c>
      <c r="G57" s="1" t="s">
        <v>1285</v>
      </c>
      <c r="H57" s="1" t="s">
        <v>1286</v>
      </c>
      <c r="I57" s="1" t="s">
        <v>1287</v>
      </c>
    </row>
    <row r="58" spans="1:10" ht="72">
      <c r="A58" s="2" t="s">
        <v>1261</v>
      </c>
      <c r="B58" s="183" t="s">
        <v>1288</v>
      </c>
      <c r="C58" s="43">
        <v>0</v>
      </c>
      <c r="D58" s="1" t="s">
        <v>1163</v>
      </c>
      <c r="E58" s="1" t="s">
        <v>1152</v>
      </c>
      <c r="F58" s="1" t="str">
        <f>UnitControlCenter!$B$13</f>
        <v>% change</v>
      </c>
      <c r="G58" s="1" t="s">
        <v>1289</v>
      </c>
      <c r="H58" s="1" t="s">
        <v>1286</v>
      </c>
      <c r="I58" s="1" t="s">
        <v>1287</v>
      </c>
    </row>
    <row r="59" spans="1:10" ht="28.8">
      <c r="A59" s="2" t="s">
        <v>1261</v>
      </c>
      <c r="B59" s="183" t="s">
        <v>1290</v>
      </c>
      <c r="C59" s="43">
        <v>1</v>
      </c>
      <c r="D59" s="1" t="s">
        <v>1163</v>
      </c>
      <c r="E59" s="1" t="s">
        <v>1164</v>
      </c>
      <c r="F59" s="1" t="str">
        <f>UnitControlCenter!$B$11</f>
        <v>jobs</v>
      </c>
      <c r="G59" s="1" t="s">
        <v>1291</v>
      </c>
      <c r="H59" s="1" t="s">
        <v>1292</v>
      </c>
      <c r="I59" s="1" t="s">
        <v>1293</v>
      </c>
    </row>
    <row r="60" spans="1:10" ht="28.8">
      <c r="A60" s="2" t="s">
        <v>1261</v>
      </c>
      <c r="B60" s="183" t="s">
        <v>1294</v>
      </c>
      <c r="C60" s="43">
        <v>1</v>
      </c>
      <c r="D60" s="1" t="s">
        <v>1163</v>
      </c>
      <c r="E60" s="1" t="s">
        <v>1152</v>
      </c>
      <c r="F60" s="1" t="str">
        <f>UnitControlCenter!$B$13</f>
        <v>% change</v>
      </c>
      <c r="G60" s="1" t="s">
        <v>1295</v>
      </c>
      <c r="H60" s="1" t="s">
        <v>1292</v>
      </c>
      <c r="I60" s="1" t="s">
        <v>1293</v>
      </c>
    </row>
    <row r="61" spans="1:10" ht="28.8">
      <c r="A61" s="2" t="s">
        <v>1261</v>
      </c>
      <c r="B61" s="183" t="s">
        <v>1296</v>
      </c>
      <c r="C61" s="43">
        <v>1</v>
      </c>
      <c r="D61" s="1" t="s">
        <v>1163</v>
      </c>
      <c r="E61" s="1" t="s">
        <v>1152</v>
      </c>
      <c r="F61" s="1" t="str">
        <f>UnitControlCenter!$B$11</f>
        <v>jobs</v>
      </c>
      <c r="G61" s="1" t="s">
        <v>1297</v>
      </c>
      <c r="H61" s="1" t="s">
        <v>1298</v>
      </c>
      <c r="I61" s="1" t="s">
        <v>1299</v>
      </c>
    </row>
    <row r="62" spans="1:10" ht="43.2">
      <c r="A62" s="2" t="s">
        <v>1261</v>
      </c>
      <c r="B62" s="183" t="s">
        <v>1300</v>
      </c>
      <c r="C62" s="43">
        <v>1</v>
      </c>
      <c r="D62" s="1" t="s">
        <v>1163</v>
      </c>
      <c r="E62" s="1" t="s">
        <v>1152</v>
      </c>
      <c r="F62" s="1" t="str">
        <f>UnitControlCenter!$B$11</f>
        <v>jobs</v>
      </c>
      <c r="G62" s="1" t="s">
        <v>1301</v>
      </c>
      <c r="H62" s="1" t="s">
        <v>1264</v>
      </c>
      <c r="I62" s="1" t="s">
        <v>1265</v>
      </c>
    </row>
    <row r="63" spans="1:10" ht="28.8">
      <c r="A63" s="2" t="s">
        <v>1261</v>
      </c>
      <c r="B63" s="183" t="s">
        <v>1302</v>
      </c>
      <c r="C63" s="43">
        <v>1</v>
      </c>
      <c r="D63" s="1" t="s">
        <v>1163</v>
      </c>
      <c r="E63" s="1" t="s">
        <v>1152</v>
      </c>
      <c r="F63" s="1" t="str">
        <f>UnitControlCenter!$B$9</f>
        <v>billion 2024 dollars / year</v>
      </c>
      <c r="G63" s="1" t="s">
        <v>1303</v>
      </c>
      <c r="H63" s="1" t="s">
        <v>1304</v>
      </c>
      <c r="I63" s="1" t="s">
        <v>1265</v>
      </c>
    </row>
    <row r="64" spans="1:10" ht="43.2">
      <c r="A64" s="2" t="s">
        <v>1261</v>
      </c>
      <c r="B64" s="183" t="s">
        <v>1305</v>
      </c>
      <c r="C64" s="43">
        <v>1</v>
      </c>
      <c r="D64" s="1" t="s">
        <v>1163</v>
      </c>
      <c r="E64" s="1" t="s">
        <v>1152</v>
      </c>
      <c r="F64" s="1" t="str">
        <f>UnitControlCenter!$B$13</f>
        <v>% change</v>
      </c>
      <c r="G64" s="1" t="s">
        <v>1306</v>
      </c>
      <c r="H64" s="1" t="s">
        <v>1304</v>
      </c>
      <c r="I64" s="1" t="s">
        <v>1265</v>
      </c>
    </row>
    <row r="65" spans="1:10" ht="28.8">
      <c r="A65" s="2" t="s">
        <v>1261</v>
      </c>
      <c r="B65" s="183" t="s">
        <v>1307</v>
      </c>
      <c r="C65" s="43">
        <v>1</v>
      </c>
      <c r="D65" s="1" t="s">
        <v>1163</v>
      </c>
      <c r="E65" s="1" t="s">
        <v>1152</v>
      </c>
      <c r="F65" s="1" t="str">
        <f>UnitControlCenter!$B$9</f>
        <v>billion 2024 dollars / year</v>
      </c>
      <c r="G65" s="1" t="s">
        <v>1308</v>
      </c>
      <c r="H65" s="1" t="s">
        <v>1298</v>
      </c>
      <c r="I65" s="1" t="s">
        <v>1299</v>
      </c>
    </row>
    <row r="66" spans="1:10" ht="43.2">
      <c r="A66" s="2" t="s">
        <v>1261</v>
      </c>
      <c r="B66" s="183" t="s">
        <v>1309</v>
      </c>
      <c r="C66" s="43">
        <v>1</v>
      </c>
      <c r="D66" s="1" t="s">
        <v>1163</v>
      </c>
      <c r="E66" s="1" t="s">
        <v>1152</v>
      </c>
      <c r="F66" s="1" t="str">
        <f>UnitControlCenter!$B$9</f>
        <v>billion 2024 dollars / year</v>
      </c>
      <c r="G66" s="1" t="s">
        <v>1310</v>
      </c>
      <c r="H66" s="1" t="s">
        <v>1311</v>
      </c>
      <c r="I66" s="1" t="s">
        <v>1265</v>
      </c>
    </row>
    <row r="67" spans="1:10" ht="28.8">
      <c r="A67" s="2" t="s">
        <v>1261</v>
      </c>
      <c r="B67" s="183" t="s">
        <v>1312</v>
      </c>
      <c r="C67" s="43">
        <v>1</v>
      </c>
      <c r="D67" s="1" t="s">
        <v>1151</v>
      </c>
      <c r="E67" s="1" t="s">
        <v>1152</v>
      </c>
      <c r="F67" s="1" t="str">
        <f>UnitControlCenter!$B$14</f>
        <v>2024 dollars / employee-year</v>
      </c>
      <c r="G67" s="1" t="s">
        <v>1313</v>
      </c>
    </row>
    <row r="68" spans="1:10" ht="29.4" thickBot="1">
      <c r="A68" s="184" t="s">
        <v>1261</v>
      </c>
      <c r="B68" s="186" t="s">
        <v>1314</v>
      </c>
      <c r="C68" s="191">
        <v>1</v>
      </c>
      <c r="D68" s="185" t="s">
        <v>1163</v>
      </c>
      <c r="E68" s="185" t="s">
        <v>1152</v>
      </c>
      <c r="F68" s="185" t="str">
        <f>UnitControlCenter!$B$9</f>
        <v>billion 2024 dollars / year</v>
      </c>
      <c r="G68" s="185" t="s">
        <v>1315</v>
      </c>
      <c r="H68" s="185" t="s">
        <v>1298</v>
      </c>
      <c r="I68" s="185" t="s">
        <v>1299</v>
      </c>
      <c r="J68" s="185"/>
    </row>
    <row r="69" spans="1:10" ht="72">
      <c r="A69" s="2" t="s">
        <v>1316</v>
      </c>
      <c r="B69" s="2" t="s">
        <v>1317</v>
      </c>
      <c r="C69" s="43">
        <v>0</v>
      </c>
      <c r="D69" s="1" t="s">
        <v>1163</v>
      </c>
      <c r="E69" s="1" t="s">
        <v>1152</v>
      </c>
      <c r="F69" s="1" t="str">
        <f>UnitControlCenter!$B$9</f>
        <v>billion 2024 dollars / year</v>
      </c>
      <c r="G69" s="1" t="s">
        <v>1318</v>
      </c>
      <c r="H69" s="1" t="s">
        <v>1319</v>
      </c>
      <c r="I69" s="1" t="s">
        <v>1320</v>
      </c>
    </row>
    <row r="70" spans="1:10" ht="43.2">
      <c r="A70" s="2" t="s">
        <v>1316</v>
      </c>
      <c r="B70" s="2" t="s">
        <v>1321</v>
      </c>
      <c r="C70" s="43">
        <v>0</v>
      </c>
      <c r="D70" s="1" t="s">
        <v>1163</v>
      </c>
      <c r="E70" s="1" t="s">
        <v>1152</v>
      </c>
      <c r="F70" s="1" t="str">
        <f>UnitControlCenter!$B$9</f>
        <v>billion 2024 dollars / year</v>
      </c>
      <c r="G70" s="1" t="s">
        <v>1322</v>
      </c>
      <c r="H70" s="1" t="s">
        <v>1323</v>
      </c>
      <c r="I70" s="1" t="s">
        <v>1324</v>
      </c>
    </row>
    <row r="71" spans="1:10" ht="57.6">
      <c r="A71" s="2" t="s">
        <v>1316</v>
      </c>
      <c r="B71" s="2" t="s">
        <v>1325</v>
      </c>
      <c r="C71" s="43">
        <v>0</v>
      </c>
      <c r="D71" s="1" t="s">
        <v>1163</v>
      </c>
      <c r="E71" s="1" t="s">
        <v>1152</v>
      </c>
      <c r="F71" s="1" t="str">
        <f>UnitControlCenter!$B$9</f>
        <v>billion 2024 dollars / year</v>
      </c>
      <c r="G71" s="1" t="s">
        <v>1326</v>
      </c>
      <c r="H71" s="1" t="s">
        <v>1327</v>
      </c>
      <c r="I71" s="1" t="s">
        <v>1328</v>
      </c>
    </row>
    <row r="72" spans="1:10" ht="43.2">
      <c r="A72" s="2" t="s">
        <v>1316</v>
      </c>
      <c r="B72" s="2" t="s">
        <v>1329</v>
      </c>
      <c r="C72" s="43">
        <v>0</v>
      </c>
      <c r="D72" s="1" t="s">
        <v>1163</v>
      </c>
      <c r="E72" s="1" t="s">
        <v>1152</v>
      </c>
      <c r="F72" s="1" t="str">
        <f>UnitControlCenter!$B$9</f>
        <v>billion 2024 dollars / year</v>
      </c>
      <c r="G72" s="1" t="s">
        <v>1330</v>
      </c>
      <c r="H72" s="1" t="s">
        <v>1323</v>
      </c>
      <c r="I72" s="1" t="s">
        <v>1331</v>
      </c>
    </row>
    <row r="73" spans="1:10" ht="43.2">
      <c r="A73" s="2" t="s">
        <v>1316</v>
      </c>
      <c r="B73" s="2" t="s">
        <v>1332</v>
      </c>
      <c r="C73" s="43">
        <v>0</v>
      </c>
      <c r="D73" s="1" t="s">
        <v>1163</v>
      </c>
      <c r="E73" s="1" t="s">
        <v>1152</v>
      </c>
      <c r="F73" s="1" t="str">
        <f>UnitControlCenter!$B$9</f>
        <v>billion 2024 dollars / year</v>
      </c>
      <c r="G73" s="1" t="s">
        <v>1333</v>
      </c>
      <c r="H73" s="1" t="s">
        <v>1323</v>
      </c>
      <c r="I73" s="1" t="s">
        <v>1334</v>
      </c>
    </row>
    <row r="74" spans="1:10" ht="57.6">
      <c r="A74" s="2" t="s">
        <v>1316</v>
      </c>
      <c r="B74" s="2" t="s">
        <v>1335</v>
      </c>
      <c r="C74" s="43">
        <v>0</v>
      </c>
      <c r="D74" s="1" t="s">
        <v>1163</v>
      </c>
      <c r="E74" s="1" t="s">
        <v>1152</v>
      </c>
      <c r="F74" s="1" t="str">
        <f>UnitControlCenter!$B$9</f>
        <v>billion 2024 dollars / year</v>
      </c>
      <c r="G74" s="1" t="s">
        <v>1336</v>
      </c>
      <c r="H74" s="1" t="s">
        <v>1327</v>
      </c>
      <c r="I74" s="1" t="s">
        <v>1328</v>
      </c>
    </row>
    <row r="75" spans="1:10" ht="57.6">
      <c r="A75" s="2" t="s">
        <v>1316</v>
      </c>
      <c r="B75" s="2" t="s">
        <v>1337</v>
      </c>
      <c r="C75" s="43">
        <v>0</v>
      </c>
      <c r="D75" s="1" t="s">
        <v>1163</v>
      </c>
      <c r="E75" s="1" t="s">
        <v>1152</v>
      </c>
      <c r="F75" s="1" t="str">
        <f>UnitControlCenter!$B$9</f>
        <v>billion 2024 dollars / year</v>
      </c>
      <c r="G75" s="1" t="s">
        <v>1338</v>
      </c>
      <c r="H75" s="1" t="s">
        <v>1327</v>
      </c>
      <c r="I75" s="1" t="s">
        <v>1328</v>
      </c>
    </row>
    <row r="76" spans="1:10" ht="72">
      <c r="A76" s="2" t="s">
        <v>1316</v>
      </c>
      <c r="B76" s="2" t="s">
        <v>1339</v>
      </c>
      <c r="C76" s="43">
        <v>0</v>
      </c>
      <c r="D76" s="1" t="s">
        <v>1163</v>
      </c>
      <c r="E76" s="1" t="s">
        <v>1152</v>
      </c>
      <c r="F76" s="1" t="str">
        <f>UnitControlCenter!$B$9</f>
        <v>billion 2024 dollars / year</v>
      </c>
      <c r="G76" s="1" t="s">
        <v>1340</v>
      </c>
      <c r="H76" s="1" t="s">
        <v>1327</v>
      </c>
      <c r="I76" s="1" t="s">
        <v>1328</v>
      </c>
    </row>
    <row r="77" spans="1:10" ht="57.6">
      <c r="A77" s="2" t="s">
        <v>1316</v>
      </c>
      <c r="B77" s="2" t="s">
        <v>1341</v>
      </c>
      <c r="C77" s="43">
        <v>0</v>
      </c>
      <c r="D77" s="1" t="s">
        <v>1163</v>
      </c>
      <c r="E77" s="1" t="s">
        <v>1152</v>
      </c>
      <c r="F77" s="1" t="str">
        <f>UnitControlCenter!$B$9</f>
        <v>billion 2024 dollars / year</v>
      </c>
      <c r="G77" s="1" t="s">
        <v>1342</v>
      </c>
      <c r="H77" s="1" t="s">
        <v>1327</v>
      </c>
      <c r="I77" s="1" t="s">
        <v>1343</v>
      </c>
    </row>
    <row r="78" spans="1:10" ht="58.2" thickBot="1">
      <c r="A78" s="184" t="s">
        <v>1316</v>
      </c>
      <c r="B78" s="184" t="s">
        <v>1344</v>
      </c>
      <c r="C78" s="191">
        <v>0</v>
      </c>
      <c r="D78" s="185" t="s">
        <v>1163</v>
      </c>
      <c r="E78" s="185" t="s">
        <v>1152</v>
      </c>
      <c r="F78" s="185" t="str">
        <f>UnitControlCenter!$B$9</f>
        <v>billion 2024 dollars / year</v>
      </c>
      <c r="G78" s="185" t="s">
        <v>1345</v>
      </c>
      <c r="H78" s="185" t="s">
        <v>1327</v>
      </c>
      <c r="I78" s="185" t="s">
        <v>1346</v>
      </c>
      <c r="J78" s="185"/>
    </row>
    <row r="79" spans="1:10">
      <c r="A79" s="2" t="s">
        <v>1347</v>
      </c>
      <c r="B79" s="2" t="s">
        <v>1348</v>
      </c>
      <c r="C79" s="43">
        <v>1</v>
      </c>
      <c r="D79" s="1" t="s">
        <v>1151</v>
      </c>
      <c r="E79" s="1" t="s">
        <v>1349</v>
      </c>
      <c r="F79" s="1" t="str">
        <f>UnitControlCenter!$B$12</f>
        <v>incidents / year</v>
      </c>
      <c r="G79" s="1" t="s">
        <v>1350</v>
      </c>
    </row>
    <row r="80" spans="1:10">
      <c r="A80" s="2" t="s">
        <v>1347</v>
      </c>
      <c r="B80" s="2" t="s">
        <v>1351</v>
      </c>
      <c r="C80" s="43">
        <v>1</v>
      </c>
      <c r="D80" s="1" t="s">
        <v>1151</v>
      </c>
      <c r="E80" s="1" t="s">
        <v>1152</v>
      </c>
      <c r="F80" s="1" t="str">
        <f>UnitControlCenter!$B$13</f>
        <v>% change</v>
      </c>
      <c r="G80" s="1" t="s">
        <v>1352</v>
      </c>
    </row>
    <row r="81" spans="1:10" ht="28.8">
      <c r="A81" s="2" t="s">
        <v>1347</v>
      </c>
      <c r="B81" s="2" t="s">
        <v>1353</v>
      </c>
      <c r="C81" s="43">
        <v>1</v>
      </c>
      <c r="D81" s="1" t="s">
        <v>1163</v>
      </c>
      <c r="E81" s="1" t="s">
        <v>1164</v>
      </c>
      <c r="F81" s="1" t="str">
        <f>UnitControlCenter!$B$12</f>
        <v>incidents / year</v>
      </c>
      <c r="G81" s="1" t="s">
        <v>1354</v>
      </c>
      <c r="H81" s="1" t="s">
        <v>1268</v>
      </c>
      <c r="I81" s="1" t="s">
        <v>1269</v>
      </c>
    </row>
    <row r="82" spans="1:10" ht="28.8">
      <c r="A82" s="2" t="s">
        <v>1347</v>
      </c>
      <c r="B82" s="2" t="s">
        <v>1355</v>
      </c>
      <c r="C82" s="43">
        <v>1</v>
      </c>
      <c r="D82" s="1" t="s">
        <v>1163</v>
      </c>
      <c r="E82" s="1" t="s">
        <v>1152</v>
      </c>
      <c r="F82" s="1" t="str">
        <f>UnitControlCenter!$B$13</f>
        <v>% change</v>
      </c>
      <c r="G82" s="1" t="s">
        <v>1356</v>
      </c>
      <c r="H82" s="1" t="s">
        <v>1268</v>
      </c>
      <c r="I82" s="1" t="s">
        <v>1269</v>
      </c>
    </row>
    <row r="83" spans="1:10" ht="43.2">
      <c r="A83" s="2" t="s">
        <v>1347</v>
      </c>
      <c r="B83" s="2" t="s">
        <v>1357</v>
      </c>
      <c r="C83" s="43">
        <v>1</v>
      </c>
      <c r="D83" s="1" t="s">
        <v>1163</v>
      </c>
      <c r="E83" s="1" t="s">
        <v>1164</v>
      </c>
      <c r="F83" s="1" t="str">
        <f>UnitControlCenter!$B$12</f>
        <v>incidents / year</v>
      </c>
      <c r="G83" s="1" t="s">
        <v>1358</v>
      </c>
      <c r="H83" s="1" t="s">
        <v>1274</v>
      </c>
      <c r="I83" s="20" t="s">
        <v>1275</v>
      </c>
      <c r="J83" s="20"/>
    </row>
    <row r="84" spans="1:10" ht="43.2">
      <c r="A84" s="2" t="s">
        <v>1347</v>
      </c>
      <c r="B84" s="2" t="s">
        <v>1359</v>
      </c>
      <c r="C84" s="43">
        <v>1</v>
      </c>
      <c r="D84" s="1" t="s">
        <v>1163</v>
      </c>
      <c r="E84" s="1" t="s">
        <v>1152</v>
      </c>
      <c r="F84" s="1" t="str">
        <f>UnitControlCenter!$B$13</f>
        <v>% change</v>
      </c>
      <c r="G84" s="1" t="s">
        <v>1360</v>
      </c>
      <c r="H84" s="1" t="s">
        <v>1274</v>
      </c>
      <c r="I84" s="20" t="s">
        <v>1275</v>
      </c>
      <c r="J84" s="20"/>
    </row>
    <row r="85" spans="1:10" ht="28.8">
      <c r="A85" s="2" t="s">
        <v>1347</v>
      </c>
      <c r="B85" s="2" t="s">
        <v>1361</v>
      </c>
      <c r="C85" s="43">
        <v>1</v>
      </c>
      <c r="D85" s="1" t="s">
        <v>1163</v>
      </c>
      <c r="E85" s="1" t="s">
        <v>1164</v>
      </c>
      <c r="F85" s="1" t="str">
        <f>UnitControlCenter!$B$12</f>
        <v>incidents / year</v>
      </c>
      <c r="G85" s="1" t="s">
        <v>1362</v>
      </c>
      <c r="H85" s="1" t="s">
        <v>1280</v>
      </c>
      <c r="I85" s="1" t="s">
        <v>1281</v>
      </c>
    </row>
    <row r="86" spans="1:10" ht="28.8">
      <c r="A86" s="2" t="s">
        <v>1347</v>
      </c>
      <c r="B86" s="2" t="s">
        <v>1363</v>
      </c>
      <c r="C86" s="43">
        <v>1</v>
      </c>
      <c r="D86" s="1" t="s">
        <v>1163</v>
      </c>
      <c r="E86" s="1" t="s">
        <v>1152</v>
      </c>
      <c r="F86" s="1" t="str">
        <f>UnitControlCenter!$B$13</f>
        <v>% change</v>
      </c>
      <c r="G86" s="1" t="s">
        <v>1364</v>
      </c>
      <c r="H86" s="1" t="s">
        <v>1280</v>
      </c>
      <c r="I86" s="1" t="s">
        <v>1281</v>
      </c>
    </row>
    <row r="87" spans="1:10">
      <c r="A87" s="2" t="s">
        <v>1347</v>
      </c>
      <c r="B87" s="2" t="s">
        <v>1365</v>
      </c>
      <c r="C87" s="43">
        <v>0</v>
      </c>
      <c r="D87" s="1" t="s">
        <v>1151</v>
      </c>
      <c r="E87" s="1" t="s">
        <v>1152</v>
      </c>
      <c r="F87" s="1" t="str">
        <f>UnitControlCenter!$B$12</f>
        <v>incidents / year</v>
      </c>
      <c r="G87" s="1" t="s">
        <v>1350</v>
      </c>
    </row>
    <row r="88" spans="1:10" ht="28.8">
      <c r="A88" s="2" t="s">
        <v>1347</v>
      </c>
      <c r="B88" s="2" t="s">
        <v>1366</v>
      </c>
      <c r="C88" s="43">
        <v>1</v>
      </c>
      <c r="D88" s="1" t="s">
        <v>1151</v>
      </c>
      <c r="E88" s="1" t="s">
        <v>1152</v>
      </c>
      <c r="F88" s="1" t="str">
        <f>UnitControlCenter!$B$9</f>
        <v>billion 2024 dollars / year</v>
      </c>
      <c r="G88" s="1" t="s">
        <v>1367</v>
      </c>
    </row>
    <row r="89" spans="1:10">
      <c r="A89" s="2" t="s">
        <v>1347</v>
      </c>
      <c r="B89" s="2" t="s">
        <v>1368</v>
      </c>
      <c r="C89" s="43">
        <v>1</v>
      </c>
      <c r="D89" s="1" t="s">
        <v>1151</v>
      </c>
      <c r="E89" s="1" t="s">
        <v>1152</v>
      </c>
      <c r="F89" s="1" t="str">
        <f>UnitControlCenter!$B$12</f>
        <v>incidents / year</v>
      </c>
      <c r="G89" s="1" t="s">
        <v>1369</v>
      </c>
    </row>
    <row r="90" spans="1:10" ht="28.8">
      <c r="A90" s="2" t="s">
        <v>1347</v>
      </c>
      <c r="B90" s="2" t="s">
        <v>1370</v>
      </c>
      <c r="C90" s="43">
        <v>1</v>
      </c>
      <c r="D90" s="1" t="s">
        <v>1151</v>
      </c>
      <c r="E90" s="1" t="s">
        <v>1152</v>
      </c>
      <c r="F90" s="1" t="str">
        <f>UnitControlCenter!$B$12</f>
        <v>incidents / year</v>
      </c>
      <c r="G90" s="1" t="s">
        <v>1371</v>
      </c>
    </row>
    <row r="91" spans="1:10">
      <c r="A91" s="2" t="s">
        <v>1347</v>
      </c>
      <c r="B91" s="2" t="s">
        <v>1372</v>
      </c>
      <c r="C91" s="43">
        <v>1</v>
      </c>
      <c r="D91" s="1" t="s">
        <v>1151</v>
      </c>
      <c r="E91" s="1" t="s">
        <v>1152</v>
      </c>
      <c r="F91" s="1" t="str">
        <f>UnitControlCenter!$B$12</f>
        <v>incidents / year</v>
      </c>
      <c r="G91" s="1" t="s">
        <v>1373</v>
      </c>
    </row>
    <row r="92" spans="1:10">
      <c r="A92" s="2" t="s">
        <v>1347</v>
      </c>
      <c r="B92" s="2" t="s">
        <v>1374</v>
      </c>
      <c r="C92" s="43">
        <v>1</v>
      </c>
      <c r="D92" s="1" t="s">
        <v>1151</v>
      </c>
      <c r="E92" s="1" t="s">
        <v>1152</v>
      </c>
      <c r="F92" s="1" t="str">
        <f>UnitControlCenter!$B$12</f>
        <v>incidents / year</v>
      </c>
      <c r="G92" s="1" t="s">
        <v>1375</v>
      </c>
    </row>
    <row r="93" spans="1:10">
      <c r="A93" s="2" t="s">
        <v>1347</v>
      </c>
      <c r="B93" s="2" t="s">
        <v>1376</v>
      </c>
      <c r="C93" s="43">
        <v>1</v>
      </c>
      <c r="D93" s="1" t="s">
        <v>1151</v>
      </c>
      <c r="E93" s="1" t="s">
        <v>1152</v>
      </c>
      <c r="F93" s="1" t="str">
        <f>UnitControlCenter!$B$12</f>
        <v>incidents / year</v>
      </c>
      <c r="G93" s="1" t="s">
        <v>1377</v>
      </c>
    </row>
    <row r="94" spans="1:10">
      <c r="A94" s="2" t="s">
        <v>1347</v>
      </c>
      <c r="B94" s="2" t="s">
        <v>1378</v>
      </c>
      <c r="C94" s="43">
        <v>1</v>
      </c>
      <c r="D94" s="1" t="s">
        <v>1151</v>
      </c>
      <c r="E94" s="1" t="s">
        <v>1152</v>
      </c>
      <c r="F94" s="1" t="str">
        <f>UnitControlCenter!$B$12</f>
        <v>incidents / year</v>
      </c>
      <c r="G94" s="1" t="s">
        <v>1379</v>
      </c>
    </row>
    <row r="95" spans="1:10" ht="29.4" thickBot="1">
      <c r="A95" s="184" t="s">
        <v>1347</v>
      </c>
      <c r="B95" s="184" t="s">
        <v>1380</v>
      </c>
      <c r="C95" s="191">
        <v>1</v>
      </c>
      <c r="D95" s="185" t="s">
        <v>1151</v>
      </c>
      <c r="E95" s="185" t="s">
        <v>1152</v>
      </c>
      <c r="F95" s="185" t="str">
        <f>UnitControlCenter!$B$12</f>
        <v>incidents / year</v>
      </c>
      <c r="G95" s="185" t="s">
        <v>1381</v>
      </c>
      <c r="H95" s="185"/>
      <c r="I95" s="185"/>
      <c r="J95" s="185"/>
    </row>
    <row r="96" spans="1:10" ht="216">
      <c r="A96" s="2" t="s">
        <v>1382</v>
      </c>
      <c r="B96" s="2" t="s">
        <v>1383</v>
      </c>
      <c r="C96" s="43">
        <v>1</v>
      </c>
      <c r="D96" s="1" t="s">
        <v>1163</v>
      </c>
      <c r="E96" s="1" t="s">
        <v>1164</v>
      </c>
      <c r="F96" s="1" t="str">
        <f>UnitControlCenter!$B$16</f>
        <v>terawatt-hours (TWh) / year</v>
      </c>
      <c r="G96" s="1" t="s">
        <v>1384</v>
      </c>
      <c r="H96" s="1" t="s">
        <v>1385</v>
      </c>
      <c r="I96" s="1" t="s">
        <v>1386</v>
      </c>
    </row>
    <row r="97" spans="1:10" ht="259.2">
      <c r="A97" s="2" t="s">
        <v>1382</v>
      </c>
      <c r="B97" s="2" t="s">
        <v>1387</v>
      </c>
      <c r="C97" s="43">
        <v>1</v>
      </c>
      <c r="D97" s="1" t="s">
        <v>1163</v>
      </c>
      <c r="E97" s="1" t="s">
        <v>1152</v>
      </c>
      <c r="F97" s="1" t="str">
        <f>UnitControlCenter!$B$16</f>
        <v>terawatt-hours (TWh) / year</v>
      </c>
      <c r="G97" s="1" t="s">
        <v>1388</v>
      </c>
      <c r="H97" s="1" t="s">
        <v>1385</v>
      </c>
      <c r="I97" s="1" t="s">
        <v>1386</v>
      </c>
    </row>
    <row r="98" spans="1:10" ht="216">
      <c r="A98" s="2" t="s">
        <v>1382</v>
      </c>
      <c r="B98" s="2" t="s">
        <v>1389</v>
      </c>
      <c r="C98" s="43">
        <v>1</v>
      </c>
      <c r="D98" s="1" t="s">
        <v>1163</v>
      </c>
      <c r="E98" s="1" t="s">
        <v>1164</v>
      </c>
      <c r="F98" s="1" t="str">
        <f>UnitControlCenter!$B$21</f>
        <v>gigawatts (GW) / year</v>
      </c>
      <c r="G98" s="1" t="s">
        <v>1390</v>
      </c>
      <c r="H98" s="1" t="s">
        <v>1391</v>
      </c>
      <c r="I98" s="1" t="s">
        <v>1392</v>
      </c>
    </row>
    <row r="99" spans="1:10" ht="244.8">
      <c r="A99" s="2" t="s">
        <v>1382</v>
      </c>
      <c r="B99" s="2" t="s">
        <v>1393</v>
      </c>
      <c r="C99" s="43">
        <v>1</v>
      </c>
      <c r="D99" s="1" t="s">
        <v>1163</v>
      </c>
      <c r="E99" s="1" t="s">
        <v>1152</v>
      </c>
      <c r="F99" s="1" t="str">
        <f>UnitControlCenter!$B$21</f>
        <v>gigawatts (GW) / year</v>
      </c>
      <c r="G99" s="1" t="s">
        <v>1394</v>
      </c>
      <c r="H99" s="1" t="s">
        <v>1391</v>
      </c>
      <c r="I99" s="1" t="s">
        <v>1392</v>
      </c>
    </row>
    <row r="100" spans="1:10" ht="72">
      <c r="A100" s="2" t="s">
        <v>1382</v>
      </c>
      <c r="B100" s="2" t="s">
        <v>1395</v>
      </c>
      <c r="C100" s="43">
        <v>1</v>
      </c>
      <c r="D100" s="1" t="s">
        <v>1163</v>
      </c>
      <c r="E100" s="1" t="s">
        <v>1164</v>
      </c>
      <c r="F100" s="1" t="str">
        <f>UnitControlCenter!$B$16</f>
        <v>terawatt-hours (TWh) / year</v>
      </c>
      <c r="G100" s="1" t="s">
        <v>1396</v>
      </c>
      <c r="H100" s="1" t="s">
        <v>1397</v>
      </c>
      <c r="I100" s="1" t="s">
        <v>1398</v>
      </c>
    </row>
    <row r="101" spans="1:10" ht="28.8">
      <c r="A101" s="2" t="s">
        <v>1382</v>
      </c>
      <c r="B101" s="2" t="s">
        <v>1399</v>
      </c>
      <c r="C101" s="43">
        <v>1</v>
      </c>
      <c r="D101" s="1" t="s">
        <v>1151</v>
      </c>
      <c r="E101" s="1" t="s">
        <v>1152</v>
      </c>
      <c r="F101" s="1" t="str">
        <f>UnitControlCenter!B18</f>
        <v>%</v>
      </c>
      <c r="G101" s="1" t="s">
        <v>1400</v>
      </c>
    </row>
    <row r="102" spans="1:10" ht="28.8">
      <c r="A102" s="2" t="s">
        <v>1382</v>
      </c>
      <c r="B102" s="2" t="s">
        <v>1401</v>
      </c>
      <c r="C102" s="43">
        <v>1</v>
      </c>
      <c r="D102" s="1" t="s">
        <v>1151</v>
      </c>
      <c r="E102" s="1" t="s">
        <v>1152</v>
      </c>
      <c r="F102" s="1" t="str">
        <f>UnitControlCenter!B19</f>
        <v>metric tons CO2e / megawatt-hour (MWh)</v>
      </c>
      <c r="G102" s="1" t="s">
        <v>1402</v>
      </c>
    </row>
    <row r="103" spans="1:10" ht="29.4" thickBot="1">
      <c r="A103" s="184" t="s">
        <v>1382</v>
      </c>
      <c r="B103" s="184" t="s">
        <v>1403</v>
      </c>
      <c r="C103" s="191">
        <v>1</v>
      </c>
      <c r="D103" s="185" t="s">
        <v>1151</v>
      </c>
      <c r="E103" s="185" t="s">
        <v>1152</v>
      </c>
      <c r="F103" s="185" t="str">
        <f>UnitControlCenter!B20</f>
        <v>kilowatt-hour / 2024 dollar</v>
      </c>
      <c r="G103" s="185" t="s">
        <v>1404</v>
      </c>
      <c r="H103" s="185"/>
      <c r="I103" s="185"/>
      <c r="J103" s="185"/>
    </row>
    <row r="104" spans="1:10" ht="172.8">
      <c r="A104" s="2" t="s">
        <v>1405</v>
      </c>
      <c r="B104" s="2" t="s">
        <v>1406</v>
      </c>
      <c r="C104" s="43">
        <v>1</v>
      </c>
      <c r="D104" s="1" t="s">
        <v>1163</v>
      </c>
      <c r="E104" s="1" t="s">
        <v>1407</v>
      </c>
      <c r="F104" s="1" t="str">
        <f>UnitControlCenter!$B$22</f>
        <v>2024 dollars / megawatt-hour (MWh)</v>
      </c>
      <c r="G104" s="1" t="s">
        <v>1408</v>
      </c>
      <c r="H104" s="1" t="s">
        <v>1409</v>
      </c>
      <c r="I104" s="43" t="s">
        <v>1410</v>
      </c>
    </row>
    <row r="105" spans="1:10" ht="28.8">
      <c r="A105" s="2" t="s">
        <v>1405</v>
      </c>
      <c r="B105" s="2" t="s">
        <v>1411</v>
      </c>
      <c r="C105" s="43">
        <v>1</v>
      </c>
      <c r="D105" s="1" t="s">
        <v>1151</v>
      </c>
      <c r="E105" s="1" t="s">
        <v>1152</v>
      </c>
      <c r="F105" s="1" t="str">
        <f>UnitControlCenter!B22</f>
        <v>2024 dollars / megawatt-hour (MWh)</v>
      </c>
      <c r="G105" s="1" t="s">
        <v>1412</v>
      </c>
    </row>
    <row r="106" spans="1:10" ht="28.8">
      <c r="A106" s="2" t="s">
        <v>1405</v>
      </c>
      <c r="B106" s="2" t="s">
        <v>1413</v>
      </c>
      <c r="C106" s="43">
        <v>1</v>
      </c>
      <c r="D106" s="1" t="s">
        <v>1163</v>
      </c>
      <c r="E106" s="1" t="s">
        <v>1164</v>
      </c>
      <c r="F106" s="1" t="str">
        <f>UnitControlCenter!$B$16</f>
        <v>terawatt-hours (TWh) / year</v>
      </c>
      <c r="G106" s="1" t="s">
        <v>1414</v>
      </c>
      <c r="H106" s="1" t="s">
        <v>1415</v>
      </c>
      <c r="I106" s="1" t="s">
        <v>1416</v>
      </c>
    </row>
    <row r="107" spans="1:10" ht="100.8">
      <c r="A107" s="2" t="s">
        <v>1405</v>
      </c>
      <c r="B107" s="2" t="s">
        <v>1417</v>
      </c>
      <c r="C107" s="43">
        <v>1</v>
      </c>
      <c r="D107" s="1" t="s">
        <v>1163</v>
      </c>
      <c r="E107" s="1" t="s">
        <v>1164</v>
      </c>
      <c r="F107" s="1" t="str">
        <f>UnitControlCenter!$B$3</f>
        <v>million metric tons / year</v>
      </c>
      <c r="G107" s="1" t="s">
        <v>1418</v>
      </c>
      <c r="H107" s="1" t="s">
        <v>1419</v>
      </c>
      <c r="I107" s="43" t="s">
        <v>1420</v>
      </c>
    </row>
    <row r="108" spans="1:10" ht="187.2">
      <c r="A108" s="2" t="s">
        <v>1405</v>
      </c>
      <c r="B108" s="2" t="s">
        <v>1421</v>
      </c>
      <c r="C108" s="43">
        <v>1</v>
      </c>
      <c r="D108" s="1" t="s">
        <v>1163</v>
      </c>
      <c r="E108" s="1" t="s">
        <v>1164</v>
      </c>
      <c r="F108" s="1" t="str">
        <f>UnitControlCenter!$B$23</f>
        <v>cubic km / yr</v>
      </c>
      <c r="G108" s="1" t="s">
        <v>1422</v>
      </c>
      <c r="H108" s="1" t="s">
        <v>1409</v>
      </c>
      <c r="I108" s="43" t="s">
        <v>1410</v>
      </c>
    </row>
    <row r="109" spans="1:10" s="185" customFormat="1" ht="187.8" thickBot="1">
      <c r="A109" s="184" t="s">
        <v>1405</v>
      </c>
      <c r="B109" s="184" t="s">
        <v>1423</v>
      </c>
      <c r="C109" s="191">
        <v>1</v>
      </c>
      <c r="D109" s="185" t="s">
        <v>1163</v>
      </c>
      <c r="E109" s="185" t="s">
        <v>1164</v>
      </c>
      <c r="F109" s="185" t="str">
        <f>UnitControlCenter!$B$23</f>
        <v>cubic km / yr</v>
      </c>
      <c r="G109" s="185" t="s">
        <v>1424</v>
      </c>
      <c r="H109" s="1" t="s">
        <v>1409</v>
      </c>
      <c r="I109" s="43" t="s">
        <v>1410</v>
      </c>
    </row>
    <row r="110" spans="1:10" ht="409.6">
      <c r="A110" s="2" t="s">
        <v>1425</v>
      </c>
      <c r="B110" s="2" t="s">
        <v>1426</v>
      </c>
      <c r="C110" s="43">
        <v>1</v>
      </c>
      <c r="D110" s="1" t="s">
        <v>1163</v>
      </c>
      <c r="E110" s="1" t="s">
        <v>1427</v>
      </c>
      <c r="F110" s="1" t="str">
        <f>UnitControlCenter!$B$17</f>
        <v>terawatt-hours (TWh)</v>
      </c>
      <c r="G110" s="1" t="s">
        <v>1428</v>
      </c>
      <c r="H110" s="1" t="s">
        <v>1429</v>
      </c>
      <c r="I110" s="1" t="s">
        <v>1430</v>
      </c>
    </row>
    <row r="111" spans="1:10" ht="403.2">
      <c r="A111" s="2" t="s">
        <v>1425</v>
      </c>
      <c r="B111" s="2" t="s">
        <v>1431</v>
      </c>
      <c r="C111" s="43">
        <v>1</v>
      </c>
      <c r="D111" s="1" t="s">
        <v>1163</v>
      </c>
      <c r="E111" s="1" t="s">
        <v>1427</v>
      </c>
      <c r="F111" s="1" t="str">
        <f>UnitControlCenter!$B$17</f>
        <v>terawatt-hours (TWh)</v>
      </c>
      <c r="G111" s="1" t="s">
        <v>1432</v>
      </c>
      <c r="H111" s="27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79"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1425</v>
      </c>
      <c r="B112" s="2" t="s">
        <v>1433</v>
      </c>
      <c r="C112" s="43">
        <v>1</v>
      </c>
      <c r="D112" s="1" t="s">
        <v>1163</v>
      </c>
      <c r="E112" s="1" t="s">
        <v>1427</v>
      </c>
      <c r="F112" s="1" t="str">
        <f>UnitControlCenter!$B$17</f>
        <v>terawatt-hours (TWh)</v>
      </c>
      <c r="G112" s="1" t="s">
        <v>1434</v>
      </c>
      <c r="H112" s="27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79"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1425</v>
      </c>
      <c r="B113" s="2" t="s">
        <v>1435</v>
      </c>
      <c r="C113" s="43">
        <v>1</v>
      </c>
      <c r="D113" s="1" t="s">
        <v>1163</v>
      </c>
      <c r="E113" s="1" t="s">
        <v>1427</v>
      </c>
      <c r="F113" s="1" t="str">
        <f>UnitControlCenter!$B$17</f>
        <v>terawatt-hours (TWh)</v>
      </c>
      <c r="G113" s="1" t="s">
        <v>1436</v>
      </c>
      <c r="H113"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79"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1425</v>
      </c>
      <c r="B114" s="2" t="s">
        <v>1437</v>
      </c>
      <c r="C114" s="43">
        <v>1</v>
      </c>
      <c r="D114" s="1" t="s">
        <v>1163</v>
      </c>
      <c r="E114" s="1" t="s">
        <v>1427</v>
      </c>
      <c r="F114" s="1" t="str">
        <f>UnitControlCenter!$B$17</f>
        <v>terawatt-hours (TWh)</v>
      </c>
      <c r="G114" s="1" t="s">
        <v>1438</v>
      </c>
      <c r="H114"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79"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1425</v>
      </c>
      <c r="B115" s="2" t="s">
        <v>1439</v>
      </c>
      <c r="C115" s="43">
        <v>1</v>
      </c>
      <c r="D115" s="1" t="s">
        <v>1163</v>
      </c>
      <c r="E115" s="1" t="s">
        <v>1427</v>
      </c>
      <c r="F115" s="1" t="str">
        <f>UnitControlCenter!$B$17</f>
        <v>terawatt-hours (TWh)</v>
      </c>
      <c r="G115" s="1" t="s">
        <v>1440</v>
      </c>
      <c r="H115"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79"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1425</v>
      </c>
      <c r="B116" s="2" t="s">
        <v>1441</v>
      </c>
      <c r="C116" s="43">
        <v>1</v>
      </c>
      <c r="D116" s="1" t="s">
        <v>1163</v>
      </c>
      <c r="E116" s="1" t="s">
        <v>1442</v>
      </c>
      <c r="F116" s="1" t="str">
        <f>UnitControlCenter!$B$17</f>
        <v>terawatt-hours (TWh)</v>
      </c>
      <c r="G116" s="27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7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70" t="str">
        <f t="shared" si="1"/>
        <v>abd8a4, af64ff, b49f00, ff9999, e5ffcc, 620e7a, 65fffb, 00b050, ff6400, ffff00, f1bb18, c2dffd, 087bf1, 004185, ccff33, 04ffaf, bfb088, ff00ff, 000000, ad6600, 740000, f593e0, 9b1cb0, c01b00, ff0000, 6e8000, 004d10, 009999, 969696, b49f00, af64ff</v>
      </c>
      <c r="J116" s="270"/>
    </row>
    <row r="117" spans="1:10" ht="403.2">
      <c r="A117" s="2" t="s">
        <v>1425</v>
      </c>
      <c r="B117" s="2" t="s">
        <v>1443</v>
      </c>
      <c r="C117" s="43">
        <v>1</v>
      </c>
      <c r="D117" s="1" t="s">
        <v>1163</v>
      </c>
      <c r="E117" s="1" t="s">
        <v>1442</v>
      </c>
      <c r="F117" s="1" t="str">
        <f>UnitControlCenter!$B$17</f>
        <v>terawatt-hours (TWh)</v>
      </c>
      <c r="G117" s="27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7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70" t="str">
        <f t="shared" si="2"/>
        <v>abd8a4, af64ff, b49f00, ff9999, e5ffcc, 620e7a, 65fffb, 00b050, ff6400, ffff00, f1bb18, c2dffd, 087bf1, 004185, ccff33, 04ffaf, bfb088, ff00ff, 000000, ad6600, 740000, f593e0, 9b1cb0, c01b00, ff0000, 6e8000, 004d10, 009999, 969696, b49f00, af64ff</v>
      </c>
      <c r="J117" s="270"/>
    </row>
    <row r="118" spans="1:10" ht="409.6">
      <c r="A118" s="2" t="s">
        <v>1425</v>
      </c>
      <c r="B118" s="2" t="s">
        <v>1444</v>
      </c>
      <c r="C118" s="43">
        <v>1</v>
      </c>
      <c r="D118" s="1" t="s">
        <v>1163</v>
      </c>
      <c r="E118" s="1" t="s">
        <v>1442</v>
      </c>
      <c r="F118" s="1" t="str">
        <f>UnitControlCenter!$B$17</f>
        <v>terawatt-hours (TWh)</v>
      </c>
      <c r="G118" s="27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7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70" t="str">
        <f t="shared" si="3"/>
        <v>abd8a4, af64ff, b49f00, ff9999, e5ffcc, 620e7a, 65fffb, 00b050, ff6400, ffff00, f1bb18, c2dffd, 087bf1, 004185, ccff33, 04ffaf, bfb088, ff00ff, 000000, ad6600, 740000, f593e0, 9b1cb0, c01b00, ff0000, 6e8000, 004d10, 009999, 969696, b49f00, af64ff</v>
      </c>
      <c r="J118" s="270"/>
    </row>
    <row r="119" spans="1:10" ht="409.6">
      <c r="A119" s="2" t="s">
        <v>1425</v>
      </c>
      <c r="B119" s="2" t="s">
        <v>1445</v>
      </c>
      <c r="C119" s="43">
        <v>1</v>
      </c>
      <c r="D119" s="1" t="s">
        <v>1163</v>
      </c>
      <c r="E119" s="1" t="s">
        <v>1442</v>
      </c>
      <c r="F119" s="1" t="str">
        <f>UnitControlCenter!$B$17</f>
        <v>terawatt-hours (TWh)</v>
      </c>
      <c r="G119" s="27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7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70" t="str">
        <f t="shared" si="4"/>
        <v>abd8a4, af64ff, b49f00, ff9999, e5ffcc, 620e7a, 65fffb, 00b050, ff6400, ffff00, f1bb18, c2dffd, 087bf1, 004185, ccff33, 04ffaf, bfb088, ff00ff, 000000, ad6600, 740000, f593e0, 9b1cb0, c01b00, ff0000, 6e8000, 004d10, 009999, 969696, b49f00, af64ff</v>
      </c>
      <c r="J119" s="270"/>
    </row>
    <row r="120" spans="1:10" ht="409.6">
      <c r="A120" s="2" t="s">
        <v>1425</v>
      </c>
      <c r="B120" s="2" t="s">
        <v>1446</v>
      </c>
      <c r="C120" s="43">
        <v>1</v>
      </c>
      <c r="D120" s="1" t="s">
        <v>1163</v>
      </c>
      <c r="E120" s="1" t="s">
        <v>1442</v>
      </c>
      <c r="F120" s="1" t="str">
        <f>UnitControlCenter!$B$17</f>
        <v>terawatt-hours (TWh)</v>
      </c>
      <c r="G120" s="27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7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70" t="str">
        <f t="shared" si="5"/>
        <v>abd8a4, af64ff, b49f00, ff9999, e5ffcc, 620e7a, 65fffb, 00b050, ff6400, ffff00, f1bb18, c2dffd, 087bf1, 004185, ccff33, 04ffaf, bfb088, ff00ff, 000000, ad6600, 740000, f593e0, 9b1cb0, c01b00, ff0000, 6e8000, 004d10, 009999, 969696, b49f00, af64ff</v>
      </c>
      <c r="J120" s="270"/>
    </row>
    <row r="121" spans="1:10" s="185" customFormat="1" ht="409.6" thickBot="1">
      <c r="A121" s="184" t="s">
        <v>1425</v>
      </c>
      <c r="B121" s="184" t="s">
        <v>1447</v>
      </c>
      <c r="C121" s="191">
        <v>1</v>
      </c>
      <c r="D121" s="185" t="s">
        <v>1163</v>
      </c>
      <c r="E121" s="185" t="s">
        <v>1442</v>
      </c>
      <c r="F121" s="185" t="str">
        <f>UnitControlCenter!$B$17</f>
        <v>terawatt-hours (TWh)</v>
      </c>
      <c r="G121" s="27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7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71" t="str">
        <f t="shared" si="6"/>
        <v>abd8a4, af64ff, b49f00, ff9999, e5ffcc, 620e7a, 65fffb, 00b050, ff6400, ffff00, f1bb18, c2dffd, 087bf1, 004185, ccff33, 04ffaf, bfb088, ff00ff, 000000, ad6600, 740000, f593e0, 9b1cb0, c01b00, ff0000, 6e8000, 004d10, 009999, 969696, b49f00, af64ff</v>
      </c>
      <c r="J121" s="271"/>
    </row>
    <row r="122" spans="1:10" ht="72">
      <c r="A122" s="2" t="s">
        <v>1448</v>
      </c>
      <c r="B122" s="2" t="s">
        <v>1449</v>
      </c>
      <c r="C122" s="43">
        <v>1</v>
      </c>
      <c r="D122" s="1" t="s">
        <v>1163</v>
      </c>
      <c r="E122" s="1" t="s">
        <v>1164</v>
      </c>
      <c r="F122" s="1" t="str">
        <f>UnitControlCenter!$B$26</f>
        <v>million vehicles / year</v>
      </c>
      <c r="G122" s="1" t="s">
        <v>1450</v>
      </c>
      <c r="H122" s="1" t="s">
        <v>1451</v>
      </c>
      <c r="I122" s="1" t="s">
        <v>1452</v>
      </c>
    </row>
    <row r="123" spans="1:10" ht="72">
      <c r="A123" s="2" t="s">
        <v>1448</v>
      </c>
      <c r="B123" s="2" t="s">
        <v>1453</v>
      </c>
      <c r="C123" s="43">
        <v>1</v>
      </c>
      <c r="D123" s="1" t="s">
        <v>1163</v>
      </c>
      <c r="E123" s="1" t="s">
        <v>1164</v>
      </c>
      <c r="F123" s="1" t="str">
        <f>UnitControlCenter!$B$27</f>
        <v>thousand vehicles / year</v>
      </c>
      <c r="G123" s="1" t="s">
        <v>1454</v>
      </c>
      <c r="H123" s="1" t="s">
        <v>1455</v>
      </c>
      <c r="I123" s="1" t="s">
        <v>1456</v>
      </c>
    </row>
    <row r="124" spans="1:10" ht="72">
      <c r="A124" s="2" t="s">
        <v>1448</v>
      </c>
      <c r="B124" s="2" t="s">
        <v>1457</v>
      </c>
      <c r="C124" s="43">
        <v>1</v>
      </c>
      <c r="D124" s="1" t="s">
        <v>1163</v>
      </c>
      <c r="E124" s="1" t="s">
        <v>1164</v>
      </c>
      <c r="F124" s="1" t="str">
        <f>UnitControlCenter!$B$27</f>
        <v>thousand vehicles / year</v>
      </c>
      <c r="G124" s="1" t="s">
        <v>1458</v>
      </c>
      <c r="H124" s="1" t="s">
        <v>1451</v>
      </c>
      <c r="I124" s="1" t="s">
        <v>1452</v>
      </c>
    </row>
    <row r="125" spans="1:10" ht="72">
      <c r="A125" s="2" t="s">
        <v>1448</v>
      </c>
      <c r="B125" s="2" t="s">
        <v>1459</v>
      </c>
      <c r="C125" s="43">
        <v>1</v>
      </c>
      <c r="D125" s="1" t="s">
        <v>1163</v>
      </c>
      <c r="E125" s="1" t="s">
        <v>1164</v>
      </c>
      <c r="F125" s="1" t="str">
        <f>UnitControlCenter!$B$27</f>
        <v>thousand vehicles / year</v>
      </c>
      <c r="G125" s="1" t="s">
        <v>1460</v>
      </c>
      <c r="H125" s="1" t="s">
        <v>1455</v>
      </c>
      <c r="I125" s="1" t="s">
        <v>1456</v>
      </c>
    </row>
    <row r="126" spans="1:10" ht="28.8">
      <c r="A126" s="2" t="s">
        <v>1448</v>
      </c>
      <c r="B126" s="2" t="s">
        <v>1461</v>
      </c>
      <c r="C126" s="43">
        <v>1</v>
      </c>
      <c r="D126" s="1" t="s">
        <v>1163</v>
      </c>
      <c r="E126" s="1" t="s">
        <v>1164</v>
      </c>
      <c r="F126" s="1" t="str">
        <f>UnitControlCenter!$B$27</f>
        <v>thousand vehicles / year</v>
      </c>
      <c r="G126" s="1" t="s">
        <v>1462</v>
      </c>
      <c r="H126" s="1" t="s">
        <v>1463</v>
      </c>
      <c r="I126" s="1" t="s">
        <v>1464</v>
      </c>
    </row>
    <row r="127" spans="1:10" ht="28.8">
      <c r="A127" s="2" t="s">
        <v>1448</v>
      </c>
      <c r="B127" s="2" t="s">
        <v>1465</v>
      </c>
      <c r="C127" s="43">
        <v>0</v>
      </c>
      <c r="D127" s="1" t="s">
        <v>1163</v>
      </c>
      <c r="E127" s="1" t="s">
        <v>1164</v>
      </c>
      <c r="F127" s="1" t="str">
        <f>UnitControlCenter!$B$27</f>
        <v>thousand vehicles / year</v>
      </c>
      <c r="G127" s="1" t="s">
        <v>1466</v>
      </c>
      <c r="H127" s="1" t="s">
        <v>1463</v>
      </c>
      <c r="I127" s="1" t="s">
        <v>1464</v>
      </c>
    </row>
    <row r="128" spans="1:10" ht="57.6">
      <c r="A128" s="2" t="s">
        <v>1448</v>
      </c>
      <c r="B128" s="2" t="s">
        <v>1467</v>
      </c>
      <c r="C128" s="43">
        <v>1</v>
      </c>
      <c r="D128" s="1" t="s">
        <v>1163</v>
      </c>
      <c r="E128" s="1" t="s">
        <v>1164</v>
      </c>
      <c r="F128" s="1" t="str">
        <f>UnitControlCenter!$B$28</f>
        <v>million vehicles</v>
      </c>
      <c r="G128" s="1" t="s">
        <v>1468</v>
      </c>
      <c r="H128" s="1" t="s">
        <v>1451</v>
      </c>
      <c r="I128" s="1" t="s">
        <v>1452</v>
      </c>
    </row>
    <row r="129" spans="1:10" ht="72">
      <c r="A129" s="2" t="s">
        <v>1448</v>
      </c>
      <c r="B129" s="2" t="s">
        <v>1469</v>
      </c>
      <c r="C129" s="43">
        <v>1</v>
      </c>
      <c r="D129" s="1" t="s">
        <v>1163</v>
      </c>
      <c r="E129" s="1" t="s">
        <v>1164</v>
      </c>
      <c r="F129" s="1" t="str">
        <f>UnitControlCenter!$B$29</f>
        <v>thousand vehicles</v>
      </c>
      <c r="G129" s="1" t="s">
        <v>1470</v>
      </c>
      <c r="H129" s="1" t="s">
        <v>1455</v>
      </c>
      <c r="I129" s="1" t="s">
        <v>1456</v>
      </c>
    </row>
    <row r="130" spans="1:10" ht="57.6">
      <c r="A130" s="2" t="s">
        <v>1448</v>
      </c>
      <c r="B130" s="2" t="s">
        <v>1471</v>
      </c>
      <c r="C130" s="43">
        <v>1</v>
      </c>
      <c r="D130" s="1" t="s">
        <v>1163</v>
      </c>
      <c r="E130" s="1" t="s">
        <v>1164</v>
      </c>
      <c r="F130" s="1" t="str">
        <f>UnitControlCenter!$B$28</f>
        <v>million vehicles</v>
      </c>
      <c r="G130" s="1" t="s">
        <v>1472</v>
      </c>
      <c r="H130" s="1" t="s">
        <v>1451</v>
      </c>
      <c r="I130" s="1" t="s">
        <v>1452</v>
      </c>
    </row>
    <row r="131" spans="1:10" ht="57.6">
      <c r="A131" s="2" t="s">
        <v>1448</v>
      </c>
      <c r="B131" s="2" t="s">
        <v>1473</v>
      </c>
      <c r="C131" s="43">
        <v>1</v>
      </c>
      <c r="D131" s="1" t="s">
        <v>1163</v>
      </c>
      <c r="E131" s="1" t="s">
        <v>1164</v>
      </c>
      <c r="F131" s="1" t="str">
        <f>UnitControlCenter!$B$28</f>
        <v>million vehicles</v>
      </c>
      <c r="G131" s="1" t="s">
        <v>1474</v>
      </c>
      <c r="H131" s="1" t="s">
        <v>1455</v>
      </c>
      <c r="I131" s="1" t="s">
        <v>1456</v>
      </c>
    </row>
    <row r="132" spans="1:10" ht="28.8">
      <c r="A132" s="2" t="s">
        <v>1448</v>
      </c>
      <c r="B132" s="2" t="s">
        <v>1475</v>
      </c>
      <c r="C132" s="43">
        <v>1</v>
      </c>
      <c r="D132" s="1" t="s">
        <v>1163</v>
      </c>
      <c r="E132" s="1" t="s">
        <v>1164</v>
      </c>
      <c r="F132" s="1" t="str">
        <f>UnitControlCenter!$B$28</f>
        <v>million vehicles</v>
      </c>
      <c r="G132" s="1" t="s">
        <v>1476</v>
      </c>
      <c r="H132" s="1" t="s">
        <v>1463</v>
      </c>
      <c r="I132" s="1" t="s">
        <v>1464</v>
      </c>
    </row>
    <row r="133" spans="1:10" s="185" customFormat="1" ht="29.4" thickBot="1">
      <c r="A133" s="184" t="s">
        <v>1448</v>
      </c>
      <c r="B133" s="184" t="s">
        <v>1477</v>
      </c>
      <c r="C133" s="191">
        <v>0</v>
      </c>
      <c r="D133" s="185" t="s">
        <v>1163</v>
      </c>
      <c r="E133" s="185" t="s">
        <v>1164</v>
      </c>
      <c r="F133" s="185" t="str">
        <f>UnitControlCenter!$B$28</f>
        <v>million vehicles</v>
      </c>
      <c r="G133" s="185" t="s">
        <v>1478</v>
      </c>
      <c r="H133" s="185" t="s">
        <v>1463</v>
      </c>
      <c r="I133" s="185" t="s">
        <v>1464</v>
      </c>
    </row>
    <row r="134" spans="1:10" ht="129.6">
      <c r="A134" s="2" t="s">
        <v>1479</v>
      </c>
      <c r="B134" s="2" t="s">
        <v>1480</v>
      </c>
      <c r="C134" s="43">
        <v>1</v>
      </c>
      <c r="D134" s="1" t="s">
        <v>1163</v>
      </c>
      <c r="E134" s="1" t="s">
        <v>1164</v>
      </c>
      <c r="F134" s="1" t="str">
        <f>UnitControlCenter!$B$3</f>
        <v>million metric tons / year</v>
      </c>
      <c r="G134" s="1" t="s">
        <v>1481</v>
      </c>
      <c r="H134" s="1" t="s">
        <v>1482</v>
      </c>
      <c r="I134" s="1" t="s">
        <v>1483</v>
      </c>
    </row>
    <row r="135" spans="1:10" ht="86.4">
      <c r="A135" s="2" t="s">
        <v>1479</v>
      </c>
      <c r="B135" s="2" t="s">
        <v>1484</v>
      </c>
      <c r="C135" s="43">
        <v>1</v>
      </c>
      <c r="D135" s="1" t="s">
        <v>1163</v>
      </c>
      <c r="E135" s="1" t="s">
        <v>1164</v>
      </c>
      <c r="F135" s="1" t="str">
        <f>UnitControlCenter!$B$30</f>
        <v>quads / year</v>
      </c>
      <c r="G135" s="1" t="s">
        <v>1485</v>
      </c>
      <c r="H135" s="1" t="s">
        <v>1486</v>
      </c>
      <c r="I135" s="1" t="s">
        <v>1487</v>
      </c>
    </row>
    <row r="136" spans="1:10" ht="115.2">
      <c r="A136" s="2" t="s">
        <v>1479</v>
      </c>
      <c r="B136" s="2" t="s">
        <v>1488</v>
      </c>
      <c r="C136" s="43">
        <v>1</v>
      </c>
      <c r="D136" s="1" t="s">
        <v>1163</v>
      </c>
      <c r="E136" s="1" t="s">
        <v>1164</v>
      </c>
      <c r="F136" s="1" t="str">
        <f>UnitControlCenter!$B$30</f>
        <v>quads / year</v>
      </c>
      <c r="G136" s="1" t="s">
        <v>1489</v>
      </c>
      <c r="H136" s="1" t="s">
        <v>1482</v>
      </c>
      <c r="I136" s="1" t="s">
        <v>1483</v>
      </c>
    </row>
    <row r="137" spans="1:10" ht="28.8">
      <c r="A137" s="2" t="s">
        <v>1479</v>
      </c>
      <c r="B137" s="2" t="s">
        <v>1490</v>
      </c>
      <c r="C137" s="43">
        <v>1</v>
      </c>
      <c r="D137" s="1" t="s">
        <v>1151</v>
      </c>
      <c r="E137" s="1" t="s">
        <v>1152</v>
      </c>
      <c r="F137" s="1" t="str">
        <f>UnitControlCenter!$B$30</f>
        <v>quads / year</v>
      </c>
      <c r="G137" s="1" t="s">
        <v>1491</v>
      </c>
    </row>
    <row r="138" spans="1:10" ht="43.2">
      <c r="A138" s="2" t="s">
        <v>1479</v>
      </c>
      <c r="B138" s="2" t="s">
        <v>1492</v>
      </c>
      <c r="C138" s="43">
        <v>1</v>
      </c>
      <c r="D138" s="1" t="s">
        <v>1163</v>
      </c>
      <c r="E138" s="1" t="s">
        <v>1164</v>
      </c>
      <c r="F138" s="1" t="str">
        <f>UnitControlCenter!$B$24</f>
        <v>trillion passenger-miles / year</v>
      </c>
      <c r="G138" s="1" t="s">
        <v>1493</v>
      </c>
      <c r="H138" s="1" t="s">
        <v>1494</v>
      </c>
      <c r="I138" s="1" t="s">
        <v>1495</v>
      </c>
    </row>
    <row r="139" spans="1:10" ht="43.8" thickBot="1">
      <c r="A139" s="184" t="s">
        <v>1479</v>
      </c>
      <c r="B139" s="184" t="s">
        <v>1496</v>
      </c>
      <c r="C139" s="191">
        <v>1</v>
      </c>
      <c r="D139" s="185" t="s">
        <v>1163</v>
      </c>
      <c r="E139" s="185" t="s">
        <v>1164</v>
      </c>
      <c r="F139" s="185" t="str">
        <f>UnitControlCenter!$B$25</f>
        <v>trillion freight ton-miles / year</v>
      </c>
      <c r="G139" s="185" t="s">
        <v>1497</v>
      </c>
      <c r="H139" s="185" t="s">
        <v>1498</v>
      </c>
      <c r="I139" s="185" t="s">
        <v>1499</v>
      </c>
      <c r="J139" s="185"/>
    </row>
    <row r="140" spans="1:10" ht="273.60000000000002">
      <c r="A140" s="2" t="s">
        <v>1500</v>
      </c>
      <c r="B140" s="2" t="s">
        <v>1501</v>
      </c>
      <c r="C140" s="43">
        <v>1</v>
      </c>
      <c r="D140" s="1" t="s">
        <v>1163</v>
      </c>
      <c r="E140" s="1" t="s">
        <v>1164</v>
      </c>
      <c r="F140" s="1" t="str">
        <f>UnitControlCenter!$B$30</f>
        <v>quads / year</v>
      </c>
      <c r="G140" s="1" t="s">
        <v>1502</v>
      </c>
      <c r="H140" s="1" t="s">
        <v>1503</v>
      </c>
      <c r="I140" s="200" t="s">
        <v>1504</v>
      </c>
      <c r="J140" s="200"/>
    </row>
    <row r="141" spans="1:10" ht="100.8">
      <c r="A141" s="2" t="s">
        <v>1500</v>
      </c>
      <c r="B141" s="2" t="s">
        <v>1505</v>
      </c>
      <c r="C141" s="43">
        <v>1</v>
      </c>
      <c r="D141" s="1" t="s">
        <v>1163</v>
      </c>
      <c r="E141" s="1" t="s">
        <v>1164</v>
      </c>
      <c r="F141" s="1" t="str">
        <f>UnitControlCenter!$B$30</f>
        <v>quads / year</v>
      </c>
      <c r="G141" s="1" t="s">
        <v>1506</v>
      </c>
      <c r="H141" s="1" t="s">
        <v>1507</v>
      </c>
      <c r="I141" s="1" t="s">
        <v>1508</v>
      </c>
    </row>
    <row r="142" spans="1:10">
      <c r="A142" s="2" t="s">
        <v>1500</v>
      </c>
      <c r="B142" s="2" t="s">
        <v>1509</v>
      </c>
      <c r="C142" s="43">
        <v>1</v>
      </c>
      <c r="D142" s="1" t="s">
        <v>1151</v>
      </c>
      <c r="E142" s="1" t="s">
        <v>1152</v>
      </c>
      <c r="F142" s="1" t="str">
        <f>UnitControlCenter!$B$30</f>
        <v>quads / year</v>
      </c>
      <c r="G142" s="1" t="s">
        <v>1510</v>
      </c>
    </row>
    <row r="143" spans="1:10" ht="216">
      <c r="A143" s="2" t="s">
        <v>1500</v>
      </c>
      <c r="B143" s="2" t="s">
        <v>1511</v>
      </c>
      <c r="C143" s="43">
        <v>1</v>
      </c>
      <c r="D143" s="1" t="s">
        <v>1163</v>
      </c>
      <c r="E143" s="1" t="s">
        <v>1164</v>
      </c>
      <c r="F143" s="1" t="str">
        <f>UnitControlCenter!$B$30</f>
        <v>quads / year</v>
      </c>
      <c r="G143" s="1" t="s">
        <v>1512</v>
      </c>
      <c r="H143" s="1" t="s">
        <v>1503</v>
      </c>
      <c r="I143" s="200" t="s">
        <v>1504</v>
      </c>
      <c r="J143" s="200"/>
    </row>
    <row r="144" spans="1:10" ht="72">
      <c r="A144" s="2" t="s">
        <v>1500</v>
      </c>
      <c r="B144" s="2" t="s">
        <v>1513</v>
      </c>
      <c r="C144" s="43">
        <v>1</v>
      </c>
      <c r="D144" s="1" t="s">
        <v>1163</v>
      </c>
      <c r="E144" s="1" t="s">
        <v>1164</v>
      </c>
      <c r="F144" s="1" t="str">
        <f>UnitControlCenter!$B$30</f>
        <v>quads / year</v>
      </c>
      <c r="G144" s="1" t="s">
        <v>1514</v>
      </c>
      <c r="H144" s="1" t="s">
        <v>1507</v>
      </c>
      <c r="I144" s="1" t="s">
        <v>1508</v>
      </c>
    </row>
    <row r="145" spans="1:10">
      <c r="A145" s="2" t="s">
        <v>1500</v>
      </c>
      <c r="B145" s="2" t="s">
        <v>1515</v>
      </c>
      <c r="C145" s="43">
        <v>1</v>
      </c>
      <c r="D145" s="1" t="s">
        <v>1151</v>
      </c>
      <c r="E145" s="1" t="s">
        <v>1152</v>
      </c>
      <c r="F145" s="1" t="str">
        <f>UnitControlCenter!$B$30</f>
        <v>quads / year</v>
      </c>
      <c r="G145" s="1" t="s">
        <v>1516</v>
      </c>
    </row>
    <row r="146" spans="1:10" ht="129.6">
      <c r="A146" s="2" t="s">
        <v>1500</v>
      </c>
      <c r="B146" s="2" t="s">
        <v>1517</v>
      </c>
      <c r="C146" s="43">
        <v>1</v>
      </c>
      <c r="D146" s="1" t="s">
        <v>1163</v>
      </c>
      <c r="E146" s="1" t="s">
        <v>1164</v>
      </c>
      <c r="F146" s="1" t="str">
        <f>UnitControlCenter!$B$30</f>
        <v>quads / year</v>
      </c>
      <c r="G146" s="1" t="s">
        <v>1518</v>
      </c>
      <c r="H146" s="1" t="s">
        <v>1519</v>
      </c>
      <c r="I146" s="1" t="s">
        <v>1520</v>
      </c>
    </row>
    <row r="147" spans="1:10" s="185" customFormat="1" ht="87" thickBot="1">
      <c r="A147" s="184" t="s">
        <v>1500</v>
      </c>
      <c r="B147" s="184" t="s">
        <v>1521</v>
      </c>
      <c r="C147" s="191">
        <v>1</v>
      </c>
      <c r="D147" s="185" t="s">
        <v>1163</v>
      </c>
      <c r="E147" s="185" t="s">
        <v>1164</v>
      </c>
      <c r="F147" s="185" t="str">
        <f>UnitControlCenter!$B$16</f>
        <v>terawatt-hours (TWh) / year</v>
      </c>
      <c r="G147" s="185" t="s">
        <v>1522</v>
      </c>
      <c r="H147" s="185" t="s">
        <v>1523</v>
      </c>
      <c r="I147" s="185" t="s">
        <v>1524</v>
      </c>
    </row>
    <row r="148" spans="1:10" ht="259.2">
      <c r="A148" s="2" t="s">
        <v>1525</v>
      </c>
      <c r="B148" s="2" t="s">
        <v>1526</v>
      </c>
      <c r="C148" s="43">
        <v>1</v>
      </c>
      <c r="D148" s="1" t="s">
        <v>1163</v>
      </c>
      <c r="E148" s="1" t="s">
        <v>1164</v>
      </c>
      <c r="F148" s="1" t="str">
        <f>UnitControlCenter!$B$3</f>
        <v>million metric tons / year</v>
      </c>
      <c r="G148" s="1" t="s">
        <v>1527</v>
      </c>
      <c r="H148" s="1" t="s">
        <v>1503</v>
      </c>
      <c r="I148" s="200" t="s">
        <v>1504</v>
      </c>
      <c r="J148" s="200"/>
    </row>
    <row r="149" spans="1:10" ht="43.2">
      <c r="A149" s="2" t="s">
        <v>1525</v>
      </c>
      <c r="B149" s="2" t="s">
        <v>1528</v>
      </c>
      <c r="C149" s="43">
        <v>1</v>
      </c>
      <c r="D149" s="1" t="s">
        <v>1163</v>
      </c>
      <c r="E149" s="1" t="s">
        <v>1164</v>
      </c>
      <c r="F149" s="1" t="str">
        <f>UnitControlCenter!$B$3</f>
        <v>million metric tons / year</v>
      </c>
      <c r="G149" s="1" t="s">
        <v>1529</v>
      </c>
      <c r="H149" s="1" t="s">
        <v>1174</v>
      </c>
      <c r="I149" s="1" t="s">
        <v>1175</v>
      </c>
    </row>
    <row r="150" spans="1:10" ht="230.4">
      <c r="A150" s="2" t="s">
        <v>1525</v>
      </c>
      <c r="B150" s="2" t="s">
        <v>1530</v>
      </c>
      <c r="C150" s="43">
        <v>1</v>
      </c>
      <c r="D150" s="1" t="s">
        <v>1163</v>
      </c>
      <c r="E150" s="1" t="s">
        <v>1164</v>
      </c>
      <c r="F150" s="1" t="str">
        <f>UnitControlCenter!$B$3</f>
        <v>million metric tons / year</v>
      </c>
      <c r="G150" s="1" t="s">
        <v>1531</v>
      </c>
      <c r="H150" s="1" t="s">
        <v>1503</v>
      </c>
      <c r="I150" s="200" t="s">
        <v>1504</v>
      </c>
      <c r="J150" s="200"/>
    </row>
    <row r="151" spans="1:10" ht="28.8">
      <c r="A151" s="2" t="s">
        <v>1525</v>
      </c>
      <c r="B151" s="2" t="s">
        <v>1532</v>
      </c>
      <c r="C151" s="43">
        <v>1</v>
      </c>
      <c r="D151" s="1" t="s">
        <v>1163</v>
      </c>
      <c r="E151" s="1" t="s">
        <v>1164</v>
      </c>
      <c r="F151" s="1" t="str">
        <f>UnitControlCenter!$B$3</f>
        <v>million metric tons / year</v>
      </c>
      <c r="G151" s="1" t="s">
        <v>1533</v>
      </c>
      <c r="H151" s="1" t="s">
        <v>1174</v>
      </c>
      <c r="I151" s="1" t="s">
        <v>1175</v>
      </c>
    </row>
    <row r="152" spans="1:10" ht="302.39999999999998">
      <c r="A152" s="2" t="s">
        <v>1525</v>
      </c>
      <c r="B152" s="2" t="s">
        <v>1534</v>
      </c>
      <c r="C152" s="43">
        <v>1</v>
      </c>
      <c r="D152" s="1" t="s">
        <v>1163</v>
      </c>
      <c r="E152" s="1" t="s">
        <v>1164</v>
      </c>
      <c r="F152" s="1" t="str">
        <f>UnitControlCenter!$B$3</f>
        <v>million metric tons / year</v>
      </c>
      <c r="G152" s="1" t="s">
        <v>1535</v>
      </c>
      <c r="H152" s="1" t="s">
        <v>1503</v>
      </c>
      <c r="I152" s="200" t="s">
        <v>1504</v>
      </c>
      <c r="J152" s="200"/>
    </row>
    <row r="153" spans="1:10" ht="28.8">
      <c r="A153" s="2" t="s">
        <v>1525</v>
      </c>
      <c r="B153" s="2" t="s">
        <v>1536</v>
      </c>
      <c r="C153" s="43">
        <v>1</v>
      </c>
      <c r="D153" s="1" t="s">
        <v>1163</v>
      </c>
      <c r="E153" s="1" t="s">
        <v>1164</v>
      </c>
      <c r="F153" s="1" t="str">
        <f>UnitControlCenter!$B$3</f>
        <v>million metric tons / year</v>
      </c>
      <c r="G153" s="1" t="s">
        <v>1537</v>
      </c>
      <c r="H153" s="1" t="s">
        <v>1538</v>
      </c>
      <c r="I153" s="1" t="s">
        <v>1539</v>
      </c>
    </row>
    <row r="154" spans="1:10" ht="28.8">
      <c r="A154" s="2" t="s">
        <v>1525</v>
      </c>
      <c r="B154" s="2" t="s">
        <v>1540</v>
      </c>
      <c r="C154" s="43">
        <v>1</v>
      </c>
      <c r="D154" s="1" t="s">
        <v>1163</v>
      </c>
      <c r="E154" s="1" t="s">
        <v>1164</v>
      </c>
      <c r="F154" s="1" t="str">
        <f>UnitControlCenter!$B$3</f>
        <v>million metric tons / year</v>
      </c>
      <c r="G154" s="1" t="s">
        <v>1541</v>
      </c>
      <c r="H154" s="1" t="s">
        <v>1542</v>
      </c>
      <c r="I154" s="1" t="s">
        <v>1543</v>
      </c>
    </row>
    <row r="155" spans="1:10" ht="230.4">
      <c r="A155" s="2" t="s">
        <v>1525</v>
      </c>
      <c r="B155" s="2" t="s">
        <v>1544</v>
      </c>
      <c r="C155" s="43">
        <v>1</v>
      </c>
      <c r="D155" s="1" t="s">
        <v>1163</v>
      </c>
      <c r="E155" s="1" t="s">
        <v>1164</v>
      </c>
      <c r="F155" s="1" t="str">
        <f>UnitControlCenter!$B$3</f>
        <v>million metric tons / year</v>
      </c>
      <c r="G155" s="1" t="s">
        <v>1545</v>
      </c>
      <c r="H155" s="1" t="s">
        <v>1503</v>
      </c>
      <c r="I155" s="200" t="s">
        <v>1504</v>
      </c>
      <c r="J155" s="200"/>
    </row>
    <row r="156" spans="1:10" ht="288.60000000000002" thickBot="1">
      <c r="A156" s="184" t="s">
        <v>1525</v>
      </c>
      <c r="B156" s="184" t="s">
        <v>1546</v>
      </c>
      <c r="C156" s="191">
        <v>1</v>
      </c>
      <c r="D156" s="184" t="s">
        <v>1163</v>
      </c>
      <c r="E156" s="184" t="s">
        <v>1164</v>
      </c>
      <c r="F156" s="184" t="str">
        <f>UnitControlCenter!$B$3</f>
        <v>million metric tons / year</v>
      </c>
      <c r="G156" s="184" t="s">
        <v>1547</v>
      </c>
      <c r="H156" s="184" t="s">
        <v>1503</v>
      </c>
      <c r="I156" s="184" t="s">
        <v>1504</v>
      </c>
      <c r="J156" s="184"/>
    </row>
    <row r="157" spans="1:10" ht="43.2">
      <c r="A157" s="2" t="s">
        <v>1548</v>
      </c>
      <c r="B157" s="2" t="s">
        <v>1549</v>
      </c>
      <c r="C157" s="43">
        <v>1</v>
      </c>
      <c r="D157" s="1" t="s">
        <v>1163</v>
      </c>
      <c r="E157" s="1" t="s">
        <v>1164</v>
      </c>
      <c r="F157" s="1" t="str">
        <f>UnitControlCenter!$B$30</f>
        <v>quads / year</v>
      </c>
      <c r="G157" s="1" t="s">
        <v>1550</v>
      </c>
      <c r="H157" s="1" t="s">
        <v>1551</v>
      </c>
      <c r="I157" s="1" t="s">
        <v>1552</v>
      </c>
    </row>
    <row r="158" spans="1:10" s="2" customFormat="1" ht="28.8">
      <c r="A158" s="2" t="s">
        <v>1548</v>
      </c>
      <c r="B158" s="2" t="s">
        <v>1553</v>
      </c>
      <c r="C158" s="43">
        <v>1</v>
      </c>
      <c r="D158" s="2" t="s">
        <v>1163</v>
      </c>
      <c r="E158" s="2" t="s">
        <v>1164</v>
      </c>
      <c r="F158" s="2" t="str">
        <f>UnitControlCenter!$B$30</f>
        <v>quads / year</v>
      </c>
      <c r="G158" s="2" t="s">
        <v>1554</v>
      </c>
      <c r="H158" s="2" t="s">
        <v>1555</v>
      </c>
      <c r="I158" s="2" t="s">
        <v>1556</v>
      </c>
    </row>
    <row r="159" spans="1:10" ht="72">
      <c r="A159" s="2" t="s">
        <v>1548</v>
      </c>
      <c r="B159" s="2" t="s">
        <v>1557</v>
      </c>
      <c r="C159" s="43">
        <v>1</v>
      </c>
      <c r="D159" s="1" t="s">
        <v>1163</v>
      </c>
      <c r="E159" s="1" t="s">
        <v>1164</v>
      </c>
      <c r="F159" s="1" t="str">
        <f>UnitControlCenter!$B$30</f>
        <v>quads / year</v>
      </c>
      <c r="G159" s="1" t="s">
        <v>1558</v>
      </c>
      <c r="H159" s="1" t="s">
        <v>1559</v>
      </c>
      <c r="I159" s="1" t="s">
        <v>1560</v>
      </c>
    </row>
    <row r="160" spans="1:10" s="2" customFormat="1">
      <c r="A160" s="2" t="s">
        <v>1548</v>
      </c>
      <c r="B160" s="2" t="s">
        <v>1561</v>
      </c>
      <c r="C160" s="43">
        <v>1</v>
      </c>
      <c r="D160" s="2" t="s">
        <v>1151</v>
      </c>
      <c r="E160" s="2" t="s">
        <v>1152</v>
      </c>
      <c r="F160" s="2" t="str">
        <f>UnitControlCenter!$B$30</f>
        <v>quads / year</v>
      </c>
      <c r="G160" s="2" t="s">
        <v>1562</v>
      </c>
    </row>
    <row r="161" spans="1:10" ht="172.8">
      <c r="A161" s="2" t="s">
        <v>1548</v>
      </c>
      <c r="B161" s="2" t="s">
        <v>1563</v>
      </c>
      <c r="C161" s="43">
        <v>1</v>
      </c>
      <c r="D161" s="1" t="s">
        <v>1163</v>
      </c>
      <c r="E161" s="1" t="s">
        <v>1164</v>
      </c>
      <c r="F161" s="2" t="str">
        <f>UnitControlCenter!B3</f>
        <v>million metric tons / year</v>
      </c>
      <c r="G161" s="1" t="s">
        <v>1564</v>
      </c>
      <c r="H161" s="1" t="s">
        <v>1565</v>
      </c>
      <c r="I161" s="2" t="s">
        <v>1566</v>
      </c>
      <c r="J161" s="2"/>
    </row>
    <row r="162" spans="1:10" s="185" customFormat="1" ht="231" thickBot="1">
      <c r="A162" s="2" t="s">
        <v>1548</v>
      </c>
      <c r="B162" s="184" t="s">
        <v>1567</v>
      </c>
      <c r="C162" s="191">
        <v>1</v>
      </c>
      <c r="D162" s="185" t="s">
        <v>1163</v>
      </c>
      <c r="E162" s="185" t="s">
        <v>1164</v>
      </c>
      <c r="F162" s="184" t="str">
        <f>UnitControlCenter!B3</f>
        <v>million metric tons / year</v>
      </c>
      <c r="G162" s="185" t="s">
        <v>1568</v>
      </c>
      <c r="H162" s="185" t="s">
        <v>1565</v>
      </c>
      <c r="I162" s="184" t="s">
        <v>1566</v>
      </c>
      <c r="J162" s="184"/>
    </row>
    <row r="163" spans="1:10" ht="86.4">
      <c r="A163" s="2" t="s">
        <v>1569</v>
      </c>
      <c r="B163" s="2" t="s">
        <v>1570</v>
      </c>
      <c r="C163" s="43">
        <v>1</v>
      </c>
      <c r="D163" s="1" t="s">
        <v>1163</v>
      </c>
      <c r="E163" s="1" t="s">
        <v>1164</v>
      </c>
      <c r="F163" s="1" t="str">
        <f>UnitControlCenter!$B$30</f>
        <v>quads / year</v>
      </c>
      <c r="G163" s="1" t="s">
        <v>1571</v>
      </c>
      <c r="H163" s="1" t="s">
        <v>1572</v>
      </c>
      <c r="I163" s="1" t="s">
        <v>1573</v>
      </c>
    </row>
    <row r="164" spans="1:10" ht="72">
      <c r="A164" s="2" t="s">
        <v>1569</v>
      </c>
      <c r="B164" s="2" t="s">
        <v>1574</v>
      </c>
      <c r="C164" s="43">
        <v>1</v>
      </c>
      <c r="D164" s="1" t="s">
        <v>1163</v>
      </c>
      <c r="E164" s="1" t="s">
        <v>1164</v>
      </c>
      <c r="F164" s="1" t="str">
        <f>UnitControlCenter!$B$30</f>
        <v>quads / year</v>
      </c>
      <c r="G164" s="1" t="s">
        <v>1575</v>
      </c>
      <c r="H164" s="1" t="s">
        <v>1576</v>
      </c>
      <c r="I164" s="1" t="s">
        <v>1577</v>
      </c>
    </row>
    <row r="165" spans="1:10" ht="72">
      <c r="A165" s="2" t="s">
        <v>1569</v>
      </c>
      <c r="B165" s="2" t="s">
        <v>1578</v>
      </c>
      <c r="C165" s="43">
        <v>1</v>
      </c>
      <c r="D165" s="1" t="s">
        <v>1163</v>
      </c>
      <c r="E165" s="1" t="s">
        <v>1164</v>
      </c>
      <c r="F165" s="1" t="str">
        <f>UnitControlCenter!$B$30</f>
        <v>quads / year</v>
      </c>
      <c r="G165" s="1" t="s">
        <v>1579</v>
      </c>
      <c r="H165" s="1" t="s">
        <v>1580</v>
      </c>
      <c r="I165" s="43" t="s">
        <v>1581</v>
      </c>
    </row>
    <row r="166" spans="1:10" ht="57.6">
      <c r="A166" s="2" t="s">
        <v>1569</v>
      </c>
      <c r="B166" s="2" t="s">
        <v>1582</v>
      </c>
      <c r="C166" s="43">
        <v>1</v>
      </c>
      <c r="D166" s="1" t="s">
        <v>1163</v>
      </c>
      <c r="E166" s="1" t="s">
        <v>1164</v>
      </c>
      <c r="F166" s="1" t="str">
        <f>UnitControlCenter!$B$30</f>
        <v>quads / year</v>
      </c>
      <c r="G166" s="1" t="s">
        <v>1583</v>
      </c>
      <c r="H166" s="1" t="s">
        <v>1584</v>
      </c>
      <c r="I166" s="1" t="s">
        <v>1585</v>
      </c>
    </row>
    <row r="167" spans="1:10">
      <c r="A167" s="2" t="s">
        <v>1569</v>
      </c>
      <c r="B167" s="2" t="s">
        <v>1176</v>
      </c>
      <c r="C167" s="43">
        <v>0</v>
      </c>
      <c r="D167" s="1" t="s">
        <v>1151</v>
      </c>
      <c r="E167" s="1" t="s">
        <v>1152</v>
      </c>
      <c r="F167" s="1" t="str">
        <f>UnitControlCenter!$B$31</f>
        <v>thousand BTU / 2024 dollar</v>
      </c>
      <c r="G167" s="1" t="s">
        <v>1586</v>
      </c>
    </row>
    <row r="168" spans="1:10">
      <c r="A168" s="2" t="s">
        <v>1569</v>
      </c>
      <c r="B168" s="2" t="s">
        <v>1587</v>
      </c>
      <c r="C168" s="43">
        <v>1</v>
      </c>
      <c r="D168" s="1" t="s">
        <v>1151</v>
      </c>
      <c r="E168" s="1" t="s">
        <v>1152</v>
      </c>
      <c r="F168" s="1" t="str">
        <f>UnitControlCenter!$B$16</f>
        <v>terawatt-hours (TWh) / year</v>
      </c>
      <c r="G168" s="1" t="s">
        <v>1588</v>
      </c>
    </row>
    <row r="169" spans="1:10">
      <c r="A169" s="2" t="s">
        <v>1569</v>
      </c>
      <c r="B169" s="2" t="s">
        <v>1589</v>
      </c>
      <c r="C169" s="43">
        <v>1</v>
      </c>
      <c r="D169" s="1" t="s">
        <v>1151</v>
      </c>
      <c r="E169" s="1" t="s">
        <v>1152</v>
      </c>
      <c r="F169" s="1" t="str">
        <f>UnitControlCenter!$B$32</f>
        <v>millions of short tons / year</v>
      </c>
      <c r="G169" s="1" t="s">
        <v>1590</v>
      </c>
    </row>
    <row r="170" spans="1:10">
      <c r="A170" s="2" t="s">
        <v>1569</v>
      </c>
      <c r="B170" s="2" t="s">
        <v>1591</v>
      </c>
      <c r="C170" s="43">
        <v>1</v>
      </c>
      <c r="D170" s="1" t="s">
        <v>1151</v>
      </c>
      <c r="E170" s="1" t="s">
        <v>1152</v>
      </c>
      <c r="F170" s="1" t="str">
        <f>UnitControlCenter!$B$32</f>
        <v>millions of short tons / year</v>
      </c>
      <c r="G170" s="1" t="s">
        <v>1592</v>
      </c>
    </row>
    <row r="171" spans="1:10">
      <c r="A171" s="2" t="s">
        <v>1569</v>
      </c>
      <c r="B171" s="2" t="s">
        <v>1593</v>
      </c>
      <c r="C171" s="43">
        <v>1</v>
      </c>
      <c r="D171" s="1" t="s">
        <v>1151</v>
      </c>
      <c r="E171" s="1" t="s">
        <v>1152</v>
      </c>
      <c r="F171" s="1" t="str">
        <f>UnitControlCenter!$B$33</f>
        <v>trillion cubic feet / year</v>
      </c>
      <c r="G171" s="1" t="s">
        <v>1594</v>
      </c>
    </row>
    <row r="172" spans="1:10">
      <c r="A172" s="2" t="s">
        <v>1569</v>
      </c>
      <c r="B172" s="2" t="s">
        <v>1595</v>
      </c>
      <c r="C172" s="43">
        <v>1</v>
      </c>
      <c r="D172" s="1" t="s">
        <v>1151</v>
      </c>
      <c r="E172" s="1" t="s">
        <v>1152</v>
      </c>
      <c r="F172" s="1" t="str">
        <f>UnitControlCenter!$B$34</f>
        <v>million barrels of oil / year</v>
      </c>
      <c r="G172" s="1" t="s">
        <v>1596</v>
      </c>
    </row>
    <row r="173" spans="1:10">
      <c r="A173" s="2" t="s">
        <v>1569</v>
      </c>
      <c r="B173" s="2" t="s">
        <v>1597</v>
      </c>
      <c r="C173" s="43">
        <v>1</v>
      </c>
      <c r="D173" s="1" t="s">
        <v>1151</v>
      </c>
      <c r="E173" s="1" t="s">
        <v>1152</v>
      </c>
      <c r="F173" s="1" t="str">
        <f>UnitControlCenter!$B$34</f>
        <v>million barrels of oil / year</v>
      </c>
      <c r="G173" s="1" t="s">
        <v>1598</v>
      </c>
    </row>
    <row r="174" spans="1:10">
      <c r="A174" s="2" t="s">
        <v>1569</v>
      </c>
      <c r="B174" s="2" t="s">
        <v>1599</v>
      </c>
      <c r="C174" s="43">
        <v>1</v>
      </c>
      <c r="D174" s="1" t="s">
        <v>1151</v>
      </c>
      <c r="E174" s="1" t="s">
        <v>1152</v>
      </c>
      <c r="F174" s="1" t="str">
        <f>UnitControlCenter!$B$32</f>
        <v>millions of short tons / year</v>
      </c>
      <c r="G174" s="1" t="s">
        <v>1600</v>
      </c>
    </row>
    <row r="175" spans="1:10" ht="28.8">
      <c r="A175" s="2" t="s">
        <v>1569</v>
      </c>
      <c r="B175" s="2" t="s">
        <v>1601</v>
      </c>
      <c r="C175" s="43">
        <v>1</v>
      </c>
      <c r="D175" s="1" t="s">
        <v>1151</v>
      </c>
      <c r="E175" s="1" t="s">
        <v>1152</v>
      </c>
      <c r="F175" s="1" t="str">
        <f>UnitControlCenter!$B$35</f>
        <v>million gallons / year</v>
      </c>
      <c r="G175" s="1" t="s">
        <v>1602</v>
      </c>
    </row>
    <row r="176" spans="1:10" ht="28.8">
      <c r="A176" s="2" t="s">
        <v>1569</v>
      </c>
      <c r="B176" s="2" t="s">
        <v>1603</v>
      </c>
      <c r="C176" s="43">
        <v>1</v>
      </c>
      <c r="D176" s="1" t="s">
        <v>1151</v>
      </c>
      <c r="E176" s="1" t="s">
        <v>1152</v>
      </c>
      <c r="F176" s="1" t="str">
        <f>UnitControlCenter!$B$32</f>
        <v>millions of short tons / year</v>
      </c>
      <c r="G176" s="1" t="s">
        <v>1604</v>
      </c>
    </row>
    <row r="177" spans="1:10" ht="15" thickBot="1">
      <c r="A177" s="184" t="s">
        <v>1569</v>
      </c>
      <c r="B177" s="184" t="s">
        <v>1605</v>
      </c>
      <c r="C177" s="191">
        <v>1</v>
      </c>
      <c r="D177" s="185" t="s">
        <v>1151</v>
      </c>
      <c r="E177" s="185" t="s">
        <v>1152</v>
      </c>
      <c r="F177" s="185" t="str">
        <f>UnitControlCenter!$B$6</f>
        <v>thousand metric tons / year</v>
      </c>
      <c r="G177" s="185" t="s">
        <v>1606</v>
      </c>
      <c r="H177" s="185"/>
      <c r="I177" s="185"/>
      <c r="J177" s="185"/>
    </row>
    <row r="178" spans="1:10" ht="43.2">
      <c r="A178" s="2" t="s">
        <v>1607</v>
      </c>
      <c r="B178" s="2" t="s">
        <v>1608</v>
      </c>
      <c r="C178" s="43">
        <v>1</v>
      </c>
      <c r="D178" s="1" t="s">
        <v>1163</v>
      </c>
      <c r="E178" s="1" t="s">
        <v>1164</v>
      </c>
      <c r="F178" s="1" t="str">
        <f>UnitControlCenter!$B$36</f>
        <v>trillion BTU / year</v>
      </c>
      <c r="G178" s="1" t="s">
        <v>1609</v>
      </c>
      <c r="H178" s="1" t="s">
        <v>1610</v>
      </c>
      <c r="I178" s="1" t="s">
        <v>1611</v>
      </c>
    </row>
    <row r="179" spans="1:10" ht="57.6">
      <c r="A179" s="2" t="s">
        <v>1607</v>
      </c>
      <c r="B179" s="2" t="s">
        <v>1612</v>
      </c>
      <c r="C179" s="43">
        <v>1</v>
      </c>
      <c r="D179" s="1" t="s">
        <v>1163</v>
      </c>
      <c r="E179" s="1" t="s">
        <v>1164</v>
      </c>
      <c r="F179" s="1" t="str">
        <f>UnitControlCenter!$B$36</f>
        <v>trillion BTU / year</v>
      </c>
      <c r="G179" s="1" t="s">
        <v>1613</v>
      </c>
      <c r="H179" s="1" t="s">
        <v>1610</v>
      </c>
      <c r="I179" s="1" t="s">
        <v>1611</v>
      </c>
    </row>
    <row r="180" spans="1:10" ht="57.6">
      <c r="A180" s="2" t="s">
        <v>1607</v>
      </c>
      <c r="B180" s="2" t="s">
        <v>1614</v>
      </c>
      <c r="C180" s="43">
        <v>1</v>
      </c>
      <c r="D180" s="1" t="s">
        <v>1163</v>
      </c>
      <c r="E180" s="1" t="s">
        <v>1164</v>
      </c>
      <c r="F180" s="1" t="str">
        <f>UnitControlCenter!$B$9</f>
        <v>billion 2024 dollars / year</v>
      </c>
      <c r="G180" s="1" t="s">
        <v>1615</v>
      </c>
      <c r="H180" s="1" t="s">
        <v>1610</v>
      </c>
      <c r="I180" s="1" t="s">
        <v>1611</v>
      </c>
    </row>
    <row r="181" spans="1:10" ht="72">
      <c r="A181" s="2" t="s">
        <v>1607</v>
      </c>
      <c r="B181" s="2" t="s">
        <v>1616</v>
      </c>
      <c r="C181" s="43">
        <v>1</v>
      </c>
      <c r="D181" s="1" t="s">
        <v>1163</v>
      </c>
      <c r="E181" s="1" t="s">
        <v>1164</v>
      </c>
      <c r="F181" s="1" t="str">
        <f>UnitControlCenter!$B$9</f>
        <v>billion 2024 dollars / year</v>
      </c>
      <c r="G181" s="1" t="s">
        <v>1617</v>
      </c>
      <c r="H181" s="1" t="s">
        <v>1610</v>
      </c>
      <c r="I181" s="1" t="s">
        <v>1611</v>
      </c>
    </row>
    <row r="182" spans="1:10" ht="43.2">
      <c r="A182" s="2" t="s">
        <v>1607</v>
      </c>
      <c r="B182" s="2" t="s">
        <v>1618</v>
      </c>
      <c r="C182" s="43">
        <v>1</v>
      </c>
      <c r="D182" s="1" t="s">
        <v>1163</v>
      </c>
      <c r="E182" s="1" t="s">
        <v>1164</v>
      </c>
      <c r="F182" s="1" t="str">
        <f>UnitControlCenter!B3</f>
        <v>million metric tons / year</v>
      </c>
      <c r="G182" s="1" t="s">
        <v>1619</v>
      </c>
      <c r="H182" s="1" t="s">
        <v>1620</v>
      </c>
      <c r="I182" s="1" t="s">
        <v>1621</v>
      </c>
    </row>
    <row r="183" spans="1:10" ht="57.6">
      <c r="A183" s="2" t="s">
        <v>1607</v>
      </c>
      <c r="B183" s="2" t="s">
        <v>1622</v>
      </c>
      <c r="C183" s="43">
        <v>1</v>
      </c>
      <c r="D183" s="1" t="s">
        <v>1163</v>
      </c>
      <c r="E183" s="1" t="s">
        <v>1164</v>
      </c>
      <c r="F183" s="1" t="str">
        <f>UnitControlCenter!B3</f>
        <v>million metric tons / year</v>
      </c>
      <c r="G183" s="1" t="s">
        <v>1623</v>
      </c>
      <c r="H183" s="1" t="s">
        <v>1620</v>
      </c>
      <c r="I183" s="1" t="s">
        <v>1621</v>
      </c>
    </row>
    <row r="184" spans="1:10" ht="57.6">
      <c r="A184" s="2" t="s">
        <v>1607</v>
      </c>
      <c r="B184" s="2" t="s">
        <v>1624</v>
      </c>
      <c r="C184" s="43">
        <v>1</v>
      </c>
      <c r="D184" s="1" t="s">
        <v>1163</v>
      </c>
      <c r="E184" s="1" t="s">
        <v>1164</v>
      </c>
      <c r="F184" s="1" t="str">
        <f>UnitControlCenter!$B$36</f>
        <v>trillion BTU / year</v>
      </c>
      <c r="G184" s="1" t="s">
        <v>1625</v>
      </c>
      <c r="H184" s="1" t="s">
        <v>1626</v>
      </c>
      <c r="I184" s="1" t="s">
        <v>1627</v>
      </c>
    </row>
    <row r="185" spans="1:10" ht="72">
      <c r="A185" s="2" t="s">
        <v>1607</v>
      </c>
      <c r="B185" s="2" t="s">
        <v>1628</v>
      </c>
      <c r="C185" s="43">
        <v>1</v>
      </c>
      <c r="D185" s="1" t="s">
        <v>1163</v>
      </c>
      <c r="E185" s="1" t="s">
        <v>1164</v>
      </c>
      <c r="F185" s="1" t="str">
        <f>UnitControlCenter!$B$36</f>
        <v>trillion BTU / year</v>
      </c>
      <c r="G185" s="1" t="s">
        <v>1629</v>
      </c>
      <c r="H185" s="1" t="s">
        <v>1626</v>
      </c>
      <c r="I185" s="1" t="s">
        <v>1630</v>
      </c>
    </row>
    <row r="186" spans="1:10" ht="72">
      <c r="A186" s="2" t="s">
        <v>1607</v>
      </c>
      <c r="B186" s="2" t="s">
        <v>1631</v>
      </c>
      <c r="C186" s="43">
        <v>1</v>
      </c>
      <c r="D186" s="1" t="s">
        <v>1163</v>
      </c>
      <c r="E186" s="1" t="s">
        <v>1164</v>
      </c>
      <c r="F186" s="1" t="str">
        <f>UnitControlCenter!$B$9</f>
        <v>billion 2024 dollars / year</v>
      </c>
      <c r="G186" s="1" t="s">
        <v>1632</v>
      </c>
      <c r="H186" s="1" t="s">
        <v>1626</v>
      </c>
      <c r="I186" s="1" t="s">
        <v>1633</v>
      </c>
    </row>
    <row r="187" spans="1:10" ht="86.4">
      <c r="A187" s="2" t="s">
        <v>1607</v>
      </c>
      <c r="B187" s="2" t="s">
        <v>1634</v>
      </c>
      <c r="C187" s="43">
        <v>1</v>
      </c>
      <c r="D187" s="1" t="s">
        <v>1163</v>
      </c>
      <c r="E187" s="1" t="s">
        <v>1164</v>
      </c>
      <c r="F187" s="1" t="str">
        <f>UnitControlCenter!$B$9</f>
        <v>billion 2024 dollars / year</v>
      </c>
      <c r="G187" s="1" t="s">
        <v>1635</v>
      </c>
      <c r="H187" s="1" t="s">
        <v>1626</v>
      </c>
      <c r="I187" s="1" t="s">
        <v>1636</v>
      </c>
    </row>
    <row r="188" spans="1:10" ht="100.8">
      <c r="A188" s="2" t="s">
        <v>1607</v>
      </c>
      <c r="B188" s="2" t="s">
        <v>1637</v>
      </c>
      <c r="C188" s="43">
        <v>1</v>
      </c>
      <c r="D188" s="1" t="s">
        <v>1163</v>
      </c>
      <c r="E188" s="1" t="s">
        <v>1164</v>
      </c>
      <c r="F188" s="1" t="str">
        <f>UnitControlCenter!$B$30</f>
        <v>quads / year</v>
      </c>
      <c r="G188" s="1" t="s">
        <v>1638</v>
      </c>
      <c r="H188" s="1" t="s">
        <v>1639</v>
      </c>
      <c r="I188" s="1" t="s">
        <v>1640</v>
      </c>
    </row>
    <row r="189" spans="1:10" ht="115.2">
      <c r="A189" s="2" t="s">
        <v>1607</v>
      </c>
      <c r="B189" s="2" t="s">
        <v>1641</v>
      </c>
      <c r="C189" s="43">
        <v>1</v>
      </c>
      <c r="D189" s="1" t="s">
        <v>1163</v>
      </c>
      <c r="E189" s="1" t="s">
        <v>1164</v>
      </c>
      <c r="F189" s="1" t="str">
        <f>UnitControlCenter!$B$30</f>
        <v>quads / year</v>
      </c>
      <c r="G189" s="1" t="s">
        <v>1642</v>
      </c>
      <c r="H189" s="1" t="s">
        <v>1639</v>
      </c>
      <c r="I189" s="1" t="s">
        <v>1640</v>
      </c>
    </row>
    <row r="190" spans="1:10" ht="101.4" customHeight="1">
      <c r="A190" s="2" t="s">
        <v>1607</v>
      </c>
      <c r="B190" s="2" t="s">
        <v>1643</v>
      </c>
      <c r="C190" s="43">
        <v>1</v>
      </c>
      <c r="D190" s="1" t="s">
        <v>1163</v>
      </c>
      <c r="E190" s="1" t="s">
        <v>1164</v>
      </c>
      <c r="F190" s="1" t="s">
        <v>1094</v>
      </c>
      <c r="G190" s="1" t="s">
        <v>1644</v>
      </c>
      <c r="H190" s="1" t="s">
        <v>1645</v>
      </c>
      <c r="I190" s="1" t="s">
        <v>1646</v>
      </c>
    </row>
    <row r="191" spans="1:10" ht="201.6">
      <c r="A191" s="2" t="s">
        <v>1607</v>
      </c>
      <c r="B191" s="2" t="s">
        <v>1647</v>
      </c>
      <c r="C191" s="43">
        <v>1</v>
      </c>
      <c r="D191" s="1" t="s">
        <v>1163</v>
      </c>
      <c r="E191" s="1" t="s">
        <v>1164</v>
      </c>
      <c r="F191" s="1" t="str">
        <f>UnitControlCenter!$B$10</f>
        <v>billion 2024 dollars</v>
      </c>
      <c r="G191" s="1" t="s">
        <v>1648</v>
      </c>
      <c r="H191" s="1" t="s">
        <v>1649</v>
      </c>
      <c r="I191" s="200" t="s">
        <v>1650</v>
      </c>
      <c r="J191" s="200"/>
    </row>
    <row r="192" spans="1:10" ht="230.4">
      <c r="A192" s="2" t="s">
        <v>1607</v>
      </c>
      <c r="B192" s="2" t="s">
        <v>1651</v>
      </c>
      <c r="C192" s="43">
        <v>1</v>
      </c>
      <c r="D192" s="1" t="s">
        <v>1163</v>
      </c>
      <c r="E192" s="1" t="s">
        <v>1164</v>
      </c>
      <c r="F192" s="1" t="str">
        <f>UnitControlCenter!$B$10</f>
        <v>billion 2024 dollars</v>
      </c>
      <c r="G192" s="1" t="s">
        <v>1652</v>
      </c>
      <c r="H192" s="1" t="s">
        <v>1649</v>
      </c>
      <c r="I192" s="200" t="s">
        <v>1653</v>
      </c>
      <c r="J192" s="200"/>
    </row>
    <row r="193" spans="1:10" ht="201.6">
      <c r="A193" s="2" t="s">
        <v>1607</v>
      </c>
      <c r="B193" s="2" t="s">
        <v>1654</v>
      </c>
      <c r="C193" s="43">
        <v>1</v>
      </c>
      <c r="D193" s="1" t="s">
        <v>1163</v>
      </c>
      <c r="E193" s="1" t="s">
        <v>1164</v>
      </c>
      <c r="F193" s="1" t="str">
        <f>UnitControlCenter!$B$10</f>
        <v>billion 2024 dollars</v>
      </c>
      <c r="G193" s="1" t="s">
        <v>1655</v>
      </c>
      <c r="H193" s="1" t="s">
        <v>1649</v>
      </c>
      <c r="I193" s="200" t="s">
        <v>1656</v>
      </c>
      <c r="J193" s="200"/>
    </row>
    <row r="194" spans="1:10" ht="230.4">
      <c r="A194" s="2" t="s">
        <v>1607</v>
      </c>
      <c r="B194" s="2" t="s">
        <v>1657</v>
      </c>
      <c r="C194" s="43">
        <v>1</v>
      </c>
      <c r="D194" s="1" t="s">
        <v>1163</v>
      </c>
      <c r="E194" s="1" t="s">
        <v>1164</v>
      </c>
      <c r="F194" s="1" t="str">
        <f>UnitControlCenter!$B$10</f>
        <v>billion 2024 dollars</v>
      </c>
      <c r="G194" s="1" t="s">
        <v>1658</v>
      </c>
      <c r="H194" s="1" t="s">
        <v>1649</v>
      </c>
      <c r="I194" s="200" t="s">
        <v>1659</v>
      </c>
      <c r="J194" s="200"/>
    </row>
    <row r="195" spans="1:10" ht="187.2">
      <c r="A195" s="2" t="s">
        <v>1607</v>
      </c>
      <c r="B195" s="2" t="s">
        <v>1660</v>
      </c>
      <c r="C195" s="43">
        <v>1</v>
      </c>
      <c r="D195" s="1" t="s">
        <v>1163</v>
      </c>
      <c r="E195" s="1" t="s">
        <v>1164</v>
      </c>
      <c r="F195" s="1" t="str">
        <f>UnitControlCenter!$B$10</f>
        <v>billion 2024 dollars</v>
      </c>
      <c r="G195" s="1" t="s">
        <v>1661</v>
      </c>
      <c r="H195" s="1" t="s">
        <v>1649</v>
      </c>
      <c r="I195" s="200" t="s">
        <v>1662</v>
      </c>
      <c r="J195" s="200"/>
    </row>
    <row r="196" spans="1:10" ht="201.6">
      <c r="A196" s="2" t="s">
        <v>1607</v>
      </c>
      <c r="B196" s="2" t="s">
        <v>1663</v>
      </c>
      <c r="C196" s="43">
        <v>1</v>
      </c>
      <c r="D196" s="1" t="s">
        <v>1163</v>
      </c>
      <c r="E196" s="1" t="s">
        <v>1164</v>
      </c>
      <c r="F196" s="1" t="str">
        <f>UnitControlCenter!$B$10</f>
        <v>billion 2024 dollars</v>
      </c>
      <c r="G196" s="1" t="s">
        <v>1664</v>
      </c>
      <c r="H196" s="1" t="s">
        <v>1649</v>
      </c>
      <c r="I196" s="200" t="s">
        <v>1665</v>
      </c>
      <c r="J196" s="200"/>
    </row>
    <row r="197" spans="1:10" ht="244.8">
      <c r="A197" s="2" t="s">
        <v>1607</v>
      </c>
      <c r="B197" s="2" t="s">
        <v>1666</v>
      </c>
      <c r="C197" s="43">
        <v>1</v>
      </c>
      <c r="D197" s="1" t="s">
        <v>1163</v>
      </c>
      <c r="E197" s="1" t="s">
        <v>1164</v>
      </c>
      <c r="F197" s="1" t="str">
        <f>UnitControlCenter!$B$10</f>
        <v>billion 2024 dollars</v>
      </c>
      <c r="G197" s="1" t="s">
        <v>1667</v>
      </c>
      <c r="H197" s="1" t="s">
        <v>1649</v>
      </c>
      <c r="I197" s="200" t="s">
        <v>1668</v>
      </c>
      <c r="J197" s="200"/>
    </row>
    <row r="198" spans="1:10" ht="274.2" thickBot="1">
      <c r="A198" s="184" t="s">
        <v>1607</v>
      </c>
      <c r="B198" s="184" t="s">
        <v>1669</v>
      </c>
      <c r="C198" s="191">
        <v>1</v>
      </c>
      <c r="D198" s="185" t="s">
        <v>1163</v>
      </c>
      <c r="E198" s="185" t="s">
        <v>1164</v>
      </c>
      <c r="F198" s="185" t="str">
        <f>UnitControlCenter!$B$10</f>
        <v>billion 2024 dollars</v>
      </c>
      <c r="G198" s="185" t="s">
        <v>1670</v>
      </c>
      <c r="H198" s="185" t="s">
        <v>1649</v>
      </c>
      <c r="I198" s="252" t="s">
        <v>1671</v>
      </c>
      <c r="J198" s="252"/>
    </row>
    <row r="199" spans="1:10" ht="72">
      <c r="A199" s="2" t="s">
        <v>1672</v>
      </c>
      <c r="B199" s="2" t="s">
        <v>993</v>
      </c>
      <c r="C199" s="43">
        <v>1</v>
      </c>
      <c r="D199" s="1" t="s">
        <v>1163</v>
      </c>
      <c r="E199" s="1" t="s">
        <v>1407</v>
      </c>
      <c r="F199" s="1" t="str">
        <f>UnitControlCenter!$B$22</f>
        <v>2024 dollars / megawatt-hour (MWh)</v>
      </c>
      <c r="G199" s="1" t="s">
        <v>1673</v>
      </c>
      <c r="H199" s="1" t="s">
        <v>1674</v>
      </c>
      <c r="I199" s="1" t="s">
        <v>1675</v>
      </c>
    </row>
    <row r="200" spans="1:10" ht="43.2">
      <c r="A200" s="2" t="s">
        <v>1672</v>
      </c>
      <c r="B200" s="2" t="s">
        <v>795</v>
      </c>
      <c r="C200" s="43">
        <v>1</v>
      </c>
      <c r="D200" s="1" t="s">
        <v>1163</v>
      </c>
      <c r="E200" s="1" t="s">
        <v>1407</v>
      </c>
      <c r="F200" s="1" t="str">
        <f>UnitControlCenter!$B$37</f>
        <v>2024 dollars / short ton</v>
      </c>
      <c r="G200" s="1" t="s">
        <v>1676</v>
      </c>
      <c r="H200" s="1" t="s">
        <v>1677</v>
      </c>
      <c r="I200" s="1" t="s">
        <v>1678</v>
      </c>
    </row>
    <row r="201" spans="1:10">
      <c r="A201" s="2" t="s">
        <v>1672</v>
      </c>
      <c r="B201" s="2" t="s">
        <v>819</v>
      </c>
      <c r="C201" s="43">
        <v>1</v>
      </c>
      <c r="D201" s="1" t="s">
        <v>1163</v>
      </c>
      <c r="E201" s="1" t="s">
        <v>1407</v>
      </c>
      <c r="F201" s="1" t="str">
        <f>UnitControlCenter!$B$37</f>
        <v>2024 dollars / short ton</v>
      </c>
      <c r="G201" s="1" t="s">
        <v>1679</v>
      </c>
      <c r="H201" s="1" t="s">
        <v>983</v>
      </c>
      <c r="I201" s="1" t="s">
        <v>1680</v>
      </c>
    </row>
    <row r="202" spans="1:10" ht="86.4">
      <c r="A202" s="2" t="s">
        <v>1672</v>
      </c>
      <c r="B202" s="2" t="s">
        <v>967</v>
      </c>
      <c r="C202" s="43">
        <v>1</v>
      </c>
      <c r="D202" s="1" t="s">
        <v>1163</v>
      </c>
      <c r="E202" s="1" t="s">
        <v>1407</v>
      </c>
      <c r="F202" s="1" t="str">
        <f>UnitControlCenter!$B$38</f>
        <v>2024 dollars / thousand cubic feet</v>
      </c>
      <c r="G202" s="1" t="s">
        <v>1681</v>
      </c>
      <c r="H202" s="1" t="s">
        <v>1682</v>
      </c>
      <c r="I202" s="1" t="s">
        <v>1683</v>
      </c>
    </row>
    <row r="203" spans="1:10">
      <c r="A203" s="2" t="s">
        <v>1672</v>
      </c>
      <c r="B203" s="2" t="s">
        <v>969</v>
      </c>
      <c r="C203" s="43">
        <v>1</v>
      </c>
      <c r="D203" s="1" t="s">
        <v>1163</v>
      </c>
      <c r="E203" s="1" t="s">
        <v>1407</v>
      </c>
      <c r="F203" s="1" t="str">
        <f>UnitControlCenter!$B$39</f>
        <v>2024 dollars / gallon</v>
      </c>
      <c r="G203" s="1" t="s">
        <v>1684</v>
      </c>
      <c r="H203" s="1" t="s">
        <v>981</v>
      </c>
      <c r="I203" s="43">
        <v>969696</v>
      </c>
      <c r="J203" s="43"/>
    </row>
    <row r="204" spans="1:10" ht="72">
      <c r="A204" s="2" t="s">
        <v>1672</v>
      </c>
      <c r="B204" s="2" t="s">
        <v>971</v>
      </c>
      <c r="C204" s="43">
        <v>1</v>
      </c>
      <c r="D204" s="1" t="s">
        <v>1163</v>
      </c>
      <c r="E204" s="1" t="s">
        <v>1407</v>
      </c>
      <c r="F204" s="1" t="str">
        <f>UnitControlCenter!$B$39</f>
        <v>2024 dollars / gallon</v>
      </c>
      <c r="G204" s="1" t="s">
        <v>1685</v>
      </c>
      <c r="H204" s="1" t="s">
        <v>1686</v>
      </c>
      <c r="I204" s="1" t="s">
        <v>1687</v>
      </c>
    </row>
    <row r="205" spans="1:10" ht="57.6">
      <c r="A205" s="2" t="s">
        <v>1672</v>
      </c>
      <c r="B205" s="2" t="s">
        <v>811</v>
      </c>
      <c r="C205" s="43">
        <v>1</v>
      </c>
      <c r="D205" s="1" t="s">
        <v>1163</v>
      </c>
      <c r="E205" s="1" t="s">
        <v>1407</v>
      </c>
      <c r="F205" s="1" t="str">
        <f>UnitControlCenter!$B$37</f>
        <v>2024 dollars / short ton</v>
      </c>
      <c r="G205" s="1" t="s">
        <v>1688</v>
      </c>
      <c r="H205" s="1" t="s">
        <v>1689</v>
      </c>
      <c r="I205" s="1" t="s">
        <v>1690</v>
      </c>
    </row>
    <row r="206" spans="1:10" ht="57.6">
      <c r="A206" s="2" t="s">
        <v>1672</v>
      </c>
      <c r="B206" s="2" t="s">
        <v>825</v>
      </c>
      <c r="C206" s="43">
        <v>1</v>
      </c>
      <c r="D206" s="1" t="s">
        <v>1163</v>
      </c>
      <c r="E206" s="1" t="s">
        <v>1407</v>
      </c>
      <c r="F206" s="1" t="str">
        <f>UnitControlCenter!$B$40</f>
        <v>2024 dollars / barrel of oil</v>
      </c>
      <c r="G206" s="1" t="s">
        <v>1691</v>
      </c>
      <c r="H206" s="1" t="s">
        <v>1692</v>
      </c>
      <c r="I206" s="1" t="s">
        <v>1693</v>
      </c>
    </row>
    <row r="207" spans="1:10" ht="57.6">
      <c r="A207" s="2" t="s">
        <v>1672</v>
      </c>
      <c r="B207" s="2" t="s">
        <v>1694</v>
      </c>
      <c r="C207" s="43">
        <v>1</v>
      </c>
      <c r="D207" s="1" t="s">
        <v>1163</v>
      </c>
      <c r="E207" s="1" t="s">
        <v>1407</v>
      </c>
      <c r="F207" s="1" t="str">
        <f>UnitControlCenter!$B$39</f>
        <v>2024 dollars / gallon</v>
      </c>
      <c r="G207" s="1" t="s">
        <v>1695</v>
      </c>
      <c r="H207" s="1" t="s">
        <v>1696</v>
      </c>
      <c r="I207" s="1" t="s">
        <v>1697</v>
      </c>
    </row>
    <row r="208" spans="1:10" ht="29.4" thickBot="1">
      <c r="A208" s="184" t="s">
        <v>1672</v>
      </c>
      <c r="B208" s="184" t="s">
        <v>1011</v>
      </c>
      <c r="C208" s="191">
        <v>1</v>
      </c>
      <c r="D208" s="185" t="s">
        <v>1163</v>
      </c>
      <c r="E208" s="185" t="s">
        <v>1407</v>
      </c>
      <c r="F208" s="185" t="str">
        <f>UnitControlCenter!$B$41</f>
        <v>2024 dollars / kg</v>
      </c>
      <c r="G208" s="185" t="s">
        <v>1698</v>
      </c>
      <c r="H208" s="185" t="s">
        <v>1699</v>
      </c>
      <c r="I208" s="185" t="s">
        <v>1700</v>
      </c>
      <c r="J208" s="185"/>
    </row>
    <row r="209" spans="1:10">
      <c r="A209" s="2" t="s">
        <v>1701</v>
      </c>
      <c r="B209" s="2" t="s">
        <v>1702</v>
      </c>
      <c r="C209" s="43">
        <v>1</v>
      </c>
      <c r="D209" s="1" t="s">
        <v>1151</v>
      </c>
      <c r="E209" s="1" t="s">
        <v>1152</v>
      </c>
      <c r="F209" s="1" t="str">
        <f>UnitControlCenter!$B$42</f>
        <v>2024 dollars / kilowatt-hour (kWh)</v>
      </c>
      <c r="G209" s="1" t="s">
        <v>1703</v>
      </c>
    </row>
    <row r="210" spans="1:10" ht="28.8">
      <c r="A210" s="2" t="s">
        <v>1701</v>
      </c>
      <c r="B210" s="2" t="s">
        <v>1704</v>
      </c>
      <c r="C210" s="43">
        <v>0</v>
      </c>
      <c r="D210" s="1" t="s">
        <v>1163</v>
      </c>
      <c r="E210" s="1" t="s">
        <v>1152</v>
      </c>
      <c r="F210" s="1" t="str">
        <f>UnitControlCenter!$B$44</f>
        <v>cost of eqpt. to capture 1 metric ton CO2e/yr (2020 dollars)</v>
      </c>
      <c r="G210" s="1" t="s">
        <v>1705</v>
      </c>
      <c r="H210" s="1" t="s">
        <v>1706</v>
      </c>
      <c r="I210" s="1" t="s">
        <v>1707</v>
      </c>
    </row>
    <row r="211" spans="1:10">
      <c r="A211" s="2" t="s">
        <v>1701</v>
      </c>
      <c r="B211" s="2" t="s">
        <v>1708</v>
      </c>
      <c r="C211" s="43">
        <v>1</v>
      </c>
      <c r="D211" s="1" t="s">
        <v>1151</v>
      </c>
      <c r="E211" s="1" t="s">
        <v>1152</v>
      </c>
      <c r="F211" s="1" t="str">
        <f>UnitControlCenter!$B$45</f>
        <v>million 2024 dollars / megawatt (MW)</v>
      </c>
      <c r="G211" s="1" t="s">
        <v>1709</v>
      </c>
    </row>
    <row r="212" spans="1:10">
      <c r="A212" s="2" t="s">
        <v>1701</v>
      </c>
      <c r="B212" s="2" t="s">
        <v>1710</v>
      </c>
      <c r="C212" s="43">
        <v>1</v>
      </c>
      <c r="D212" s="1" t="s">
        <v>1151</v>
      </c>
      <c r="E212" s="1" t="s">
        <v>1152</v>
      </c>
      <c r="F212" s="1" t="str">
        <f>UnitControlCenter!$B$45</f>
        <v>million 2024 dollars / megawatt (MW)</v>
      </c>
      <c r="G212" s="1" t="s">
        <v>1711</v>
      </c>
    </row>
    <row r="213" spans="1:10">
      <c r="A213" s="2" t="s">
        <v>1701</v>
      </c>
      <c r="B213" s="2" t="s">
        <v>1712</v>
      </c>
      <c r="C213" s="43">
        <v>1</v>
      </c>
      <c r="D213" s="1" t="s">
        <v>1151</v>
      </c>
      <c r="E213" s="1" t="s">
        <v>1152</v>
      </c>
      <c r="F213" s="1" t="str">
        <f>UnitControlCenter!$B$45</f>
        <v>million 2024 dollars / megawatt (MW)</v>
      </c>
      <c r="G213" s="1" t="s">
        <v>1713</v>
      </c>
    </row>
    <row r="214" spans="1:10" ht="29.4" thickBot="1">
      <c r="A214" s="184" t="s">
        <v>1701</v>
      </c>
      <c r="B214" s="184" t="s">
        <v>1714</v>
      </c>
      <c r="C214" s="191">
        <v>1</v>
      </c>
      <c r="D214" s="185" t="s">
        <v>1151</v>
      </c>
      <c r="E214" s="185" t="s">
        <v>1152</v>
      </c>
      <c r="F214" s="185" t="str">
        <f>UnitControlCenter!$B$46</f>
        <v>cost of eqpt. to produce 1 kg H2/yr (2024 dollars)</v>
      </c>
      <c r="G214" s="185" t="s">
        <v>1715</v>
      </c>
      <c r="H214" s="185"/>
      <c r="I214" s="185"/>
      <c r="J214" s="185"/>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20"/>
    <col min="4" max="4" width="46" customWidth="1"/>
  </cols>
  <sheetData>
    <row r="1" spans="1:5">
      <c r="A1" s="42" t="s">
        <v>1716</v>
      </c>
      <c r="B1" s="161"/>
      <c r="C1" s="151"/>
      <c r="D1" s="151"/>
    </row>
    <row r="2" spans="1:5">
      <c r="A2" s="9" t="s">
        <v>1717</v>
      </c>
      <c r="B2" s="162" t="s">
        <v>1718</v>
      </c>
      <c r="C2" s="9" t="s">
        <v>1719</v>
      </c>
      <c r="D2" s="9" t="s">
        <v>1720</v>
      </c>
    </row>
    <row r="3" spans="1:5">
      <c r="A3" s="304" t="s">
        <v>1721</v>
      </c>
      <c r="B3" s="310" t="s">
        <v>1722</v>
      </c>
      <c r="C3" s="278"/>
      <c r="D3" s="304" t="s">
        <v>1723</v>
      </c>
    </row>
    <row r="4" spans="1:5">
      <c r="A4" t="s">
        <v>1724</v>
      </c>
      <c r="B4" s="20" t="s">
        <v>1725</v>
      </c>
      <c r="C4" s="180"/>
      <c r="D4" s="304" t="s">
        <v>1726</v>
      </c>
      <c r="E4" t="s">
        <v>1727</v>
      </c>
    </row>
    <row r="5" spans="1:5">
      <c r="A5" t="s">
        <v>1728</v>
      </c>
      <c r="B5" s="163" t="s">
        <v>1729</v>
      </c>
      <c r="C5" s="280"/>
      <c r="D5" s="304" t="s">
        <v>1730</v>
      </c>
      <c r="E5" t="s">
        <v>1731</v>
      </c>
    </row>
    <row r="6" spans="1:5">
      <c r="A6" t="s">
        <v>1732</v>
      </c>
      <c r="B6" s="163" t="s">
        <v>1733</v>
      </c>
      <c r="C6" s="307"/>
      <c r="D6" s="304" t="s">
        <v>1734</v>
      </c>
    </row>
    <row r="7" spans="1:5">
      <c r="A7" t="s">
        <v>1735</v>
      </c>
      <c r="B7" s="163" t="s">
        <v>1736</v>
      </c>
      <c r="C7" s="305"/>
      <c r="D7" s="304" t="s">
        <v>1737</v>
      </c>
    </row>
    <row r="8" spans="1:5">
      <c r="A8" t="s">
        <v>1738</v>
      </c>
      <c r="B8" s="20">
        <v>6699</v>
      </c>
      <c r="C8" s="306"/>
      <c r="D8" s="304" t="s">
        <v>1739</v>
      </c>
    </row>
    <row r="9" spans="1:5">
      <c r="A9" t="s">
        <v>1732</v>
      </c>
      <c r="B9" s="163" t="s">
        <v>1740</v>
      </c>
      <c r="C9" s="197"/>
      <c r="D9" t="s">
        <v>1741</v>
      </c>
    </row>
    <row r="10" spans="1:5">
      <c r="A10" t="s">
        <v>1742</v>
      </c>
      <c r="B10" s="163" t="s">
        <v>1743</v>
      </c>
      <c r="C10" s="281"/>
      <c r="D10" s="304" t="s">
        <v>841</v>
      </c>
    </row>
    <row r="11" spans="1:5">
      <c r="A11" t="s">
        <v>1744</v>
      </c>
      <c r="B11" s="20" t="s">
        <v>1745</v>
      </c>
      <c r="C11" s="168"/>
      <c r="D11" t="s">
        <v>813</v>
      </c>
    </row>
    <row r="12" spans="1:5">
      <c r="A12" t="s">
        <v>1746</v>
      </c>
      <c r="B12" s="20" t="s">
        <v>1747</v>
      </c>
      <c r="C12" s="269"/>
      <c r="D12" t="s">
        <v>833</v>
      </c>
    </row>
    <row r="13" spans="1:5">
      <c r="A13" t="s">
        <v>1748</v>
      </c>
      <c r="B13" s="163" t="s">
        <v>1749</v>
      </c>
      <c r="C13" s="167"/>
      <c r="D13" t="s">
        <v>811</v>
      </c>
    </row>
    <row r="14" spans="1:5">
      <c r="A14" t="s">
        <v>1750</v>
      </c>
      <c r="B14" s="20" t="s">
        <v>1751</v>
      </c>
      <c r="C14" s="177"/>
      <c r="D14" t="s">
        <v>809</v>
      </c>
    </row>
    <row r="15" spans="1:5">
      <c r="A15" t="s">
        <v>1752</v>
      </c>
      <c r="B15" s="20" t="s">
        <v>1680</v>
      </c>
      <c r="C15" s="172"/>
      <c r="D15" t="s">
        <v>1753</v>
      </c>
    </row>
    <row r="16" spans="1:5">
      <c r="A16" t="s">
        <v>1754</v>
      </c>
      <c r="B16" s="20" t="s">
        <v>1755</v>
      </c>
      <c r="C16" s="176"/>
      <c r="D16" t="s">
        <v>1756</v>
      </c>
    </row>
    <row r="17" spans="1:4">
      <c r="A17" t="s">
        <v>1757</v>
      </c>
      <c r="B17" s="20" t="s">
        <v>1758</v>
      </c>
      <c r="C17" s="179"/>
      <c r="D17" t="s">
        <v>805</v>
      </c>
    </row>
    <row r="18" spans="1:4">
      <c r="A18" t="s">
        <v>1759</v>
      </c>
      <c r="B18" s="20" t="s">
        <v>1760</v>
      </c>
      <c r="C18" s="171"/>
      <c r="D18" t="s">
        <v>821</v>
      </c>
    </row>
    <row r="19" spans="1:4">
      <c r="A19" t="s">
        <v>1761</v>
      </c>
      <c r="B19" s="164" t="s">
        <v>1762</v>
      </c>
      <c r="C19" s="160"/>
      <c r="D19" t="s">
        <v>803</v>
      </c>
    </row>
    <row r="20" spans="1:4">
      <c r="A20" t="s">
        <v>1763</v>
      </c>
      <c r="B20" t="s">
        <v>1764</v>
      </c>
      <c r="C20" s="198"/>
      <c r="D20" t="s">
        <v>837</v>
      </c>
    </row>
    <row r="21" spans="1:4">
      <c r="A21" t="s">
        <v>1765</v>
      </c>
      <c r="B21" s="20" t="s">
        <v>1766</v>
      </c>
      <c r="C21" s="173"/>
      <c r="D21" t="s">
        <v>801</v>
      </c>
    </row>
    <row r="22" spans="1:4">
      <c r="A22" t="s">
        <v>1767</v>
      </c>
      <c r="B22" s="163" t="s">
        <v>1768</v>
      </c>
      <c r="C22" s="169"/>
      <c r="D22" t="s">
        <v>1769</v>
      </c>
    </row>
    <row r="23" spans="1:4">
      <c r="A23" t="s">
        <v>1770</v>
      </c>
      <c r="B23" s="20" t="s">
        <v>1771</v>
      </c>
      <c r="C23" s="178"/>
      <c r="D23" t="s">
        <v>827</v>
      </c>
    </row>
    <row r="24" spans="1:4">
      <c r="A24" t="s">
        <v>1772</v>
      </c>
      <c r="B24" s="163" t="s">
        <v>1773</v>
      </c>
      <c r="C24" s="159"/>
      <c r="D24" t="s">
        <v>1774</v>
      </c>
    </row>
    <row r="25" spans="1:4">
      <c r="A25" t="s">
        <v>1775</v>
      </c>
      <c r="B25" s="163" t="s">
        <v>1776</v>
      </c>
      <c r="C25" s="181"/>
      <c r="D25" t="s">
        <v>825</v>
      </c>
    </row>
    <row r="26" spans="1:4">
      <c r="A26" t="s">
        <v>1777</v>
      </c>
      <c r="B26" s="163">
        <v>740000</v>
      </c>
      <c r="C26" s="182"/>
      <c r="D26" t="s">
        <v>823</v>
      </c>
    </row>
    <row r="27" spans="1:4">
      <c r="A27" t="s">
        <v>1778</v>
      </c>
      <c r="B27" s="20" t="s">
        <v>1779</v>
      </c>
      <c r="C27" s="174"/>
      <c r="D27" t="s">
        <v>817</v>
      </c>
    </row>
    <row r="28" spans="1:4">
      <c r="A28" t="s">
        <v>1780</v>
      </c>
      <c r="B28" s="20" t="s">
        <v>1781</v>
      </c>
      <c r="C28" s="268"/>
      <c r="D28" t="s">
        <v>831</v>
      </c>
    </row>
    <row r="29" spans="1:4">
      <c r="A29" t="s">
        <v>1782</v>
      </c>
      <c r="B29" s="163" t="s">
        <v>1783</v>
      </c>
      <c r="C29" s="166"/>
      <c r="D29" t="s">
        <v>799</v>
      </c>
    </row>
    <row r="30" spans="1:4">
      <c r="A30" t="s">
        <v>1784</v>
      </c>
      <c r="B30" s="163" t="s">
        <v>1785</v>
      </c>
      <c r="C30" s="267"/>
      <c r="D30" t="s">
        <v>797</v>
      </c>
    </row>
    <row r="31" spans="1:4">
      <c r="A31" t="s">
        <v>1786</v>
      </c>
      <c r="B31" s="17" t="s">
        <v>1787</v>
      </c>
      <c r="C31" s="199"/>
      <c r="D31" t="s">
        <v>835</v>
      </c>
    </row>
    <row r="32" spans="1:4">
      <c r="A32" t="s">
        <v>1788</v>
      </c>
      <c r="B32" s="20" t="s">
        <v>1789</v>
      </c>
      <c r="C32" s="175"/>
      <c r="D32" t="s">
        <v>819</v>
      </c>
    </row>
    <row r="33" spans="1:5">
      <c r="A33" t="s">
        <v>1790</v>
      </c>
      <c r="B33" s="196" t="s">
        <v>1791</v>
      </c>
      <c r="C33" s="195"/>
      <c r="D33" t="s">
        <v>829</v>
      </c>
    </row>
    <row r="34" spans="1:5">
      <c r="A34" t="s">
        <v>1792</v>
      </c>
      <c r="B34" s="163" t="s">
        <v>1793</v>
      </c>
      <c r="C34" s="165"/>
      <c r="D34" t="s">
        <v>795</v>
      </c>
    </row>
    <row r="35" spans="1:5">
      <c r="A35" t="s">
        <v>1728</v>
      </c>
      <c r="B35" s="163" t="s">
        <v>1729</v>
      </c>
      <c r="C35" s="280"/>
      <c r="D35" t="s">
        <v>1794</v>
      </c>
      <c r="E35" t="s">
        <v>1795</v>
      </c>
    </row>
    <row r="36" spans="1:5">
      <c r="A36" t="s">
        <v>1724</v>
      </c>
      <c r="B36" s="20" t="s">
        <v>1725</v>
      </c>
      <c r="C36" s="180"/>
      <c r="D36" s="304" t="s">
        <v>1796</v>
      </c>
      <c r="E36" t="s">
        <v>1797</v>
      </c>
    </row>
    <row r="38" spans="1:5">
      <c r="A38" s="42" t="s">
        <v>1798</v>
      </c>
      <c r="B38" s="161"/>
      <c r="C38" s="151"/>
      <c r="D38" s="151"/>
    </row>
    <row r="39" spans="1:5" s="9" customFormat="1">
      <c r="A39" s="9" t="s">
        <v>1717</v>
      </c>
      <c r="B39" s="162" t="s">
        <v>1718</v>
      </c>
      <c r="C39" s="9" t="s">
        <v>1719</v>
      </c>
      <c r="D39" s="9" t="s">
        <v>1799</v>
      </c>
    </row>
    <row r="40" spans="1:5">
      <c r="A40" t="s">
        <v>1759</v>
      </c>
      <c r="B40" s="20" t="s">
        <v>1760</v>
      </c>
      <c r="C40" s="171"/>
      <c r="D40" t="s">
        <v>1800</v>
      </c>
    </row>
    <row r="41" spans="1:5">
      <c r="A41" t="s">
        <v>1761</v>
      </c>
      <c r="B41" s="164" t="s">
        <v>1762</v>
      </c>
      <c r="C41" s="160"/>
      <c r="D41" t="s">
        <v>1013</v>
      </c>
    </row>
    <row r="42" spans="1:5">
      <c r="A42" t="s">
        <v>1782</v>
      </c>
      <c r="B42" s="20" t="s">
        <v>1783</v>
      </c>
      <c r="C42" s="166"/>
      <c r="D42" t="s">
        <v>58</v>
      </c>
    </row>
    <row r="43" spans="1:5">
      <c r="A43" t="s">
        <v>1752</v>
      </c>
      <c r="B43" s="20" t="s">
        <v>1680</v>
      </c>
      <c r="C43" s="172"/>
      <c r="D43" t="s">
        <v>993</v>
      </c>
    </row>
    <row r="44" spans="1:5">
      <c r="A44" t="s">
        <v>1792</v>
      </c>
      <c r="B44" s="20">
        <v>969696</v>
      </c>
      <c r="C44" s="165"/>
      <c r="D44" t="s">
        <v>371</v>
      </c>
    </row>
    <row r="45" spans="1:5">
      <c r="A45" t="s">
        <v>1748</v>
      </c>
      <c r="B45" s="20" t="s">
        <v>1749</v>
      </c>
      <c r="C45" s="167"/>
      <c r="D45" t="s">
        <v>1016</v>
      </c>
    </row>
    <row r="46" spans="1:5">
      <c r="A46" t="s">
        <v>1765</v>
      </c>
      <c r="B46" s="20" t="s">
        <v>1766</v>
      </c>
      <c r="C46" s="173"/>
      <c r="D46" t="s">
        <v>1178</v>
      </c>
    </row>
    <row r="47" spans="1:5">
      <c r="A47" t="s">
        <v>1778</v>
      </c>
      <c r="B47" s="20" t="s">
        <v>1779</v>
      </c>
      <c r="C47" s="174"/>
      <c r="D47" t="s">
        <v>1187</v>
      </c>
    </row>
    <row r="48" spans="1:5">
      <c r="A48" t="s">
        <v>1744</v>
      </c>
      <c r="B48" s="20" t="s">
        <v>1745</v>
      </c>
      <c r="C48" s="170"/>
      <c r="D48" t="s">
        <v>1801</v>
      </c>
    </row>
    <row r="49" spans="1:4">
      <c r="A49" t="s">
        <v>1750</v>
      </c>
      <c r="B49" s="20" t="s">
        <v>1751</v>
      </c>
      <c r="C49" s="177"/>
      <c r="D49" t="s">
        <v>1802</v>
      </c>
    </row>
    <row r="50" spans="1:4">
      <c r="A50" t="s">
        <v>1752</v>
      </c>
      <c r="B50" s="20" t="s">
        <v>1680</v>
      </c>
      <c r="C50" s="172"/>
      <c r="D50" t="s">
        <v>1803</v>
      </c>
    </row>
    <row r="51" spans="1:4">
      <c r="A51" t="s">
        <v>1775</v>
      </c>
      <c r="B51" s="163" t="s">
        <v>1776</v>
      </c>
      <c r="C51" s="181"/>
      <c r="D51" t="s">
        <v>1018</v>
      </c>
    </row>
    <row r="53" spans="1:4">
      <c r="A53" s="42" t="s">
        <v>1804</v>
      </c>
      <c r="B53" s="161"/>
      <c r="C53" s="151"/>
      <c r="D53" s="151"/>
    </row>
    <row r="54" spans="1:4">
      <c r="A54" s="9" t="s">
        <v>1717</v>
      </c>
      <c r="B54" s="162" t="s">
        <v>1718</v>
      </c>
      <c r="C54" s="9" t="s">
        <v>1719</v>
      </c>
      <c r="D54" s="9" t="s">
        <v>1720</v>
      </c>
    </row>
    <row r="55" spans="1:4">
      <c r="A55" t="s">
        <v>1782</v>
      </c>
      <c r="B55" s="163" t="s">
        <v>1783</v>
      </c>
      <c r="C55" s="166"/>
      <c r="D55" t="s">
        <v>1805</v>
      </c>
    </row>
    <row r="56" spans="1:4">
      <c r="A56" t="s">
        <v>1792</v>
      </c>
      <c r="B56" s="20">
        <v>969696</v>
      </c>
      <c r="C56" s="165"/>
      <c r="D56" t="s">
        <v>894</v>
      </c>
    </row>
    <row r="57" spans="1:4">
      <c r="A57" t="s">
        <v>1748</v>
      </c>
      <c r="B57" s="20" t="s">
        <v>1749</v>
      </c>
      <c r="C57" s="167"/>
      <c r="D57" t="s">
        <v>1806</v>
      </c>
    </row>
    <row r="58" spans="1:4">
      <c r="A58" t="s">
        <v>1775</v>
      </c>
      <c r="B58" s="163" t="s">
        <v>1776</v>
      </c>
      <c r="C58" s="181"/>
      <c r="D58" t="s">
        <v>1807</v>
      </c>
    </row>
    <row r="60" spans="1:4">
      <c r="A60" s="42" t="s">
        <v>1808</v>
      </c>
      <c r="B60" s="161"/>
      <c r="C60" s="151"/>
      <c r="D60" s="151"/>
    </row>
    <row r="61" spans="1:4">
      <c r="A61" s="9" t="s">
        <v>1717</v>
      </c>
      <c r="B61" s="162" t="s">
        <v>1718</v>
      </c>
      <c r="C61" s="9" t="s">
        <v>1719</v>
      </c>
      <c r="D61" s="9" t="s">
        <v>1720</v>
      </c>
    </row>
    <row r="62" spans="1:4">
      <c r="A62" t="s">
        <v>1748</v>
      </c>
      <c r="B62" s="20" t="s">
        <v>1749</v>
      </c>
      <c r="C62" s="167"/>
      <c r="D62" t="s">
        <v>739</v>
      </c>
    </row>
    <row r="63" spans="1:4">
      <c r="A63" t="s">
        <v>1772</v>
      </c>
      <c r="B63" s="163" t="s">
        <v>1773</v>
      </c>
      <c r="C63" s="159"/>
      <c r="D63" t="s">
        <v>1809</v>
      </c>
    </row>
    <row r="64" spans="1:4">
      <c r="A64" t="s">
        <v>1782</v>
      </c>
      <c r="B64" s="163" t="s">
        <v>1783</v>
      </c>
      <c r="C64" s="166"/>
      <c r="D64" t="s">
        <v>737</v>
      </c>
    </row>
    <row r="65" spans="1:4">
      <c r="A65" t="s">
        <v>1792</v>
      </c>
      <c r="B65" s="163" t="s">
        <v>1793</v>
      </c>
      <c r="C65" s="165"/>
      <c r="D65" t="s">
        <v>1194</v>
      </c>
    </row>
    <row r="66" spans="1:4">
      <c r="B66" s="163"/>
    </row>
    <row r="67" spans="1:4">
      <c r="A67" s="42" t="s">
        <v>1810</v>
      </c>
      <c r="B67" s="161"/>
      <c r="C67" s="151"/>
      <c r="D67" s="151"/>
    </row>
    <row r="68" spans="1:4">
      <c r="A68" s="9" t="s">
        <v>1717</v>
      </c>
      <c r="B68" s="162" t="s">
        <v>1718</v>
      </c>
      <c r="C68" s="9" t="s">
        <v>1719</v>
      </c>
      <c r="D68" s="9" t="s">
        <v>1720</v>
      </c>
    </row>
    <row r="69" spans="1:4">
      <c r="A69" t="s">
        <v>1782</v>
      </c>
      <c r="B69" s="163" t="s">
        <v>1783</v>
      </c>
      <c r="C69" s="166"/>
      <c r="D69" t="s">
        <v>1811</v>
      </c>
    </row>
    <row r="70" spans="1:4">
      <c r="A70" t="s">
        <v>1759</v>
      </c>
      <c r="B70" s="20" t="s">
        <v>1760</v>
      </c>
      <c r="C70" s="171"/>
      <c r="D70" t="s">
        <v>1812</v>
      </c>
    </row>
    <row r="71" spans="1:4">
      <c r="A71" t="s">
        <v>1752</v>
      </c>
      <c r="B71" s="20" t="s">
        <v>1680</v>
      </c>
      <c r="C71" s="172"/>
      <c r="D71" t="s">
        <v>1813</v>
      </c>
    </row>
    <row r="72" spans="1:4">
      <c r="A72" t="s">
        <v>1748</v>
      </c>
      <c r="B72" s="163" t="s">
        <v>1749</v>
      </c>
      <c r="C72" s="167"/>
      <c r="D72" t="s">
        <v>1814</v>
      </c>
    </row>
    <row r="73" spans="1:4">
      <c r="A73" t="s">
        <v>1772</v>
      </c>
      <c r="B73" s="163" t="s">
        <v>1773</v>
      </c>
      <c r="C73" s="159"/>
      <c r="D73" t="s">
        <v>1233</v>
      </c>
    </row>
    <row r="75" spans="1:4">
      <c r="A75" s="42" t="s">
        <v>1815</v>
      </c>
      <c r="B75" s="161"/>
      <c r="C75" s="151"/>
      <c r="D75" s="151"/>
    </row>
    <row r="76" spans="1:4">
      <c r="A76" s="9" t="s">
        <v>1717</v>
      </c>
      <c r="B76" s="162" t="s">
        <v>1718</v>
      </c>
      <c r="C76" s="9" t="s">
        <v>1719</v>
      </c>
      <c r="D76" s="9" t="s">
        <v>1720</v>
      </c>
    </row>
    <row r="77" spans="1:4">
      <c r="A77" t="s">
        <v>1759</v>
      </c>
      <c r="B77" s="20" t="s">
        <v>1760</v>
      </c>
      <c r="C77" s="171"/>
      <c r="D77" t="s">
        <v>1816</v>
      </c>
    </row>
    <row r="78" spans="1:4">
      <c r="A78" t="s">
        <v>1782</v>
      </c>
      <c r="B78" s="163" t="s">
        <v>1783</v>
      </c>
      <c r="C78" s="166"/>
      <c r="D78" t="s">
        <v>1817</v>
      </c>
    </row>
    <row r="79" spans="1:4">
      <c r="A79" t="s">
        <v>1744</v>
      </c>
      <c r="B79" s="20" t="s">
        <v>1745</v>
      </c>
      <c r="C79" s="170"/>
      <c r="D79" t="s">
        <v>1818</v>
      </c>
    </row>
    <row r="80" spans="1:4">
      <c r="A80" t="s">
        <v>1724</v>
      </c>
      <c r="B80" s="20" t="s">
        <v>1725</v>
      </c>
      <c r="C80" s="180"/>
      <c r="D80" t="s">
        <v>1819</v>
      </c>
    </row>
    <row r="81" spans="1:4">
      <c r="A81" t="s">
        <v>1778</v>
      </c>
      <c r="B81" s="20" t="s">
        <v>1779</v>
      </c>
      <c r="C81" s="174"/>
      <c r="D81" t="s">
        <v>1820</v>
      </c>
    </row>
    <row r="83" spans="1:4">
      <c r="A83" s="42" t="s">
        <v>1821</v>
      </c>
      <c r="B83" s="161"/>
      <c r="C83" s="151"/>
      <c r="D83" s="151"/>
    </row>
    <row r="84" spans="1:4">
      <c r="A84" s="9" t="s">
        <v>1717</v>
      </c>
      <c r="B84" s="162" t="s">
        <v>1718</v>
      </c>
      <c r="C84" s="9" t="s">
        <v>1719</v>
      </c>
      <c r="D84" s="9" t="s">
        <v>1720</v>
      </c>
    </row>
    <row r="85" spans="1:4">
      <c r="A85" t="s">
        <v>1775</v>
      </c>
      <c r="B85" s="163" t="s">
        <v>1776</v>
      </c>
      <c r="C85" s="181"/>
      <c r="D85" t="s">
        <v>676</v>
      </c>
    </row>
    <row r="86" spans="1:4">
      <c r="A86" t="s">
        <v>1759</v>
      </c>
      <c r="B86" s="20" t="s">
        <v>1760</v>
      </c>
      <c r="C86" s="171"/>
      <c r="D86" t="s">
        <v>682</v>
      </c>
    </row>
    <row r="87" spans="1:4">
      <c r="A87" t="s">
        <v>1778</v>
      </c>
      <c r="B87" s="20" t="s">
        <v>1779</v>
      </c>
      <c r="C87" s="174"/>
      <c r="D87" t="s">
        <v>1822</v>
      </c>
    </row>
    <row r="88" spans="1:4">
      <c r="A88" t="s">
        <v>1724</v>
      </c>
      <c r="B88" s="20" t="s">
        <v>1725</v>
      </c>
      <c r="C88" s="180"/>
      <c r="D88" t="s">
        <v>687</v>
      </c>
    </row>
    <row r="89" spans="1:4">
      <c r="A89" t="s">
        <v>1750</v>
      </c>
      <c r="B89" s="20" t="s">
        <v>1751</v>
      </c>
      <c r="C89" s="177"/>
      <c r="D89" t="s">
        <v>701</v>
      </c>
    </row>
    <row r="90" spans="1:4">
      <c r="A90" t="s">
        <v>1765</v>
      </c>
      <c r="B90" s="20" t="s">
        <v>1766</v>
      </c>
      <c r="C90" s="173"/>
      <c r="D90" t="s">
        <v>690</v>
      </c>
    </row>
    <row r="91" spans="1:4">
      <c r="A91" t="s">
        <v>1752</v>
      </c>
      <c r="B91" s="20" t="s">
        <v>1680</v>
      </c>
      <c r="C91" s="172"/>
      <c r="D91" t="s">
        <v>693</v>
      </c>
    </row>
    <row r="92" spans="1:4">
      <c r="A92" t="s">
        <v>1792</v>
      </c>
      <c r="B92" s="163" t="s">
        <v>1793</v>
      </c>
      <c r="C92" s="165"/>
      <c r="D92" t="s">
        <v>191</v>
      </c>
    </row>
    <row r="93" spans="1:4">
      <c r="A93" t="s">
        <v>1782</v>
      </c>
      <c r="B93" s="163" t="s">
        <v>1783</v>
      </c>
      <c r="C93" s="166"/>
      <c r="D93" t="s">
        <v>698</v>
      </c>
    </row>
    <row r="94" spans="1:4">
      <c r="A94" t="s">
        <v>1748</v>
      </c>
      <c r="B94" s="163" t="s">
        <v>1749</v>
      </c>
      <c r="C94" s="167"/>
      <c r="D94" t="s">
        <v>704</v>
      </c>
    </row>
    <row r="95" spans="1:4">
      <c r="A95" t="s">
        <v>1744</v>
      </c>
      <c r="B95" s="20" t="s">
        <v>1745</v>
      </c>
      <c r="C95" s="170"/>
      <c r="D95" t="s">
        <v>707</v>
      </c>
    </row>
    <row r="96" spans="1:4">
      <c r="A96" t="s">
        <v>1772</v>
      </c>
      <c r="B96" s="163" t="s">
        <v>1773</v>
      </c>
      <c r="C96" s="159"/>
      <c r="D96" t="s">
        <v>1233</v>
      </c>
    </row>
    <row r="97" spans="1:4">
      <c r="B97" s="163"/>
    </row>
    <row r="98" spans="1:4">
      <c r="A98" s="42" t="s">
        <v>1823</v>
      </c>
      <c r="B98" s="161"/>
      <c r="C98" s="151"/>
      <c r="D98" s="151"/>
    </row>
    <row r="99" spans="1:4">
      <c r="A99" s="9" t="s">
        <v>1717</v>
      </c>
      <c r="B99" s="162" t="s">
        <v>1718</v>
      </c>
      <c r="C99" s="9" t="s">
        <v>1719</v>
      </c>
      <c r="D99" s="9" t="s">
        <v>1720</v>
      </c>
    </row>
    <row r="100" spans="1:4">
      <c r="A100" t="s">
        <v>1782</v>
      </c>
      <c r="B100" s="163" t="s">
        <v>1783</v>
      </c>
      <c r="C100" s="166"/>
      <c r="D100" t="s">
        <v>1824</v>
      </c>
    </row>
    <row r="101" spans="1:4">
      <c r="A101" t="s">
        <v>1759</v>
      </c>
      <c r="B101" s="20" t="s">
        <v>1760</v>
      </c>
      <c r="C101" s="171"/>
      <c r="D101" t="s">
        <v>1825</v>
      </c>
    </row>
    <row r="102" spans="1:4">
      <c r="A102" t="s">
        <v>1752</v>
      </c>
      <c r="B102" s="20" t="s">
        <v>1680</v>
      </c>
      <c r="C102" s="172"/>
      <c r="D102" t="s">
        <v>1826</v>
      </c>
    </row>
    <row r="103" spans="1:4">
      <c r="A103" t="s">
        <v>1772</v>
      </c>
      <c r="B103" s="163" t="s">
        <v>1773</v>
      </c>
      <c r="C103" s="159"/>
      <c r="D103" t="s">
        <v>1233</v>
      </c>
    </row>
    <row r="105" spans="1:4">
      <c r="A105" s="42" t="s">
        <v>1266</v>
      </c>
      <c r="B105" s="161"/>
      <c r="C105" s="151"/>
      <c r="D105" s="151"/>
    </row>
    <row r="106" spans="1:4">
      <c r="A106" s="9" t="s">
        <v>1717</v>
      </c>
      <c r="B106" s="162" t="s">
        <v>1718</v>
      </c>
      <c r="C106" s="9" t="s">
        <v>1719</v>
      </c>
      <c r="D106" s="9" t="s">
        <v>1720</v>
      </c>
    </row>
    <row r="107" spans="1:4">
      <c r="A107" t="s">
        <v>1750</v>
      </c>
      <c r="B107" s="20" t="s">
        <v>1751</v>
      </c>
      <c r="C107" s="177"/>
      <c r="D107" t="s">
        <v>1827</v>
      </c>
    </row>
    <row r="108" spans="1:4">
      <c r="A108" t="s">
        <v>1748</v>
      </c>
      <c r="B108" s="163" t="s">
        <v>1749</v>
      </c>
      <c r="C108" s="167"/>
      <c r="D108" t="s">
        <v>1828</v>
      </c>
    </row>
    <row r="110" spans="1:4">
      <c r="A110" s="42" t="s">
        <v>1272</v>
      </c>
      <c r="B110" s="161"/>
      <c r="C110" s="151"/>
      <c r="D110" s="151"/>
    </row>
    <row r="111" spans="1:4">
      <c r="A111" s="9" t="s">
        <v>1717</v>
      </c>
      <c r="B111" s="162" t="s">
        <v>1718</v>
      </c>
      <c r="C111" s="9" t="s">
        <v>1719</v>
      </c>
      <c r="D111" s="9" t="s">
        <v>1720</v>
      </c>
    </row>
    <row r="112" spans="1:4">
      <c r="A112" t="s">
        <v>1782</v>
      </c>
      <c r="B112" s="163" t="s">
        <v>1783</v>
      </c>
      <c r="C112" s="166"/>
      <c r="D112" t="s">
        <v>1829</v>
      </c>
    </row>
    <row r="113" spans="1:4">
      <c r="A113" t="s">
        <v>1752</v>
      </c>
      <c r="B113" s="20" t="s">
        <v>1680</v>
      </c>
      <c r="C113" s="172"/>
      <c r="D113" t="s">
        <v>1830</v>
      </c>
    </row>
    <row r="114" spans="1:4">
      <c r="A114" t="s">
        <v>1748</v>
      </c>
      <c r="B114" s="163" t="s">
        <v>1749</v>
      </c>
      <c r="C114" s="167"/>
      <c r="D114" t="s">
        <v>1831</v>
      </c>
    </row>
    <row r="115" spans="1:4">
      <c r="A115" t="s">
        <v>1759</v>
      </c>
      <c r="B115" s="20" t="s">
        <v>1760</v>
      </c>
      <c r="C115" s="171"/>
      <c r="D115" t="s">
        <v>1832</v>
      </c>
    </row>
    <row r="117" spans="1:4">
      <c r="A117" s="42" t="s">
        <v>1278</v>
      </c>
      <c r="B117" s="161"/>
      <c r="C117" s="151"/>
      <c r="D117" s="151"/>
    </row>
    <row r="118" spans="1:4">
      <c r="A118" s="9" t="s">
        <v>1717</v>
      </c>
      <c r="B118" s="162" t="s">
        <v>1718</v>
      </c>
      <c r="C118" s="9" t="s">
        <v>1719</v>
      </c>
      <c r="D118" s="9" t="s">
        <v>1720</v>
      </c>
    </row>
    <row r="119" spans="1:4">
      <c r="A119" t="s">
        <v>1724</v>
      </c>
      <c r="B119" s="20" t="s">
        <v>1725</v>
      </c>
      <c r="C119" s="180"/>
      <c r="D119" t="s">
        <v>1833</v>
      </c>
    </row>
    <row r="120" spans="1:4">
      <c r="A120" t="s">
        <v>1765</v>
      </c>
      <c r="B120" s="20" t="s">
        <v>1766</v>
      </c>
      <c r="C120" s="173"/>
      <c r="D120" t="s">
        <v>1834</v>
      </c>
    </row>
    <row r="122" spans="1:4">
      <c r="A122" s="42" t="s">
        <v>1284</v>
      </c>
      <c r="B122" s="161"/>
      <c r="C122" s="151"/>
      <c r="D122" s="151"/>
    </row>
    <row r="123" spans="1:4">
      <c r="A123" s="9" t="s">
        <v>1717</v>
      </c>
      <c r="B123" s="162" t="s">
        <v>1718</v>
      </c>
      <c r="C123" s="9" t="s">
        <v>1719</v>
      </c>
      <c r="D123" s="9" t="s">
        <v>1720</v>
      </c>
    </row>
    <row r="124" spans="1:4">
      <c r="A124" t="s">
        <v>1750</v>
      </c>
      <c r="B124" s="20" t="s">
        <v>1751</v>
      </c>
      <c r="C124" s="177"/>
      <c r="D124" t="s">
        <v>1835</v>
      </c>
    </row>
    <row r="125" spans="1:4">
      <c r="A125" t="s">
        <v>1759</v>
      </c>
      <c r="B125" s="20" t="s">
        <v>1760</v>
      </c>
      <c r="C125" s="171"/>
      <c r="D125" t="s">
        <v>1836</v>
      </c>
    </row>
    <row r="126" spans="1:4">
      <c r="A126" t="s">
        <v>1778</v>
      </c>
      <c r="B126" s="20" t="s">
        <v>1779</v>
      </c>
      <c r="C126" s="174"/>
      <c r="D126" t="s">
        <v>1837</v>
      </c>
    </row>
    <row r="127" spans="1:4">
      <c r="A127" t="s">
        <v>1748</v>
      </c>
      <c r="B127" s="163" t="s">
        <v>1749</v>
      </c>
      <c r="C127" s="167"/>
      <c r="D127" t="s">
        <v>1838</v>
      </c>
    </row>
    <row r="128" spans="1:4">
      <c r="A128" t="s">
        <v>1752</v>
      </c>
      <c r="B128" s="20" t="s">
        <v>1680</v>
      </c>
      <c r="C128" s="172"/>
      <c r="D128" t="s">
        <v>1839</v>
      </c>
    </row>
    <row r="129" spans="1:4">
      <c r="A129" t="s">
        <v>1792</v>
      </c>
      <c r="B129" s="163" t="s">
        <v>1793</v>
      </c>
      <c r="C129" s="165"/>
      <c r="D129" t="s">
        <v>1840</v>
      </c>
    </row>
    <row r="130" spans="1:4">
      <c r="A130" t="s">
        <v>1782</v>
      </c>
      <c r="B130" s="163" t="s">
        <v>1783</v>
      </c>
      <c r="C130" s="166"/>
      <c r="D130" t="s">
        <v>1841</v>
      </c>
    </row>
    <row r="132" spans="1:4">
      <c r="A132" s="42" t="s">
        <v>1842</v>
      </c>
      <c r="B132" s="161"/>
      <c r="C132" s="151"/>
      <c r="D132" s="151"/>
    </row>
    <row r="133" spans="1:4">
      <c r="A133" s="9" t="s">
        <v>1717</v>
      </c>
      <c r="B133" s="162" t="s">
        <v>1718</v>
      </c>
      <c r="C133" s="9" t="s">
        <v>1719</v>
      </c>
      <c r="D133" s="9" t="s">
        <v>1720</v>
      </c>
    </row>
    <row r="134" spans="1:4">
      <c r="A134" t="s">
        <v>1759</v>
      </c>
      <c r="B134" s="20" t="s">
        <v>1760</v>
      </c>
      <c r="C134" s="171"/>
      <c r="D134" t="s">
        <v>1843</v>
      </c>
    </row>
    <row r="135" spans="1:4">
      <c r="A135" t="s">
        <v>1748</v>
      </c>
      <c r="B135" s="163" t="s">
        <v>1749</v>
      </c>
      <c r="C135" s="167"/>
      <c r="D135" t="s">
        <v>1844</v>
      </c>
    </row>
    <row r="136" spans="1:4">
      <c r="A136" t="s">
        <v>1772</v>
      </c>
      <c r="B136" s="163" t="s">
        <v>1773</v>
      </c>
      <c r="C136" s="159"/>
      <c r="D136" t="s">
        <v>1233</v>
      </c>
    </row>
    <row r="137" spans="1:4">
      <c r="B137" s="163"/>
    </row>
    <row r="138" spans="1:4">
      <c r="A138" s="42" t="s">
        <v>1845</v>
      </c>
      <c r="B138" s="161"/>
      <c r="C138" s="151"/>
      <c r="D138" s="151"/>
    </row>
    <row r="139" spans="1:4">
      <c r="A139" s="9" t="s">
        <v>1717</v>
      </c>
      <c r="B139" s="162" t="s">
        <v>1718</v>
      </c>
      <c r="C139" s="9" t="s">
        <v>1719</v>
      </c>
      <c r="D139" s="9" t="s">
        <v>1720</v>
      </c>
    </row>
    <row r="140" spans="1:4">
      <c r="A140" t="s">
        <v>1782</v>
      </c>
      <c r="B140" s="163" t="s">
        <v>1783</v>
      </c>
      <c r="C140" s="166"/>
      <c r="D140" t="s">
        <v>1846</v>
      </c>
    </row>
    <row r="141" spans="1:4">
      <c r="A141" t="s">
        <v>1724</v>
      </c>
      <c r="B141" s="20" t="s">
        <v>1725</v>
      </c>
      <c r="C141" s="180"/>
      <c r="D141" t="s">
        <v>1847</v>
      </c>
    </row>
    <row r="142" spans="1:4">
      <c r="A142" t="s">
        <v>1778</v>
      </c>
      <c r="B142" s="20" t="s">
        <v>1779</v>
      </c>
      <c r="C142" s="174"/>
      <c r="D142" t="s">
        <v>1848</v>
      </c>
    </row>
    <row r="143" spans="1:4">
      <c r="A143" t="s">
        <v>1772</v>
      </c>
      <c r="B143" s="163" t="s">
        <v>1773</v>
      </c>
      <c r="C143" s="159"/>
      <c r="D143" t="s">
        <v>1233</v>
      </c>
    </row>
    <row r="145" spans="1:4">
      <c r="A145" s="42" t="s">
        <v>1849</v>
      </c>
      <c r="B145" s="161"/>
      <c r="C145" s="151"/>
      <c r="D145" s="151"/>
    </row>
    <row r="146" spans="1:4">
      <c r="A146" s="9" t="s">
        <v>1717</v>
      </c>
      <c r="B146" s="162" t="s">
        <v>1718</v>
      </c>
      <c r="C146" s="9" t="s">
        <v>1719</v>
      </c>
      <c r="D146" s="9" t="s">
        <v>1720</v>
      </c>
    </row>
    <row r="147" spans="1:4">
      <c r="A147" t="s">
        <v>1772</v>
      </c>
      <c r="B147" s="163" t="s">
        <v>1773</v>
      </c>
      <c r="C147" s="159"/>
      <c r="D147" t="s">
        <v>1850</v>
      </c>
    </row>
    <row r="148" spans="1:4">
      <c r="A148" t="s">
        <v>1759</v>
      </c>
      <c r="B148" s="20" t="s">
        <v>1760</v>
      </c>
      <c r="C148" s="171"/>
      <c r="D148" t="s">
        <v>1851</v>
      </c>
    </row>
    <row r="149" spans="1:4">
      <c r="A149" t="s">
        <v>1778</v>
      </c>
      <c r="B149" s="20" t="s">
        <v>1779</v>
      </c>
      <c r="C149" s="174"/>
      <c r="D149" t="s">
        <v>1852</v>
      </c>
    </row>
    <row r="150" spans="1:4">
      <c r="A150" t="s">
        <v>1765</v>
      </c>
      <c r="B150" s="20" t="s">
        <v>1766</v>
      </c>
      <c r="C150" s="173"/>
      <c r="D150" t="s">
        <v>1853</v>
      </c>
    </row>
    <row r="151" spans="1:4">
      <c r="A151" t="s">
        <v>1752</v>
      </c>
      <c r="B151" s="20" t="s">
        <v>1680</v>
      </c>
      <c r="C151" s="172"/>
      <c r="D151" t="s">
        <v>1854</v>
      </c>
    </row>
    <row r="152" spans="1:4">
      <c r="A152" t="s">
        <v>1792</v>
      </c>
      <c r="B152" s="163" t="s">
        <v>1793</v>
      </c>
      <c r="C152" s="165"/>
      <c r="D152" t="s">
        <v>1855</v>
      </c>
    </row>
    <row r="153" spans="1:4">
      <c r="A153" t="s">
        <v>1782</v>
      </c>
      <c r="B153" s="163" t="s">
        <v>1783</v>
      </c>
      <c r="C153" s="166"/>
      <c r="D153" t="s">
        <v>1856</v>
      </c>
    </row>
    <row r="154" spans="1:4">
      <c r="A154" t="s">
        <v>1748</v>
      </c>
      <c r="B154" s="163" t="s">
        <v>1749</v>
      </c>
      <c r="C154" s="167"/>
      <c r="D154" t="s">
        <v>1857</v>
      </c>
    </row>
    <row r="155" spans="1:4">
      <c r="A155" t="s">
        <v>1744</v>
      </c>
      <c r="B155" s="20" t="s">
        <v>1745</v>
      </c>
      <c r="C155" s="170"/>
      <c r="D155" t="s">
        <v>1858</v>
      </c>
    </row>
    <row r="157" spans="1:4">
      <c r="A157" s="42" t="s">
        <v>1859</v>
      </c>
      <c r="B157" s="161"/>
      <c r="C157" s="151"/>
      <c r="D157" s="151"/>
    </row>
    <row r="158" spans="1:4">
      <c r="A158" s="9" t="s">
        <v>1717</v>
      </c>
      <c r="B158" s="162" t="s">
        <v>1718</v>
      </c>
      <c r="C158" s="9" t="s">
        <v>1719</v>
      </c>
      <c r="D158" s="9" t="s">
        <v>1720</v>
      </c>
    </row>
    <row r="159" spans="1:4">
      <c r="A159" t="s">
        <v>1748</v>
      </c>
      <c r="B159" s="163" t="s">
        <v>1749</v>
      </c>
      <c r="C159" s="167"/>
      <c r="D159" t="s">
        <v>1860</v>
      </c>
    </row>
    <row r="160" spans="1:4">
      <c r="A160" t="s">
        <v>1752</v>
      </c>
      <c r="B160" s="20" t="s">
        <v>1680</v>
      </c>
      <c r="C160" s="172"/>
      <c r="D160" t="s">
        <v>1861</v>
      </c>
    </row>
    <row r="161" spans="1:4">
      <c r="A161" t="s">
        <v>1782</v>
      </c>
      <c r="B161" s="163" t="s">
        <v>1783</v>
      </c>
      <c r="C161" s="166"/>
      <c r="D161" t="s">
        <v>1862</v>
      </c>
    </row>
    <row r="162" spans="1:4">
      <c r="A162" t="s">
        <v>1759</v>
      </c>
      <c r="B162" s="20" t="s">
        <v>1760</v>
      </c>
      <c r="C162" s="171"/>
      <c r="D162" t="s">
        <v>1863</v>
      </c>
    </row>
    <row r="163" spans="1:4">
      <c r="A163" t="s">
        <v>1772</v>
      </c>
      <c r="B163" s="163" t="s">
        <v>1773</v>
      </c>
      <c r="C163" s="159"/>
      <c r="D163" t="s">
        <v>1233</v>
      </c>
    </row>
    <row r="165" spans="1:4">
      <c r="A165" s="42" t="s">
        <v>1864</v>
      </c>
      <c r="B165" s="161"/>
      <c r="C165" s="151"/>
      <c r="D165" s="151"/>
    </row>
    <row r="166" spans="1:4">
      <c r="A166" s="9" t="s">
        <v>1717</v>
      </c>
      <c r="B166" s="162" t="s">
        <v>1718</v>
      </c>
      <c r="C166" s="9" t="s">
        <v>1719</v>
      </c>
      <c r="D166" s="9" t="s">
        <v>1720</v>
      </c>
    </row>
    <row r="167" spans="1:4">
      <c r="A167" t="s">
        <v>1752</v>
      </c>
      <c r="B167" s="20" t="s">
        <v>1680</v>
      </c>
      <c r="C167" s="172"/>
      <c r="D167" t="s">
        <v>750</v>
      </c>
    </row>
    <row r="168" spans="1:4">
      <c r="A168" t="s">
        <v>1792</v>
      </c>
      <c r="B168" s="163" t="s">
        <v>1793</v>
      </c>
      <c r="C168" s="165"/>
      <c r="D168" t="s">
        <v>755</v>
      </c>
    </row>
    <row r="169" spans="1:4">
      <c r="A169" t="s">
        <v>1782</v>
      </c>
      <c r="B169" s="163" t="s">
        <v>1783</v>
      </c>
      <c r="C169" s="166"/>
      <c r="D169" t="s">
        <v>753</v>
      </c>
    </row>
    <row r="170" spans="1:4">
      <c r="A170" t="s">
        <v>1744</v>
      </c>
      <c r="B170" s="20" t="s">
        <v>1745</v>
      </c>
      <c r="C170" s="168"/>
      <c r="D170" t="s">
        <v>762</v>
      </c>
    </row>
    <row r="171" spans="1:4">
      <c r="A171" t="s">
        <v>1759</v>
      </c>
      <c r="B171" s="20" t="s">
        <v>1760</v>
      </c>
      <c r="C171" s="171"/>
      <c r="D171" t="s">
        <v>761</v>
      </c>
    </row>
    <row r="172" spans="1:4">
      <c r="A172" t="s">
        <v>1772</v>
      </c>
      <c r="B172" s="163" t="s">
        <v>1773</v>
      </c>
      <c r="C172" s="159"/>
      <c r="D172" t="s">
        <v>757</v>
      </c>
    </row>
    <row r="173" spans="1:4">
      <c r="A173" t="s">
        <v>1748</v>
      </c>
      <c r="B173" s="163" t="s">
        <v>1749</v>
      </c>
      <c r="C173" s="167"/>
      <c r="D173" t="s">
        <v>1865</v>
      </c>
    </row>
    <row r="175" spans="1:4">
      <c r="A175" s="42" t="s">
        <v>1866</v>
      </c>
      <c r="B175" s="161"/>
      <c r="C175" s="151"/>
      <c r="D175" s="151"/>
    </row>
    <row r="176" spans="1:4">
      <c r="A176" s="9" t="s">
        <v>1717</v>
      </c>
      <c r="B176" s="162" t="s">
        <v>1718</v>
      </c>
      <c r="C176" s="9" t="s">
        <v>1719</v>
      </c>
      <c r="D176" s="9" t="s">
        <v>1720</v>
      </c>
    </row>
    <row r="177" spans="1:4">
      <c r="A177" t="s">
        <v>1782</v>
      </c>
      <c r="B177" s="163" t="s">
        <v>1783</v>
      </c>
      <c r="C177" s="166"/>
      <c r="D177" t="s">
        <v>768</v>
      </c>
    </row>
    <row r="178" spans="1:4">
      <c r="A178" t="s">
        <v>1761</v>
      </c>
      <c r="B178" s="164" t="s">
        <v>1762</v>
      </c>
      <c r="C178" s="160"/>
      <c r="D178" t="s">
        <v>1867</v>
      </c>
    </row>
    <row r="179" spans="1:4">
      <c r="A179" t="s">
        <v>1724</v>
      </c>
      <c r="B179" s="20" t="s">
        <v>1725</v>
      </c>
      <c r="C179" s="180"/>
      <c r="D179" t="s">
        <v>1868</v>
      </c>
    </row>
    <row r="180" spans="1:4">
      <c r="A180" t="s">
        <v>1748</v>
      </c>
      <c r="B180" s="163" t="s">
        <v>1749</v>
      </c>
      <c r="C180" s="167"/>
      <c r="D180" t="s">
        <v>1869</v>
      </c>
    </row>
    <row r="181" spans="1:4">
      <c r="A181" t="s">
        <v>1765</v>
      </c>
      <c r="B181" s="20" t="s">
        <v>1766</v>
      </c>
      <c r="C181" s="173"/>
      <c r="D181" t="s">
        <v>1870</v>
      </c>
    </row>
    <row r="182" spans="1:4">
      <c r="A182" t="s">
        <v>1759</v>
      </c>
      <c r="B182" s="20" t="s">
        <v>1760</v>
      </c>
      <c r="C182" s="171"/>
      <c r="D182" t="s">
        <v>1871</v>
      </c>
    </row>
    <row r="183" spans="1:4">
      <c r="A183" t="s">
        <v>1757</v>
      </c>
      <c r="B183" s="20" t="s">
        <v>1758</v>
      </c>
      <c r="C183" s="179"/>
      <c r="D183" t="s">
        <v>1872</v>
      </c>
    </row>
    <row r="184" spans="1:4">
      <c r="A184" t="s">
        <v>1772</v>
      </c>
      <c r="B184" s="163" t="s">
        <v>1773</v>
      </c>
      <c r="C184" s="159"/>
      <c r="D184" t="s">
        <v>1873</v>
      </c>
    </row>
    <row r="185" spans="1:4">
      <c r="A185" t="s">
        <v>1752</v>
      </c>
      <c r="B185" s="20" t="s">
        <v>1680</v>
      </c>
      <c r="C185" s="172"/>
      <c r="D185" t="s">
        <v>764</v>
      </c>
    </row>
    <row r="186" spans="1:4">
      <c r="A186" t="s">
        <v>1778</v>
      </c>
      <c r="B186" s="20" t="s">
        <v>1779</v>
      </c>
      <c r="C186" s="174"/>
      <c r="D186" t="s">
        <v>1874</v>
      </c>
    </row>
    <row r="187" spans="1:4">
      <c r="A187" t="s">
        <v>1792</v>
      </c>
      <c r="B187" s="163" t="s">
        <v>1793</v>
      </c>
      <c r="C187" s="165"/>
      <c r="D187" t="s">
        <v>1875</v>
      </c>
    </row>
    <row r="189" spans="1:4">
      <c r="A189" s="42" t="s">
        <v>1876</v>
      </c>
      <c r="B189" s="161"/>
      <c r="C189" s="151"/>
      <c r="D189" s="151"/>
    </row>
    <row r="190" spans="1:4">
      <c r="A190" s="9" t="s">
        <v>1717</v>
      </c>
      <c r="B190" s="162" t="s">
        <v>1718</v>
      </c>
      <c r="C190" s="9" t="s">
        <v>1719</v>
      </c>
      <c r="D190" s="9" t="s">
        <v>1720</v>
      </c>
    </row>
    <row r="191" spans="1:4">
      <c r="A191" t="s">
        <v>1792</v>
      </c>
      <c r="B191" s="163" t="s">
        <v>1793</v>
      </c>
      <c r="C191" s="165"/>
      <c r="D191" t="s">
        <v>845</v>
      </c>
    </row>
    <row r="192" spans="1:4">
      <c r="A192" t="s">
        <v>1782</v>
      </c>
      <c r="B192" s="163" t="s">
        <v>1783</v>
      </c>
      <c r="C192" s="166"/>
      <c r="D192" t="s">
        <v>847</v>
      </c>
    </row>
    <row r="193" spans="1:4">
      <c r="A193" t="s">
        <v>1744</v>
      </c>
      <c r="B193" s="20" t="s">
        <v>1745</v>
      </c>
      <c r="C193" s="168"/>
      <c r="D193" t="s">
        <v>849</v>
      </c>
    </row>
    <row r="194" spans="1:4">
      <c r="A194" t="s">
        <v>1750</v>
      </c>
      <c r="B194" s="20" t="s">
        <v>1751</v>
      </c>
      <c r="C194" s="177"/>
      <c r="D194" t="s">
        <v>851</v>
      </c>
    </row>
    <row r="195" spans="1:4">
      <c r="A195" t="s">
        <v>1754</v>
      </c>
      <c r="B195" s="20" t="s">
        <v>1755</v>
      </c>
      <c r="C195" s="176"/>
      <c r="D195" t="s">
        <v>853</v>
      </c>
    </row>
    <row r="196" spans="1:4">
      <c r="A196" t="s">
        <v>1748</v>
      </c>
      <c r="B196" s="163" t="s">
        <v>1749</v>
      </c>
      <c r="C196" s="167"/>
      <c r="D196" t="s">
        <v>855</v>
      </c>
    </row>
    <row r="197" spans="1:4">
      <c r="A197" t="s">
        <v>1765</v>
      </c>
      <c r="B197" s="20" t="s">
        <v>1766</v>
      </c>
      <c r="C197" s="173"/>
      <c r="D197" t="s">
        <v>857</v>
      </c>
    </row>
    <row r="198" spans="1:4">
      <c r="A198" t="s">
        <v>1772</v>
      </c>
      <c r="B198" s="163" t="s">
        <v>1773</v>
      </c>
      <c r="C198" s="159"/>
      <c r="D198" t="s">
        <v>859</v>
      </c>
    </row>
    <row r="199" spans="1:4">
      <c r="A199" t="s">
        <v>1752</v>
      </c>
      <c r="B199" s="20" t="s">
        <v>1680</v>
      </c>
      <c r="C199" s="172"/>
      <c r="D199" t="s">
        <v>861</v>
      </c>
    </row>
    <row r="200" spans="1:4">
      <c r="A200" t="s">
        <v>1770</v>
      </c>
      <c r="B200" s="20" t="s">
        <v>1771</v>
      </c>
      <c r="C200" s="178"/>
      <c r="D200" t="s">
        <v>863</v>
      </c>
    </row>
    <row r="201" spans="1:4">
      <c r="A201" t="s">
        <v>1775</v>
      </c>
      <c r="B201" s="163" t="s">
        <v>1776</v>
      </c>
      <c r="C201" s="181"/>
      <c r="D201" t="s">
        <v>865</v>
      </c>
    </row>
    <row r="202" spans="1:4">
      <c r="A202" t="s">
        <v>1757</v>
      </c>
      <c r="B202" s="20" t="s">
        <v>1758</v>
      </c>
      <c r="C202" s="179"/>
      <c r="D202" t="s">
        <v>867</v>
      </c>
    </row>
    <row r="203" spans="1:4">
      <c r="A203" t="s">
        <v>1761</v>
      </c>
      <c r="B203" s="164" t="s">
        <v>1762</v>
      </c>
      <c r="C203" s="160"/>
      <c r="D203" t="s">
        <v>869</v>
      </c>
    </row>
    <row r="204" spans="1:4">
      <c r="A204" t="s">
        <v>1759</v>
      </c>
      <c r="B204" s="20" t="s">
        <v>1760</v>
      </c>
      <c r="C204" s="171"/>
      <c r="D204" t="s">
        <v>871</v>
      </c>
    </row>
    <row r="205" spans="1:4">
      <c r="A205" t="s">
        <v>1777</v>
      </c>
      <c r="B205" s="163">
        <v>740000</v>
      </c>
      <c r="C205" s="182"/>
      <c r="D205" t="s">
        <v>873</v>
      </c>
    </row>
    <row r="206" spans="1:4">
      <c r="A206" t="s">
        <v>1778</v>
      </c>
      <c r="B206" s="20" t="s">
        <v>1779</v>
      </c>
      <c r="C206" s="174"/>
      <c r="D206" t="s">
        <v>875</v>
      </c>
    </row>
    <row r="207" spans="1:4">
      <c r="A207" t="s">
        <v>1788</v>
      </c>
      <c r="B207" s="20" t="s">
        <v>1789</v>
      </c>
      <c r="C207" s="175"/>
      <c r="D207" t="s">
        <v>877</v>
      </c>
    </row>
    <row r="208" spans="1:4">
      <c r="A208" t="s">
        <v>1724</v>
      </c>
      <c r="B208" s="20" t="s">
        <v>1725</v>
      </c>
      <c r="C208" s="180"/>
      <c r="D208" t="s">
        <v>879</v>
      </c>
    </row>
    <row r="209" spans="1:4">
      <c r="A209" t="s">
        <v>1767</v>
      </c>
      <c r="B209" s="163" t="s">
        <v>1768</v>
      </c>
      <c r="C209" s="169"/>
      <c r="D209" t="s">
        <v>881</v>
      </c>
    </row>
    <row r="210" spans="1:4">
      <c r="A210" t="s">
        <v>1790</v>
      </c>
      <c r="B210" s="196" t="s">
        <v>1791</v>
      </c>
      <c r="C210" s="195"/>
      <c r="D210" t="s">
        <v>883</v>
      </c>
    </row>
    <row r="211" spans="1:4">
      <c r="A211" t="s">
        <v>1877</v>
      </c>
      <c r="B211" s="163" t="s">
        <v>1878</v>
      </c>
      <c r="C211" s="197"/>
      <c r="D211" t="s">
        <v>885</v>
      </c>
    </row>
    <row r="212" spans="1:4">
      <c r="A212" t="s">
        <v>1763</v>
      </c>
      <c r="B212" t="s">
        <v>1879</v>
      </c>
      <c r="C212" s="198"/>
      <c r="D212" t="s">
        <v>887</v>
      </c>
    </row>
    <row r="213" spans="1:4">
      <c r="A213" t="s">
        <v>1786</v>
      </c>
      <c r="B213" s="17" t="s">
        <v>1880</v>
      </c>
      <c r="C213" s="199"/>
      <c r="D213" t="s">
        <v>891</v>
      </c>
    </row>
    <row r="215" spans="1:4">
      <c r="A215" s="42" t="s">
        <v>1881</v>
      </c>
      <c r="B215" s="161"/>
      <c r="C215" s="151"/>
      <c r="D215" s="151"/>
    </row>
    <row r="216" spans="1:4">
      <c r="A216" s="9" t="s">
        <v>1717</v>
      </c>
      <c r="B216" s="162" t="s">
        <v>1718</v>
      </c>
      <c r="C216" s="9" t="s">
        <v>1719</v>
      </c>
      <c r="D216" s="9" t="s">
        <v>1720</v>
      </c>
    </row>
    <row r="217" spans="1:4">
      <c r="A217" t="s">
        <v>1772</v>
      </c>
      <c r="B217" s="163" t="s">
        <v>1773</v>
      </c>
      <c r="C217" s="159"/>
      <c r="D217" t="s">
        <v>787</v>
      </c>
    </row>
    <row r="218" spans="1:4">
      <c r="A218" t="s">
        <v>1748</v>
      </c>
      <c r="B218" s="163" t="s">
        <v>1749</v>
      </c>
      <c r="C218" s="167"/>
      <c r="D218" t="s">
        <v>785</v>
      </c>
    </row>
    <row r="219" spans="1:4">
      <c r="A219" t="s">
        <v>1752</v>
      </c>
      <c r="B219" s="20" t="s">
        <v>1680</v>
      </c>
      <c r="C219" s="172"/>
      <c r="D219" t="s">
        <v>783</v>
      </c>
    </row>
    <row r="220" spans="1:4">
      <c r="A220" t="s">
        <v>1759</v>
      </c>
      <c r="B220" s="20" t="s">
        <v>1760</v>
      </c>
      <c r="C220" s="171"/>
      <c r="D220" t="s">
        <v>781</v>
      </c>
    </row>
    <row r="221" spans="1:4">
      <c r="A221" t="s">
        <v>1782</v>
      </c>
      <c r="B221" s="163" t="s">
        <v>1783</v>
      </c>
      <c r="C221" s="166"/>
      <c r="D221" t="s">
        <v>778</v>
      </c>
    </row>
    <row r="223" spans="1:4">
      <c r="A223" s="42" t="s">
        <v>1882</v>
      </c>
      <c r="B223" s="161"/>
      <c r="C223" s="151"/>
      <c r="D223" s="151"/>
    </row>
    <row r="224" spans="1:4">
      <c r="A224" s="9" t="s">
        <v>1717</v>
      </c>
      <c r="B224" s="162" t="s">
        <v>1718</v>
      </c>
      <c r="C224" s="9" t="s">
        <v>1719</v>
      </c>
      <c r="D224" s="9" t="s">
        <v>1720</v>
      </c>
    </row>
    <row r="225" spans="1:4">
      <c r="A225" t="s">
        <v>1761</v>
      </c>
      <c r="B225" s="164" t="s">
        <v>1762</v>
      </c>
      <c r="C225" s="160"/>
      <c r="D225" t="s">
        <v>791</v>
      </c>
    </row>
    <row r="226" spans="1:4">
      <c r="A226" t="s">
        <v>1748</v>
      </c>
      <c r="B226" s="163" t="s">
        <v>1749</v>
      </c>
      <c r="C226" s="167"/>
      <c r="D226" t="s">
        <v>789</v>
      </c>
    </row>
    <row r="227" spans="1:4">
      <c r="A227" t="s">
        <v>1792</v>
      </c>
      <c r="B227" s="163" t="s">
        <v>1793</v>
      </c>
      <c r="C227" s="165"/>
      <c r="D227" t="s">
        <v>779</v>
      </c>
    </row>
    <row r="229" spans="1:4">
      <c r="A229" s="42" t="s">
        <v>1883</v>
      </c>
      <c r="B229" s="161"/>
      <c r="C229" s="151"/>
      <c r="D229" s="151"/>
    </row>
    <row r="230" spans="1:4">
      <c r="A230" s="9" t="s">
        <v>1717</v>
      </c>
      <c r="B230" s="162" t="s">
        <v>1718</v>
      </c>
      <c r="C230" s="9" t="s">
        <v>1719</v>
      </c>
      <c r="D230" s="9" t="s">
        <v>1720</v>
      </c>
    </row>
    <row r="231" spans="1:4">
      <c r="A231" t="s">
        <v>1744</v>
      </c>
      <c r="B231" s="20" t="s">
        <v>1745</v>
      </c>
      <c r="C231" s="168"/>
      <c r="D231" t="s">
        <v>1011</v>
      </c>
    </row>
    <row r="232" spans="1:4">
      <c r="A232" t="s">
        <v>1752</v>
      </c>
      <c r="B232" s="20" t="s">
        <v>1680</v>
      </c>
      <c r="C232" s="172"/>
      <c r="D232" t="s">
        <v>993</v>
      </c>
    </row>
    <row r="233" spans="1:4">
      <c r="A233" t="s">
        <v>1782</v>
      </c>
      <c r="B233" s="163" t="s">
        <v>1783</v>
      </c>
      <c r="C233" s="166"/>
      <c r="D233" t="s">
        <v>967</v>
      </c>
    </row>
    <row r="234" spans="1:4">
      <c r="A234" t="s">
        <v>1757</v>
      </c>
      <c r="B234" s="20" t="s">
        <v>1758</v>
      </c>
      <c r="C234" s="179"/>
      <c r="D234" t="s">
        <v>1884</v>
      </c>
    </row>
    <row r="235" spans="1:4">
      <c r="A235" t="s">
        <v>1759</v>
      </c>
      <c r="B235" s="20" t="s">
        <v>1760</v>
      </c>
      <c r="C235" s="171"/>
      <c r="D235" t="s">
        <v>1885</v>
      </c>
    </row>
    <row r="236" spans="1:4">
      <c r="A236" t="s">
        <v>1748</v>
      </c>
      <c r="B236" s="163" t="s">
        <v>1749</v>
      </c>
      <c r="C236" s="167"/>
      <c r="D236" t="s">
        <v>1005</v>
      </c>
    </row>
    <row r="237" spans="1:4">
      <c r="A237" t="s">
        <v>1765</v>
      </c>
      <c r="B237" s="20" t="s">
        <v>1766</v>
      </c>
      <c r="C237" s="173"/>
      <c r="D237" t="s">
        <v>1003</v>
      </c>
    </row>
    <row r="238" spans="1:4">
      <c r="A238" t="s">
        <v>1772</v>
      </c>
      <c r="B238" s="163" t="s">
        <v>1773</v>
      </c>
      <c r="C238" s="159"/>
      <c r="D238" t="s">
        <v>971</v>
      </c>
    </row>
    <row r="239" spans="1:4">
      <c r="A239" t="s">
        <v>1792</v>
      </c>
      <c r="B239" s="163" t="s">
        <v>1793</v>
      </c>
      <c r="C239" s="165"/>
      <c r="D239" t="s">
        <v>969</v>
      </c>
    </row>
    <row r="241" spans="1:4">
      <c r="A241" s="42" t="s">
        <v>1886</v>
      </c>
      <c r="B241" s="161"/>
      <c r="C241" s="151"/>
      <c r="D241" s="151"/>
    </row>
    <row r="242" spans="1:4">
      <c r="A242" s="9" t="s">
        <v>1717</v>
      </c>
      <c r="B242" s="162" t="s">
        <v>1718</v>
      </c>
      <c r="C242" s="9" t="s">
        <v>1719</v>
      </c>
      <c r="D242" s="9" t="s">
        <v>1720</v>
      </c>
    </row>
    <row r="243" spans="1:4">
      <c r="A243" t="s">
        <v>1744</v>
      </c>
      <c r="B243" s="20" t="s">
        <v>1745</v>
      </c>
      <c r="C243" s="168"/>
      <c r="D243" t="s">
        <v>1011</v>
      </c>
    </row>
    <row r="244" spans="1:4">
      <c r="A244" t="s">
        <v>1778</v>
      </c>
      <c r="B244" s="20" t="s">
        <v>1779</v>
      </c>
      <c r="C244" s="174"/>
      <c r="D244" t="s">
        <v>1887</v>
      </c>
    </row>
    <row r="245" spans="1:4">
      <c r="A245" t="s">
        <v>1748</v>
      </c>
      <c r="B245" s="163" t="s">
        <v>1749</v>
      </c>
      <c r="C245" s="167"/>
      <c r="D245" t="s">
        <v>811</v>
      </c>
    </row>
    <row r="246" spans="1:4">
      <c r="A246" t="s">
        <v>1752</v>
      </c>
      <c r="B246" s="20" t="s">
        <v>1680</v>
      </c>
      <c r="C246" s="172"/>
      <c r="D246" t="s">
        <v>993</v>
      </c>
    </row>
    <row r="247" spans="1:4">
      <c r="A247" t="s">
        <v>1782</v>
      </c>
      <c r="B247" s="163" t="s">
        <v>1783</v>
      </c>
      <c r="C247" s="166"/>
      <c r="D247" t="s">
        <v>967</v>
      </c>
    </row>
    <row r="248" spans="1:4">
      <c r="A248" t="s">
        <v>1759</v>
      </c>
      <c r="B248" s="20" t="s">
        <v>1760</v>
      </c>
      <c r="C248" s="171"/>
      <c r="D248" t="s">
        <v>1888</v>
      </c>
    </row>
    <row r="249" spans="1:4">
      <c r="A249" t="s">
        <v>1792</v>
      </c>
      <c r="B249" s="163" t="s">
        <v>1793</v>
      </c>
      <c r="C249" s="165"/>
      <c r="D249" t="s">
        <v>795</v>
      </c>
    </row>
    <row r="250" spans="1:4">
      <c r="A250" t="s">
        <v>1775</v>
      </c>
      <c r="B250" s="163" t="s">
        <v>1776</v>
      </c>
      <c r="C250" s="181"/>
      <c r="D250" t="s">
        <v>825</v>
      </c>
    </row>
    <row r="251" spans="1:4">
      <c r="A251" t="s">
        <v>1777</v>
      </c>
      <c r="B251" s="163">
        <v>740000</v>
      </c>
      <c r="C251" s="182"/>
      <c r="D251" t="s">
        <v>823</v>
      </c>
    </row>
    <row r="252" spans="1:4">
      <c r="A252" t="s">
        <v>1772</v>
      </c>
      <c r="B252" s="163" t="s">
        <v>1773</v>
      </c>
      <c r="C252" s="159"/>
      <c r="D252" t="s">
        <v>1774</v>
      </c>
    </row>
    <row r="254" spans="1:4">
      <c r="A254" s="42" t="s">
        <v>1889</v>
      </c>
      <c r="B254" s="161"/>
      <c r="C254" s="151"/>
      <c r="D254" s="151"/>
    </row>
    <row r="255" spans="1:4">
      <c r="A255" s="9" t="s">
        <v>1717</v>
      </c>
      <c r="B255" s="162" t="s">
        <v>1718</v>
      </c>
      <c r="C255" s="9" t="s">
        <v>1719</v>
      </c>
      <c r="D255" s="9" t="s">
        <v>1720</v>
      </c>
    </row>
    <row r="256" spans="1:4">
      <c r="A256" t="s">
        <v>1754</v>
      </c>
      <c r="B256" s="20" t="s">
        <v>1755</v>
      </c>
      <c r="C256" s="176"/>
      <c r="D256" t="s">
        <v>897</v>
      </c>
    </row>
    <row r="257" spans="1:4">
      <c r="A257" t="s">
        <v>1752</v>
      </c>
      <c r="B257" s="20" t="s">
        <v>1680</v>
      </c>
      <c r="C257" s="172"/>
      <c r="D257" t="s">
        <v>899</v>
      </c>
    </row>
    <row r="258" spans="1:4">
      <c r="A258" t="s">
        <v>1750</v>
      </c>
      <c r="B258" s="20" t="s">
        <v>1751</v>
      </c>
      <c r="C258" s="177"/>
      <c r="D258" t="s">
        <v>901</v>
      </c>
    </row>
    <row r="259" spans="1:4">
      <c r="A259" t="s">
        <v>1782</v>
      </c>
      <c r="B259" s="163" t="s">
        <v>1783</v>
      </c>
      <c r="C259" s="166"/>
      <c r="D259" t="s">
        <v>903</v>
      </c>
    </row>
    <row r="260" spans="1:4">
      <c r="A260" t="s">
        <v>1759</v>
      </c>
      <c r="B260" s="20" t="s">
        <v>1760</v>
      </c>
      <c r="C260" s="171"/>
      <c r="D260" t="s">
        <v>905</v>
      </c>
    </row>
    <row r="261" spans="1:4">
      <c r="A261" t="s">
        <v>1792</v>
      </c>
      <c r="B261" s="163" t="s">
        <v>1793</v>
      </c>
      <c r="C261" s="165"/>
      <c r="D261" t="s">
        <v>907</v>
      </c>
    </row>
    <row r="262" spans="1:4">
      <c r="A262" t="s">
        <v>1765</v>
      </c>
      <c r="B262" s="20" t="s">
        <v>1766</v>
      </c>
      <c r="C262" s="173"/>
      <c r="D262" t="s">
        <v>909</v>
      </c>
    </row>
    <row r="263" spans="1:4">
      <c r="A263" t="s">
        <v>1724</v>
      </c>
      <c r="B263" s="20" t="s">
        <v>1725</v>
      </c>
      <c r="C263" s="180"/>
      <c r="D263" t="s">
        <v>1890</v>
      </c>
    </row>
    <row r="265" spans="1:4">
      <c r="A265" s="42" t="s">
        <v>1891</v>
      </c>
      <c r="B265" s="161"/>
      <c r="C265" s="151"/>
      <c r="D265" s="151"/>
    </row>
    <row r="266" spans="1:4">
      <c r="A266" s="9" t="s">
        <v>1717</v>
      </c>
      <c r="B266" s="162" t="s">
        <v>1718</v>
      </c>
      <c r="C266" s="9" t="s">
        <v>1719</v>
      </c>
      <c r="D266" s="9" t="s">
        <v>1720</v>
      </c>
    </row>
    <row r="267" spans="1:4">
      <c r="A267" t="s">
        <v>1744</v>
      </c>
      <c r="B267" s="20" t="s">
        <v>1745</v>
      </c>
      <c r="C267" s="168"/>
      <c r="D267" t="s">
        <v>1011</v>
      </c>
    </row>
    <row r="268" spans="1:4">
      <c r="A268" t="s">
        <v>1792</v>
      </c>
      <c r="B268" s="163" t="s">
        <v>1793</v>
      </c>
      <c r="C268" s="165"/>
      <c r="D268" t="s">
        <v>795</v>
      </c>
    </row>
    <row r="269" spans="1:4">
      <c r="A269" t="s">
        <v>1778</v>
      </c>
      <c r="B269" s="20" t="s">
        <v>1779</v>
      </c>
      <c r="C269" s="174"/>
      <c r="D269" t="s">
        <v>1887</v>
      </c>
    </row>
    <row r="270" spans="1:4">
      <c r="A270" t="s">
        <v>1748</v>
      </c>
      <c r="B270" s="163" t="s">
        <v>1749</v>
      </c>
      <c r="C270" s="167"/>
      <c r="D270" t="s">
        <v>811</v>
      </c>
    </row>
    <row r="271" spans="1:4">
      <c r="A271" t="s">
        <v>1757</v>
      </c>
      <c r="B271" s="20" t="s">
        <v>1758</v>
      </c>
      <c r="C271" s="179"/>
      <c r="D271" t="s">
        <v>1892</v>
      </c>
    </row>
    <row r="272" spans="1:4">
      <c r="A272" t="s">
        <v>1775</v>
      </c>
      <c r="B272" s="163" t="s">
        <v>1776</v>
      </c>
      <c r="C272" s="181"/>
      <c r="D272" t="s">
        <v>825</v>
      </c>
    </row>
    <row r="273" spans="1:4">
      <c r="A273" t="s">
        <v>1772</v>
      </c>
      <c r="B273" s="163" t="s">
        <v>1773</v>
      </c>
      <c r="C273" s="159"/>
      <c r="D273" t="s">
        <v>1774</v>
      </c>
    </row>
    <row r="274" spans="1:4">
      <c r="A274" t="s">
        <v>1759</v>
      </c>
      <c r="B274" s="20" t="s">
        <v>1760</v>
      </c>
      <c r="C274" s="171"/>
      <c r="D274" t="s">
        <v>1888</v>
      </c>
    </row>
    <row r="275" spans="1:4">
      <c r="A275" t="s">
        <v>1782</v>
      </c>
      <c r="B275" s="163" t="s">
        <v>1783</v>
      </c>
      <c r="C275" s="166"/>
      <c r="D275" t="s">
        <v>967</v>
      </c>
    </row>
    <row r="276" spans="1:4">
      <c r="A276" t="s">
        <v>1752</v>
      </c>
      <c r="B276" s="20" t="s">
        <v>1680</v>
      </c>
      <c r="C276" s="172"/>
      <c r="D276" t="s">
        <v>993</v>
      </c>
    </row>
    <row r="278" spans="1:4">
      <c r="A278" s="42" t="s">
        <v>1893</v>
      </c>
      <c r="B278" s="161"/>
      <c r="C278" s="151"/>
      <c r="D278" s="151"/>
    </row>
    <row r="279" spans="1:4">
      <c r="A279" s="9" t="s">
        <v>1717</v>
      </c>
      <c r="B279" s="162" t="s">
        <v>1718</v>
      </c>
      <c r="C279" s="9" t="s">
        <v>1719</v>
      </c>
      <c r="D279" s="9" t="s">
        <v>1720</v>
      </c>
    </row>
    <row r="280" spans="1:4">
      <c r="A280" t="s">
        <v>1744</v>
      </c>
      <c r="B280" s="20" t="s">
        <v>1745</v>
      </c>
      <c r="C280" s="168"/>
      <c r="D280" t="s">
        <v>813</v>
      </c>
    </row>
    <row r="281" spans="1:4">
      <c r="A281" t="s">
        <v>1770</v>
      </c>
      <c r="B281" s="20" t="s">
        <v>1771</v>
      </c>
      <c r="C281" s="178"/>
      <c r="D281" t="s">
        <v>827</v>
      </c>
    </row>
    <row r="282" spans="1:4">
      <c r="A282" t="s">
        <v>1748</v>
      </c>
      <c r="B282" s="163" t="s">
        <v>1749</v>
      </c>
      <c r="C282" s="167"/>
      <c r="D282" t="s">
        <v>811</v>
      </c>
    </row>
    <row r="283" spans="1:4">
      <c r="A283" t="s">
        <v>1752</v>
      </c>
      <c r="B283" s="20" t="s">
        <v>1680</v>
      </c>
      <c r="C283" s="172"/>
      <c r="D283" t="s">
        <v>1894</v>
      </c>
    </row>
    <row r="284" spans="1:4">
      <c r="A284" t="s">
        <v>1757</v>
      </c>
      <c r="B284" s="20" t="s">
        <v>1758</v>
      </c>
      <c r="C284" s="179"/>
      <c r="D284" t="s">
        <v>1895</v>
      </c>
    </row>
    <row r="285" spans="1:4">
      <c r="A285" t="s">
        <v>1761</v>
      </c>
      <c r="B285" s="164" t="s">
        <v>1762</v>
      </c>
      <c r="C285" s="160"/>
      <c r="D285" t="s">
        <v>803</v>
      </c>
    </row>
    <row r="286" spans="1:4">
      <c r="A286" t="s">
        <v>1765</v>
      </c>
      <c r="B286" s="20" t="s">
        <v>1766</v>
      </c>
      <c r="C286" s="173"/>
      <c r="D286" t="s">
        <v>995</v>
      </c>
    </row>
    <row r="287" spans="1:4">
      <c r="A287" t="s">
        <v>1782</v>
      </c>
      <c r="B287" s="163" t="s">
        <v>1783</v>
      </c>
      <c r="C287" s="166"/>
      <c r="D287" t="s">
        <v>967</v>
      </c>
    </row>
    <row r="288" spans="1:4">
      <c r="A288" t="s">
        <v>1788</v>
      </c>
      <c r="B288" s="20" t="s">
        <v>1789</v>
      </c>
      <c r="C288" s="175"/>
      <c r="D288" t="s">
        <v>819</v>
      </c>
    </row>
    <row r="289" spans="1:4">
      <c r="A289" t="s">
        <v>1792</v>
      </c>
      <c r="B289" s="163" t="s">
        <v>1793</v>
      </c>
      <c r="C289" s="165"/>
      <c r="D289" t="s">
        <v>795</v>
      </c>
    </row>
    <row r="290" spans="1:4">
      <c r="A290" t="s">
        <v>1777</v>
      </c>
      <c r="B290" s="163">
        <v>740000</v>
      </c>
      <c r="C290" s="182"/>
      <c r="D290" t="s">
        <v>823</v>
      </c>
    </row>
    <row r="291" spans="1:4">
      <c r="B291" s="163"/>
    </row>
    <row r="292" spans="1:4">
      <c r="A292" s="42" t="s">
        <v>1893</v>
      </c>
      <c r="B292" s="161"/>
      <c r="C292" s="151"/>
      <c r="D292" s="151"/>
    </row>
    <row r="293" spans="1:4">
      <c r="A293" s="9" t="s">
        <v>1717</v>
      </c>
      <c r="B293" s="162" t="s">
        <v>1718</v>
      </c>
      <c r="C293" s="9" t="s">
        <v>1719</v>
      </c>
      <c r="D293" s="9" t="s">
        <v>1720</v>
      </c>
    </row>
    <row r="294" spans="1:4">
      <c r="A294" t="s">
        <v>1744</v>
      </c>
      <c r="B294" s="20" t="s">
        <v>1745</v>
      </c>
      <c r="C294" s="168"/>
      <c r="D294" s="304" t="s">
        <v>1011</v>
      </c>
    </row>
    <row r="295" spans="1:4">
      <c r="A295" t="s">
        <v>1724</v>
      </c>
      <c r="B295" s="20" t="s">
        <v>1725</v>
      </c>
      <c r="C295" s="180"/>
      <c r="D295" t="s">
        <v>1896</v>
      </c>
    </row>
    <row r="296" spans="1:4">
      <c r="A296" t="s">
        <v>1748</v>
      </c>
      <c r="B296" s="163" t="s">
        <v>1749</v>
      </c>
      <c r="C296" s="167"/>
      <c r="D296" t="s">
        <v>811</v>
      </c>
    </row>
    <row r="297" spans="1:4">
      <c r="A297" t="s">
        <v>1772</v>
      </c>
      <c r="B297" s="163" t="s">
        <v>1773</v>
      </c>
      <c r="C297" s="159"/>
      <c r="D297" t="s">
        <v>1897</v>
      </c>
    </row>
    <row r="298" spans="1:4">
      <c r="A298" t="s">
        <v>1782</v>
      </c>
      <c r="B298" s="163" t="s">
        <v>1783</v>
      </c>
      <c r="C298" s="166"/>
      <c r="D298" t="s">
        <v>967</v>
      </c>
    </row>
    <row r="299" spans="1:4">
      <c r="A299" t="s">
        <v>1788</v>
      </c>
      <c r="B299" s="20" t="s">
        <v>1789</v>
      </c>
      <c r="C299" s="175"/>
      <c r="D299" t="s">
        <v>819</v>
      </c>
    </row>
    <row r="300" spans="1:4">
      <c r="A300" t="s">
        <v>1792</v>
      </c>
      <c r="B300" s="163" t="s">
        <v>1793</v>
      </c>
      <c r="C300" s="165"/>
      <c r="D300" t="s">
        <v>795</v>
      </c>
    </row>
    <row r="301" spans="1:4">
      <c r="A301" t="s">
        <v>1777</v>
      </c>
      <c r="B301" s="163">
        <v>740000</v>
      </c>
      <c r="C301" s="182"/>
      <c r="D301" t="s">
        <v>823</v>
      </c>
    </row>
    <row r="302" spans="1:4">
      <c r="A302" t="s">
        <v>1778</v>
      </c>
      <c r="B302" s="20" t="s">
        <v>1779</v>
      </c>
      <c r="C302" s="174"/>
      <c r="D302" t="s">
        <v>1887</v>
      </c>
    </row>
    <row r="303" spans="1:4">
      <c r="A303" t="s">
        <v>1752</v>
      </c>
      <c r="B303" s="20" t="s">
        <v>1680</v>
      </c>
      <c r="C303" s="172"/>
      <c r="D303" t="s">
        <v>993</v>
      </c>
    </row>
    <row r="304" spans="1:4">
      <c r="B304"/>
    </row>
    <row r="305" spans="1:4">
      <c r="A305" s="42" t="s">
        <v>1898</v>
      </c>
      <c r="B305" s="161"/>
      <c r="C305" s="151"/>
      <c r="D305" s="151"/>
    </row>
    <row r="306" spans="1:4">
      <c r="A306" s="9" t="s">
        <v>1717</v>
      </c>
      <c r="B306" s="162" t="s">
        <v>1718</v>
      </c>
      <c r="C306" s="9" t="s">
        <v>1719</v>
      </c>
      <c r="D306" s="9" t="s">
        <v>1720</v>
      </c>
    </row>
    <row r="307" spans="1:4">
      <c r="A307" t="s">
        <v>1744</v>
      </c>
      <c r="B307" s="20" t="s">
        <v>1745</v>
      </c>
      <c r="C307" s="168"/>
      <c r="D307" t="s">
        <v>1011</v>
      </c>
    </row>
    <row r="308" spans="1:4">
      <c r="A308" t="s">
        <v>1752</v>
      </c>
      <c r="B308" s="20" t="s">
        <v>1680</v>
      </c>
      <c r="C308" s="172"/>
      <c r="D308" t="s">
        <v>993</v>
      </c>
    </row>
    <row r="309" spans="1:4">
      <c r="A309" t="s">
        <v>1778</v>
      </c>
      <c r="B309" s="20" t="s">
        <v>1779</v>
      </c>
      <c r="C309" s="174"/>
      <c r="D309" t="s">
        <v>1887</v>
      </c>
    </row>
    <row r="310" spans="1:4">
      <c r="A310" t="s">
        <v>1770</v>
      </c>
      <c r="B310" s="20" t="s">
        <v>1771</v>
      </c>
      <c r="C310" s="178"/>
      <c r="D310" t="s">
        <v>827</v>
      </c>
    </row>
    <row r="311" spans="1:4">
      <c r="A311" t="s">
        <v>1724</v>
      </c>
      <c r="B311" s="20" t="s">
        <v>1725</v>
      </c>
      <c r="C311" s="180"/>
      <c r="D311" t="s">
        <v>1896</v>
      </c>
    </row>
    <row r="312" spans="1:4">
      <c r="A312" t="s">
        <v>1748</v>
      </c>
      <c r="B312" s="163" t="s">
        <v>1749</v>
      </c>
      <c r="C312" s="167"/>
      <c r="D312" t="s">
        <v>811</v>
      </c>
    </row>
    <row r="313" spans="1:4">
      <c r="A313" t="s">
        <v>1765</v>
      </c>
      <c r="B313" s="20" t="s">
        <v>1766</v>
      </c>
      <c r="C313" s="173"/>
      <c r="D313" t="s">
        <v>1899</v>
      </c>
    </row>
    <row r="314" spans="1:4">
      <c r="A314" t="s">
        <v>1792</v>
      </c>
      <c r="B314" s="163" t="s">
        <v>1793</v>
      </c>
      <c r="C314" s="165"/>
      <c r="D314" t="s">
        <v>1900</v>
      </c>
    </row>
    <row r="315" spans="1:4">
      <c r="A315" t="s">
        <v>1782</v>
      </c>
      <c r="B315" s="163" t="s">
        <v>1783</v>
      </c>
      <c r="C315" s="166"/>
      <c r="D315" t="s">
        <v>967</v>
      </c>
    </row>
    <row r="316" spans="1:4">
      <c r="A316" t="s">
        <v>1772</v>
      </c>
      <c r="B316" s="163" t="s">
        <v>1773</v>
      </c>
      <c r="C316" s="159"/>
      <c r="D316" t="s">
        <v>1897</v>
      </c>
    </row>
    <row r="317" spans="1:4">
      <c r="A317" t="s">
        <v>1777</v>
      </c>
      <c r="B317" s="163">
        <v>740000</v>
      </c>
      <c r="C317" s="182"/>
      <c r="D317" t="s">
        <v>823</v>
      </c>
    </row>
    <row r="319" spans="1:4">
      <c r="A319" s="42" t="s">
        <v>1901</v>
      </c>
      <c r="B319" s="161"/>
      <c r="C319" s="151"/>
      <c r="D319" s="151"/>
    </row>
    <row r="320" spans="1:4">
      <c r="A320" s="9" t="s">
        <v>1717</v>
      </c>
      <c r="B320" s="162" t="s">
        <v>1718</v>
      </c>
      <c r="C320" s="9" t="s">
        <v>1719</v>
      </c>
      <c r="D320" s="9" t="s">
        <v>1720</v>
      </c>
    </row>
    <row r="321" spans="1:4">
      <c r="A321" t="s">
        <v>1752</v>
      </c>
      <c r="B321" s="20" t="s">
        <v>1680</v>
      </c>
      <c r="C321" s="172"/>
      <c r="D321" t="s">
        <v>1902</v>
      </c>
    </row>
    <row r="322" spans="1:4">
      <c r="A322" t="s">
        <v>1903</v>
      </c>
      <c r="B322" s="20" t="s">
        <v>1904</v>
      </c>
      <c r="C322" s="151"/>
      <c r="D322" t="s">
        <v>1905</v>
      </c>
    </row>
    <row r="323" spans="1:4">
      <c r="A323" t="s">
        <v>1772</v>
      </c>
      <c r="B323" s="163" t="s">
        <v>1773</v>
      </c>
      <c r="C323" s="159"/>
      <c r="D323" t="s">
        <v>1906</v>
      </c>
    </row>
    <row r="324" spans="1:4">
      <c r="A324" t="s">
        <v>1775</v>
      </c>
      <c r="B324" s="163" t="s">
        <v>1776</v>
      </c>
      <c r="C324" s="181"/>
      <c r="D324" t="s">
        <v>1907</v>
      </c>
    </row>
    <row r="325" spans="1:4">
      <c r="A325" t="s">
        <v>1908</v>
      </c>
      <c r="B325" s="163">
        <v>808080</v>
      </c>
      <c r="C325" s="308"/>
      <c r="D325" t="s">
        <v>1909</v>
      </c>
    </row>
    <row r="326" spans="1:4">
      <c r="A326" t="s">
        <v>1748</v>
      </c>
      <c r="B326" s="163" t="s">
        <v>1749</v>
      </c>
      <c r="C326" s="167"/>
      <c r="D326" t="s">
        <v>1910</v>
      </c>
    </row>
    <row r="327" spans="1:4">
      <c r="A327" t="s">
        <v>1759</v>
      </c>
      <c r="B327" s="20" t="s">
        <v>1760</v>
      </c>
      <c r="C327" s="171"/>
      <c r="D327" t="s">
        <v>1911</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tabSelected="1" workbookViewId="0">
      <selection activeCell="B5" sqref="B5"/>
    </sheetView>
  </sheetViews>
  <sheetFormatPr defaultColWidth="8.88671875" defaultRowHeight="14.4"/>
  <cols>
    <col min="1" max="1" width="31.44140625" customWidth="1"/>
    <col min="2" max="2" width="28.109375" customWidth="1"/>
    <col min="3" max="3" width="85.44140625" customWidth="1"/>
  </cols>
  <sheetData>
    <row r="1" spans="1:3">
      <c r="A1" s="42" t="s">
        <v>1912</v>
      </c>
      <c r="B1" s="42" t="s">
        <v>1913</v>
      </c>
    </row>
    <row r="2" spans="1:3" ht="129.6">
      <c r="A2" t="s">
        <v>1914</v>
      </c>
      <c r="B2" t="s">
        <v>1915</v>
      </c>
      <c r="C2" s="155" t="s">
        <v>1916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C18" sqref="C18"/>
    </sheetView>
  </sheetViews>
  <sheetFormatPr defaultColWidth="11.44140625" defaultRowHeight="14.4"/>
  <cols>
    <col min="1" max="1" width="11.109375" customWidth="1"/>
    <col min="2" max="2" width="25.109375" customWidth="1"/>
    <col min="3" max="3" width="10.109375" style="277" customWidth="1"/>
    <col min="4" max="33" width="10.109375" customWidth="1"/>
  </cols>
  <sheetData>
    <row r="1" spans="1:33">
      <c r="A1" s="272" t="s">
        <v>1148</v>
      </c>
      <c r="B1" s="273" t="s">
        <v>1917</v>
      </c>
      <c r="C1" s="276" t="s">
        <v>1719</v>
      </c>
      <c r="D1" s="273">
        <v>2021</v>
      </c>
      <c r="E1" s="273">
        <v>2022</v>
      </c>
      <c r="F1" s="273">
        <v>2023</v>
      </c>
      <c r="G1" s="273">
        <v>2024</v>
      </c>
      <c r="H1" s="273">
        <v>2025</v>
      </c>
      <c r="I1" s="273">
        <v>2026</v>
      </c>
      <c r="J1" s="273">
        <v>2027</v>
      </c>
      <c r="K1" s="273">
        <v>2028</v>
      </c>
      <c r="L1" s="273">
        <v>2029</v>
      </c>
      <c r="M1" s="273">
        <v>2030</v>
      </c>
      <c r="N1" s="273">
        <v>2031</v>
      </c>
      <c r="O1" s="273">
        <v>2032</v>
      </c>
      <c r="P1" s="273">
        <v>2033</v>
      </c>
      <c r="Q1" s="273">
        <v>2034</v>
      </c>
      <c r="R1" s="273">
        <v>2035</v>
      </c>
      <c r="S1" s="273">
        <v>2036</v>
      </c>
      <c r="T1" s="273">
        <v>2037</v>
      </c>
      <c r="U1" s="273">
        <v>2038</v>
      </c>
      <c r="V1" s="273">
        <v>2039</v>
      </c>
      <c r="W1" s="273">
        <v>2040</v>
      </c>
      <c r="X1" s="273">
        <v>2041</v>
      </c>
      <c r="Y1" s="273">
        <v>2042</v>
      </c>
      <c r="Z1" s="273">
        <v>2043</v>
      </c>
      <c r="AA1" s="273">
        <v>2044</v>
      </c>
      <c r="AB1" s="273">
        <v>2045</v>
      </c>
      <c r="AC1" s="273">
        <v>2046</v>
      </c>
      <c r="AD1" s="273">
        <v>2047</v>
      </c>
      <c r="AE1" s="273">
        <v>2048</v>
      </c>
      <c r="AF1" s="273">
        <v>2049</v>
      </c>
      <c r="AG1" s="273">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8"/>
  <sheetViews>
    <sheetView workbookViewId="0">
      <selection activeCell="D8" sqref="D8"/>
    </sheetView>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72" t="s">
        <v>1148</v>
      </c>
      <c r="B1" s="273" t="s">
        <v>1918</v>
      </c>
      <c r="C1" s="273" t="s">
        <v>1919</v>
      </c>
      <c r="D1" s="273" t="s">
        <v>1920</v>
      </c>
      <c r="E1" s="273" t="s">
        <v>1921</v>
      </c>
      <c r="F1" s="274" t="s">
        <v>1922</v>
      </c>
    </row>
    <row r="2" spans="1:6" ht="28.8">
      <c r="A2" s="1" t="s">
        <v>1154</v>
      </c>
      <c r="B2" s="1" t="s">
        <v>1923</v>
      </c>
      <c r="C2" s="1">
        <v>2035</v>
      </c>
      <c r="D2" s="5">
        <v>286.8</v>
      </c>
      <c r="E2" s="5">
        <v>348.8</v>
      </c>
      <c r="F2" t="s">
        <v>3891</v>
      </c>
    </row>
    <row r="3" spans="1:6">
      <c r="A3" s="1"/>
      <c r="B3" s="1"/>
      <c r="C3" s="1"/>
      <c r="D3" s="5"/>
      <c r="E3" s="5"/>
    </row>
    <row r="8" spans="1:6" ht="15.6">
      <c r="C8" s="46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1924</v>
      </c>
    </row>
    <row r="2" spans="1:35">
      <c r="A2" t="s">
        <v>1925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1926</v>
      </c>
    </row>
    <row r="3" spans="1:35">
      <c r="A3" t="s">
        <v>1194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1927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1928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1929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1930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1931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1932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1933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1934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1937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1938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1939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1940</v>
      </c>
    </row>
    <row r="18" spans="1:17">
      <c r="A18" t="s">
        <v>1941</v>
      </c>
    </row>
    <row r="19" spans="1:17">
      <c r="A19" t="s">
        <v>1942</v>
      </c>
    </row>
    <row r="20" spans="1:17">
      <c r="A20" t="s">
        <v>1943</v>
      </c>
    </row>
    <row r="21" spans="1:17">
      <c r="A21" t="s">
        <v>1944</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92"/>
      <c r="C1" s="192"/>
      <c r="D1" s="192"/>
      <c r="E1" s="3"/>
    </row>
    <row r="2" spans="1:8" ht="15.6">
      <c r="A2" s="414" t="s">
        <v>1945</v>
      </c>
      <c r="B2" s="414"/>
      <c r="C2" s="204"/>
      <c r="D2" s="204"/>
      <c r="E2" s="204"/>
      <c r="F2" s="204"/>
      <c r="G2" s="204"/>
      <c r="H2" s="49" t="s">
        <v>1946</v>
      </c>
    </row>
    <row r="3" spans="1:8" ht="15.6">
      <c r="A3" s="204" t="s">
        <v>1947</v>
      </c>
      <c r="B3" s="204"/>
      <c r="C3" s="204"/>
      <c r="D3" s="204"/>
      <c r="E3" s="204"/>
      <c r="F3" s="204"/>
      <c r="G3" s="204"/>
      <c r="H3" s="49" t="s">
        <v>1948</v>
      </c>
    </row>
    <row r="4" spans="1:8">
      <c r="A4" s="205"/>
      <c r="B4" s="205"/>
      <c r="C4" s="205"/>
      <c r="D4" s="205"/>
      <c r="E4" s="205"/>
      <c r="F4" s="205"/>
      <c r="G4" s="49"/>
      <c r="H4" s="49" t="s">
        <v>1949</v>
      </c>
    </row>
    <row r="5" spans="1:8">
      <c r="A5" s="205"/>
      <c r="B5" s="205"/>
      <c r="C5" s="205"/>
      <c r="D5" s="205"/>
      <c r="E5" s="205"/>
      <c r="F5" s="205"/>
      <c r="G5" s="205"/>
      <c r="H5" s="205"/>
    </row>
    <row r="6" spans="1:8">
      <c r="A6" s="415" t="s">
        <v>1950</v>
      </c>
      <c r="B6" s="345" t="s">
        <v>1951</v>
      </c>
      <c r="C6" s="345" t="s">
        <v>1952</v>
      </c>
      <c r="D6" s="345" t="s">
        <v>1953</v>
      </c>
      <c r="E6" s="345" t="s">
        <v>1954</v>
      </c>
      <c r="F6" s="345" t="s">
        <v>729</v>
      </c>
      <c r="G6" s="345" t="s">
        <v>1955</v>
      </c>
      <c r="H6" s="345" t="s">
        <v>1956</v>
      </c>
    </row>
    <row r="7" spans="1:8" ht="15" thickBot="1">
      <c r="A7" s="416"/>
      <c r="B7" s="417" t="s">
        <v>1957</v>
      </c>
      <c r="C7" s="418"/>
      <c r="D7" s="418"/>
      <c r="E7" s="418"/>
      <c r="F7" s="418"/>
      <c r="G7" s="418"/>
      <c r="H7" s="419"/>
    </row>
    <row r="8" spans="1:8" ht="15" thickTop="1">
      <c r="A8" s="238" t="s">
        <v>1958</v>
      </c>
      <c r="B8" s="346">
        <v>5935361.2048846316</v>
      </c>
      <c r="C8" s="346">
        <v>12331.35516763239</v>
      </c>
      <c r="D8" s="346">
        <v>255.41813011993699</v>
      </c>
      <c r="E8" s="346">
        <v>16601.736021301014</v>
      </c>
      <c r="F8" s="346">
        <v>64984.511311122282</v>
      </c>
      <c r="G8" s="346">
        <v>7345.4310275876951</v>
      </c>
      <c r="H8" s="346">
        <v>12364.091048770906</v>
      </c>
    </row>
    <row r="9" spans="1:8">
      <c r="A9" s="239" t="s">
        <v>1959</v>
      </c>
      <c r="B9" s="346">
        <v>5894246.3300794624</v>
      </c>
      <c r="C9" s="346">
        <v>474.07141405218891</v>
      </c>
      <c r="D9" s="346">
        <v>255.32625983564566</v>
      </c>
      <c r="E9" s="346">
        <v>16392.841699559172</v>
      </c>
      <c r="F9" s="346">
        <v>64879.039506516223</v>
      </c>
      <c r="G9" s="346">
        <v>6989.45692056402</v>
      </c>
      <c r="H9" s="346">
        <v>12298.979757295287</v>
      </c>
    </row>
    <row r="10" spans="1:8">
      <c r="A10" s="347" t="s">
        <v>1960</v>
      </c>
      <c r="B10" s="346">
        <v>2540094.5307982946</v>
      </c>
      <c r="C10" s="346">
        <v>37.656050059714502</v>
      </c>
      <c r="D10" s="346">
        <v>101.32241952488565</v>
      </c>
      <c r="E10" s="346">
        <v>3546.3367720364731</v>
      </c>
      <c r="F10" s="346">
        <v>794.66570664443441</v>
      </c>
      <c r="G10" s="346">
        <v>197.74109991391563</v>
      </c>
      <c r="H10" s="346">
        <v>9554.1507363760447</v>
      </c>
    </row>
    <row r="11" spans="1:8">
      <c r="A11" s="348" t="s">
        <v>1961</v>
      </c>
      <c r="B11" s="346">
        <v>2400057.4856406469</v>
      </c>
      <c r="C11" s="346">
        <v>34.823479419570468</v>
      </c>
      <c r="D11" s="346">
        <v>100.86538569159121</v>
      </c>
      <c r="E11" s="349">
        <v>3434.4290996747714</v>
      </c>
      <c r="F11" s="349">
        <v>581.83867235005948</v>
      </c>
      <c r="G11" s="349">
        <v>43.701395420034459</v>
      </c>
      <c r="H11" s="349">
        <v>9439.0432746602182</v>
      </c>
    </row>
    <row r="12" spans="1:8">
      <c r="A12" s="348" t="s">
        <v>1962</v>
      </c>
      <c r="B12" s="346">
        <v>94253.062008181601</v>
      </c>
      <c r="C12" s="346">
        <v>1.46027512323081</v>
      </c>
      <c r="D12" s="346">
        <v>0.26593010197444999</v>
      </c>
      <c r="E12" s="349">
        <v>111.9076723617019</v>
      </c>
      <c r="F12" s="349">
        <v>212.82703429437495</v>
      </c>
      <c r="G12" s="349">
        <v>154.03970449388117</v>
      </c>
      <c r="H12" s="349">
        <v>115.10746171582606</v>
      </c>
    </row>
    <row r="13" spans="1:8">
      <c r="A13" s="348" t="s">
        <v>1963</v>
      </c>
      <c r="B13" s="346">
        <v>45783.983149465937</v>
      </c>
      <c r="C13" s="346">
        <v>1.37229551691322</v>
      </c>
      <c r="D13" s="346">
        <v>0.19110373131999001</v>
      </c>
      <c r="E13" s="349" t="s">
        <v>1964</v>
      </c>
      <c r="F13" s="349" t="s">
        <v>1964</v>
      </c>
      <c r="G13" s="349" t="s">
        <v>1964</v>
      </c>
      <c r="H13" s="349" t="s">
        <v>1964</v>
      </c>
    </row>
    <row r="14" spans="1:8">
      <c r="A14" s="240" t="s">
        <v>1965</v>
      </c>
      <c r="B14" s="346">
        <v>711227.52746031829</v>
      </c>
      <c r="C14" s="346">
        <v>66.667583289309391</v>
      </c>
      <c r="D14" s="346">
        <v>9.3662220369597406</v>
      </c>
      <c r="E14" s="346">
        <v>1515.3616266750041</v>
      </c>
      <c r="F14" s="346">
        <v>1044.8381666781022</v>
      </c>
      <c r="G14" s="346">
        <v>120.23413844415886</v>
      </c>
      <c r="H14" s="346">
        <v>1574.0871153371656</v>
      </c>
    </row>
    <row r="15" spans="1:8">
      <c r="A15" s="348" t="s">
        <v>1966</v>
      </c>
      <c r="B15" s="346">
        <v>14978.572362155866</v>
      </c>
      <c r="C15" s="346">
        <v>0.23835740177008</v>
      </c>
      <c r="D15" s="346">
        <v>5.0815371746130003E-2</v>
      </c>
      <c r="E15" s="349" t="s">
        <v>1964</v>
      </c>
      <c r="F15" s="349" t="s">
        <v>1964</v>
      </c>
      <c r="G15" s="349" t="s">
        <v>1964</v>
      </c>
      <c r="H15" s="349" t="s">
        <v>1964</v>
      </c>
    </row>
    <row r="16" spans="1:8">
      <c r="A16" s="348" t="s">
        <v>1967</v>
      </c>
      <c r="B16" s="346">
        <v>5057.2748720254449</v>
      </c>
      <c r="C16" s="346">
        <v>0.25516926930848</v>
      </c>
      <c r="D16" s="346">
        <v>3.8004328346280002E-2</v>
      </c>
      <c r="E16" s="349" t="s">
        <v>1964</v>
      </c>
      <c r="F16" s="349" t="s">
        <v>1964</v>
      </c>
      <c r="G16" s="349" t="s">
        <v>1964</v>
      </c>
      <c r="H16" s="349" t="s">
        <v>1964</v>
      </c>
    </row>
    <row r="17" spans="1:8">
      <c r="A17" s="348" t="s">
        <v>1968</v>
      </c>
      <c r="B17" s="346">
        <v>67269.957813983725</v>
      </c>
      <c r="C17" s="346">
        <v>1.85662734289529</v>
      </c>
      <c r="D17" s="346">
        <v>0.29458061428601001</v>
      </c>
      <c r="E17" s="349" t="s">
        <v>1964</v>
      </c>
      <c r="F17" s="349" t="s">
        <v>1964</v>
      </c>
      <c r="G17" s="349" t="s">
        <v>1964</v>
      </c>
      <c r="H17" s="349" t="s">
        <v>1964</v>
      </c>
    </row>
    <row r="18" spans="1:8">
      <c r="A18" s="348" t="s">
        <v>1969</v>
      </c>
      <c r="B18" s="346">
        <v>45070.579654334128</v>
      </c>
      <c r="C18" s="346">
        <v>3.0283235843053902</v>
      </c>
      <c r="D18" s="346">
        <v>0.52839203850651995</v>
      </c>
      <c r="E18" s="349" t="s">
        <v>1964</v>
      </c>
      <c r="F18" s="349" t="s">
        <v>1964</v>
      </c>
      <c r="G18" s="349" t="s">
        <v>1964</v>
      </c>
      <c r="H18" s="349" t="s">
        <v>1964</v>
      </c>
    </row>
    <row r="19" spans="1:8">
      <c r="A19" s="348" t="s">
        <v>1970</v>
      </c>
      <c r="B19" s="346">
        <v>46357.764227420019</v>
      </c>
      <c r="C19" s="346">
        <v>3.41919088614388</v>
      </c>
      <c r="D19" s="346">
        <v>0.52415757023381004</v>
      </c>
      <c r="E19" s="349" t="s">
        <v>1964</v>
      </c>
      <c r="F19" s="349" t="s">
        <v>1964</v>
      </c>
      <c r="G19" s="349" t="s">
        <v>1964</v>
      </c>
      <c r="H19" s="349" t="s">
        <v>1964</v>
      </c>
    </row>
    <row r="20" spans="1:8">
      <c r="A20" s="348" t="s">
        <v>1971</v>
      </c>
      <c r="B20" s="346">
        <v>36302.033778109631</v>
      </c>
      <c r="C20" s="346">
        <v>2.4295382607283198</v>
      </c>
      <c r="D20" s="346">
        <v>0.36471649490099001</v>
      </c>
      <c r="E20" s="349" t="s">
        <v>1964</v>
      </c>
      <c r="F20" s="349" t="s">
        <v>1964</v>
      </c>
      <c r="G20" s="349" t="s">
        <v>1964</v>
      </c>
      <c r="H20" s="349" t="s">
        <v>1964</v>
      </c>
    </row>
    <row r="21" spans="1:8">
      <c r="A21" s="350" t="s">
        <v>1972</v>
      </c>
      <c r="B21" s="346">
        <v>496191.34475228947</v>
      </c>
      <c r="C21" s="346">
        <v>55.440376544157949</v>
      </c>
      <c r="D21" s="346">
        <v>7.5655556189400004</v>
      </c>
      <c r="E21" s="349">
        <v>1515.3616266750041</v>
      </c>
      <c r="F21" s="349">
        <v>1044.8381666781022</v>
      </c>
      <c r="G21" s="349">
        <v>120.23413844415886</v>
      </c>
      <c r="H21" s="349">
        <v>1574.0871153371656</v>
      </c>
    </row>
    <row r="22" spans="1:8">
      <c r="A22" s="240" t="s">
        <v>1973</v>
      </c>
      <c r="B22" s="346">
        <v>1830505.6056332772</v>
      </c>
      <c r="C22" s="346">
        <v>160.28001983992968</v>
      </c>
      <c r="D22" s="346">
        <v>137.97722792661688</v>
      </c>
      <c r="E22" s="346">
        <v>10294.630529494003</v>
      </c>
      <c r="F22" s="346">
        <v>58614.797849139453</v>
      </c>
      <c r="G22" s="346">
        <v>5723.5980346497408</v>
      </c>
      <c r="H22" s="346">
        <v>618.63077203361581</v>
      </c>
    </row>
    <row r="23" spans="1:8">
      <c r="A23" s="348" t="s">
        <v>1974</v>
      </c>
      <c r="B23" s="346">
        <v>170713.69036083069</v>
      </c>
      <c r="C23" s="346">
        <v>2.0771880881664</v>
      </c>
      <c r="D23" s="346">
        <v>5.2617344805668296</v>
      </c>
      <c r="E23" s="349">
        <v>40.811932568812999</v>
      </c>
      <c r="F23" s="349">
        <v>207.24271059858924</v>
      </c>
      <c r="G23" s="349">
        <v>20.972782413204179</v>
      </c>
      <c r="H23" s="349">
        <v>7.9863698191035404</v>
      </c>
    </row>
    <row r="24" spans="1:8">
      <c r="A24" s="348" t="s">
        <v>1975</v>
      </c>
      <c r="B24" s="346">
        <v>1543321.2347240872</v>
      </c>
      <c r="C24" s="346">
        <v>95.722338182973743</v>
      </c>
      <c r="D24" s="346">
        <v>108.02744179292077</v>
      </c>
      <c r="E24" s="349">
        <v>7564.0039070770663</v>
      </c>
      <c r="F24" s="349">
        <v>38851.488066997837</v>
      </c>
      <c r="G24" s="349">
        <v>3123.5335919534832</v>
      </c>
      <c r="H24" s="349">
        <v>155.69594484037685</v>
      </c>
    </row>
    <row r="25" spans="1:8">
      <c r="A25" s="348" t="s">
        <v>1976</v>
      </c>
      <c r="B25" s="346">
        <v>46055.912865416671</v>
      </c>
      <c r="C25" s="346">
        <v>3.5201759225</v>
      </c>
      <c r="D25" s="346">
        <v>1.1264562951999999</v>
      </c>
      <c r="E25" s="349">
        <v>504.06504986911966</v>
      </c>
      <c r="F25" s="349">
        <v>79.731529299018959</v>
      </c>
      <c r="G25" s="349">
        <v>38.628071801561717</v>
      </c>
      <c r="H25" s="349">
        <v>59.549191471448658</v>
      </c>
    </row>
    <row r="26" spans="1:8">
      <c r="A26" s="348" t="s">
        <v>1977</v>
      </c>
      <c r="B26" s="346">
        <v>38024.136018348065</v>
      </c>
      <c r="C26" s="346">
        <v>16.174692701572852</v>
      </c>
      <c r="D26" s="346">
        <v>0.73291389331867995</v>
      </c>
      <c r="E26" s="349">
        <v>564.78322714808633</v>
      </c>
      <c r="F26" s="349">
        <v>1625.6330147817607</v>
      </c>
      <c r="G26" s="349">
        <v>797.79002364334588</v>
      </c>
      <c r="H26" s="349">
        <v>168.62503652225149</v>
      </c>
    </row>
    <row r="27" spans="1:8" ht="15" thickBot="1">
      <c r="A27" s="348" t="s">
        <v>1978</v>
      </c>
      <c r="B27" s="346">
        <v>32390.631664594664</v>
      </c>
      <c r="C27" s="346">
        <v>42.78562494471668</v>
      </c>
      <c r="D27" s="346">
        <v>22.8286814646106</v>
      </c>
      <c r="E27" s="349">
        <v>1620.9664128309175</v>
      </c>
      <c r="F27" s="349">
        <v>17850.702527462247</v>
      </c>
      <c r="G27" s="349">
        <v>1742.6735648381459</v>
      </c>
      <c r="H27" s="349">
        <v>226.77422938043526</v>
      </c>
    </row>
    <row r="28" spans="1:8" ht="15" thickTop="1">
      <c r="A28" s="241" t="s">
        <v>1979</v>
      </c>
      <c r="B28" s="346">
        <v>586285.4434706961</v>
      </c>
      <c r="C28" s="346">
        <v>205.34813377159594</v>
      </c>
      <c r="D28" s="346">
        <v>4.1002059296026401</v>
      </c>
      <c r="E28" s="346">
        <v>908.26373148672474</v>
      </c>
      <c r="F28" s="346">
        <v>3021.6454373622296</v>
      </c>
      <c r="G28" s="346">
        <v>706.60096524296171</v>
      </c>
      <c r="H28" s="346">
        <v>527.57585355553215</v>
      </c>
    </row>
    <row r="29" spans="1:8">
      <c r="A29" s="348" t="s">
        <v>1980</v>
      </c>
      <c r="B29" s="346">
        <v>227130.02298152124</v>
      </c>
      <c r="C29" s="346">
        <v>43.127051806573057</v>
      </c>
      <c r="D29" s="346">
        <v>1.1609958550767701</v>
      </c>
      <c r="E29" s="349">
        <v>490.17465541376572</v>
      </c>
      <c r="F29" s="349">
        <v>165.62633435353089</v>
      </c>
      <c r="G29" s="349">
        <v>188.2774974794886</v>
      </c>
      <c r="H29" s="349">
        <v>369.97578072655716</v>
      </c>
    </row>
    <row r="30" spans="1:8">
      <c r="A30" s="348" t="s">
        <v>1981</v>
      </c>
      <c r="B30" s="346">
        <v>358897.51072027022</v>
      </c>
      <c r="C30" s="346">
        <v>162.20807697148538</v>
      </c>
      <c r="D30" s="346">
        <v>2.9373316220328798</v>
      </c>
      <c r="E30" s="349">
        <v>418.08907607295907</v>
      </c>
      <c r="F30" s="349">
        <v>2856.0191030086989</v>
      </c>
      <c r="G30" s="349">
        <v>518.3234677634731</v>
      </c>
      <c r="H30" s="349">
        <v>157.60007282897502</v>
      </c>
    </row>
    <row r="31" spans="1:8">
      <c r="A31" s="348" t="s">
        <v>1982</v>
      </c>
      <c r="B31" s="346">
        <v>257.90976890459297</v>
      </c>
      <c r="C31" s="346">
        <v>1.300499353749E-2</v>
      </c>
      <c r="D31" s="346">
        <v>1.87845249299E-3</v>
      </c>
      <c r="E31" s="349" t="s">
        <v>1964</v>
      </c>
      <c r="F31" s="349" t="s">
        <v>1964</v>
      </c>
      <c r="G31" s="349" t="s">
        <v>1964</v>
      </c>
      <c r="H31" s="349" t="s">
        <v>1964</v>
      </c>
    </row>
    <row r="32" spans="1:8">
      <c r="A32" s="240" t="s">
        <v>1983</v>
      </c>
      <c r="B32" s="346">
        <v>226133.22271687587</v>
      </c>
      <c r="C32" s="346">
        <v>4.1196270916394298</v>
      </c>
      <c r="D32" s="346">
        <v>2.5601844175807398</v>
      </c>
      <c r="E32" s="346">
        <v>128.24903986696705</v>
      </c>
      <c r="F32" s="346">
        <v>1403.092346692003</v>
      </c>
      <c r="G32" s="346">
        <v>241.28268231324299</v>
      </c>
      <c r="H32" s="346">
        <v>24.535279992929539</v>
      </c>
    </row>
    <row r="33" spans="1:8">
      <c r="A33" s="348" t="s">
        <v>1984</v>
      </c>
      <c r="B33" s="346">
        <v>198086.65897924625</v>
      </c>
      <c r="C33" s="346">
        <v>3.6313603130694299</v>
      </c>
      <c r="D33" s="346">
        <v>1.7785747835824199</v>
      </c>
      <c r="E33" s="349">
        <v>128.24903986696705</v>
      </c>
      <c r="F33" s="349">
        <v>1403.092346692003</v>
      </c>
      <c r="G33" s="349">
        <v>241.28268231324299</v>
      </c>
      <c r="H33" s="349">
        <v>24.535279992929539</v>
      </c>
    </row>
    <row r="34" spans="1:8">
      <c r="A34" s="348" t="s">
        <v>1985</v>
      </c>
      <c r="B34" s="346">
        <v>28046.5637376296</v>
      </c>
      <c r="C34" s="346">
        <v>0.48826677857</v>
      </c>
      <c r="D34" s="346">
        <v>0.78160963399831995</v>
      </c>
      <c r="E34" s="349" t="s">
        <v>1986</v>
      </c>
      <c r="F34" s="349" t="s">
        <v>1986</v>
      </c>
      <c r="G34" s="349" t="s">
        <v>1986</v>
      </c>
      <c r="H34" s="349" t="s">
        <v>1986</v>
      </c>
    </row>
    <row r="35" spans="1:8">
      <c r="A35" s="351" t="s">
        <v>1987</v>
      </c>
      <c r="B35" s="346">
        <v>41114.874805169908</v>
      </c>
      <c r="C35" s="346">
        <v>11857.283753580201</v>
      </c>
      <c r="D35" s="346">
        <v>9.1870284291349996E-2</v>
      </c>
      <c r="E35" s="346">
        <v>208.89432174184356</v>
      </c>
      <c r="F35" s="346">
        <v>105.47180460606191</v>
      </c>
      <c r="G35" s="346">
        <v>355.97410702367489</v>
      </c>
      <c r="H35" s="346">
        <v>65.111291475618813</v>
      </c>
    </row>
    <row r="36" spans="1:8">
      <c r="A36" s="240" t="s">
        <v>1988</v>
      </c>
      <c r="B36" s="346">
        <v>4169.7141237857086</v>
      </c>
      <c r="C36" s="346">
        <v>2828.7193306107342</v>
      </c>
      <c r="D36" s="346" t="s">
        <v>1986</v>
      </c>
      <c r="E36" s="346" t="s">
        <v>1986</v>
      </c>
      <c r="F36" s="346" t="s">
        <v>1986</v>
      </c>
      <c r="G36" s="346" t="s">
        <v>1986</v>
      </c>
      <c r="H36" s="346" t="s">
        <v>1986</v>
      </c>
    </row>
    <row r="37" spans="1:8">
      <c r="A37" s="348" t="s">
        <v>1989</v>
      </c>
      <c r="B37" s="346">
        <v>4169.7141237857086</v>
      </c>
      <c r="C37" s="346">
        <v>2828.7193306107342</v>
      </c>
      <c r="D37" s="349" t="s">
        <v>1986</v>
      </c>
      <c r="E37" s="349" t="s">
        <v>1986</v>
      </c>
      <c r="F37" s="349" t="s">
        <v>1986</v>
      </c>
      <c r="G37" s="349" t="s">
        <v>1986</v>
      </c>
      <c r="H37" s="352" t="s">
        <v>1990</v>
      </c>
    </row>
    <row r="38" spans="1:8">
      <c r="A38" s="348" t="s">
        <v>1991</v>
      </c>
      <c r="B38" s="346" t="s">
        <v>1964</v>
      </c>
      <c r="C38" s="346" t="s">
        <v>1964</v>
      </c>
      <c r="D38" s="349" t="s">
        <v>1986</v>
      </c>
      <c r="E38" s="349" t="s">
        <v>1986</v>
      </c>
      <c r="F38" s="349" t="s">
        <v>1986</v>
      </c>
      <c r="G38" s="349" t="s">
        <v>1986</v>
      </c>
      <c r="H38" s="349" t="s">
        <v>1986</v>
      </c>
    </row>
    <row r="39" spans="1:8">
      <c r="A39" s="348" t="s">
        <v>1992</v>
      </c>
      <c r="B39" s="346" t="s">
        <v>1993</v>
      </c>
      <c r="C39" s="346" t="s">
        <v>1993</v>
      </c>
      <c r="D39" s="349" t="s">
        <v>1986</v>
      </c>
      <c r="E39" s="346" t="s">
        <v>1986</v>
      </c>
      <c r="F39" s="346" t="s">
        <v>1986</v>
      </c>
      <c r="G39" s="346" t="s">
        <v>1986</v>
      </c>
      <c r="H39" s="346" t="s">
        <v>1986</v>
      </c>
    </row>
    <row r="40" spans="1:8">
      <c r="A40" s="240" t="s">
        <v>1994</v>
      </c>
      <c r="B40" s="346">
        <v>36945.160681384201</v>
      </c>
      <c r="C40" s="346">
        <v>9028.5644229694662</v>
      </c>
      <c r="D40" s="346">
        <v>9.1870284291349996E-2</v>
      </c>
      <c r="E40" s="346">
        <v>208.89432174184356</v>
      </c>
      <c r="F40" s="346">
        <v>105.47180460606191</v>
      </c>
      <c r="G40" s="346">
        <v>355.97410702367489</v>
      </c>
      <c r="H40" s="346">
        <v>65.111291475618813</v>
      </c>
    </row>
    <row r="41" spans="1:8">
      <c r="A41" s="348" t="s">
        <v>1995</v>
      </c>
      <c r="B41" s="346">
        <v>11998.333379274758</v>
      </c>
      <c r="C41" s="346">
        <v>1877.1194091493796</v>
      </c>
      <c r="D41" s="346">
        <v>3.5424165198090003E-2</v>
      </c>
      <c r="E41" s="349" t="s">
        <v>1964</v>
      </c>
      <c r="F41" s="349" t="s">
        <v>1964</v>
      </c>
      <c r="G41" s="349" t="s">
        <v>1964</v>
      </c>
      <c r="H41" s="349" t="s">
        <v>1964</v>
      </c>
    </row>
    <row r="42" spans="1:8">
      <c r="A42" s="348" t="s">
        <v>1996</v>
      </c>
      <c r="B42" s="346">
        <v>24946.827302109439</v>
      </c>
      <c r="C42" s="346">
        <v>7151.4450138200864</v>
      </c>
      <c r="D42" s="352" t="s">
        <v>1990</v>
      </c>
      <c r="E42" s="352" t="s">
        <v>1990</v>
      </c>
      <c r="F42" s="352" t="s">
        <v>1990</v>
      </c>
      <c r="G42" s="349" t="s">
        <v>1964</v>
      </c>
      <c r="H42" s="349" t="s">
        <v>1964</v>
      </c>
    </row>
    <row r="43" spans="1:8">
      <c r="A43" s="348" t="s">
        <v>1997</v>
      </c>
      <c r="B43" s="346" t="s">
        <v>1964</v>
      </c>
      <c r="C43" s="346" t="s">
        <v>1964</v>
      </c>
      <c r="D43" s="346">
        <v>5.644611909326E-2</v>
      </c>
      <c r="E43" s="349" t="s">
        <v>1964</v>
      </c>
      <c r="F43" s="349" t="s">
        <v>1964</v>
      </c>
      <c r="G43" s="349" t="s">
        <v>1964</v>
      </c>
      <c r="H43" s="349" t="s">
        <v>1964</v>
      </c>
    </row>
    <row r="44" spans="1:8">
      <c r="A44" s="348" t="s">
        <v>1998</v>
      </c>
      <c r="B44" s="346" t="s">
        <v>1993</v>
      </c>
      <c r="C44" s="346" t="s">
        <v>1993</v>
      </c>
      <c r="D44" s="346" t="s">
        <v>1993</v>
      </c>
      <c r="E44" s="346">
        <v>208.89432174184356</v>
      </c>
      <c r="F44" s="346">
        <v>105.47180460606191</v>
      </c>
      <c r="G44" s="346">
        <v>355.97410702367489</v>
      </c>
      <c r="H44" s="346">
        <v>65.111291475618813</v>
      </c>
    </row>
    <row r="45" spans="1:8">
      <c r="A45" s="242" t="s">
        <v>1999</v>
      </c>
      <c r="B45" s="346" t="s">
        <v>2000</v>
      </c>
      <c r="C45" s="352" t="s">
        <v>1990</v>
      </c>
      <c r="D45" s="352" t="s">
        <v>1990</v>
      </c>
      <c r="E45" s="352" t="s">
        <v>1990</v>
      </c>
      <c r="F45" s="352" t="s">
        <v>1990</v>
      </c>
      <c r="G45" s="352" t="s">
        <v>1990</v>
      </c>
      <c r="H45" s="352" t="s">
        <v>1990</v>
      </c>
    </row>
    <row r="46" spans="1:8">
      <c r="A46" s="240" t="s">
        <v>2001</v>
      </c>
      <c r="B46" s="346" t="s">
        <v>1964</v>
      </c>
      <c r="C46" s="352" t="s">
        <v>1990</v>
      </c>
      <c r="D46" s="352" t="s">
        <v>1990</v>
      </c>
      <c r="E46" s="352" t="s">
        <v>1990</v>
      </c>
      <c r="F46" s="352" t="s">
        <v>1990</v>
      </c>
      <c r="G46" s="352" t="s">
        <v>1990</v>
      </c>
      <c r="H46" s="352" t="s">
        <v>1990</v>
      </c>
    </row>
    <row r="47" spans="1:8">
      <c r="A47" s="240" t="s">
        <v>2002</v>
      </c>
      <c r="B47" s="346" t="s">
        <v>1964</v>
      </c>
      <c r="C47" s="352" t="s">
        <v>1990</v>
      </c>
      <c r="D47" s="352" t="s">
        <v>1990</v>
      </c>
      <c r="E47" s="352" t="s">
        <v>1990</v>
      </c>
      <c r="F47" s="352" t="s">
        <v>1990</v>
      </c>
      <c r="G47" s="352" t="s">
        <v>1990</v>
      </c>
      <c r="H47" s="352" t="s">
        <v>1990</v>
      </c>
    </row>
    <row r="48" spans="1:8">
      <c r="A48" s="347" t="s">
        <v>2003</v>
      </c>
      <c r="B48" s="346" t="s">
        <v>2000</v>
      </c>
      <c r="C48" s="352" t="s">
        <v>1990</v>
      </c>
      <c r="D48" s="352" t="s">
        <v>1990</v>
      </c>
      <c r="E48" s="352" t="s">
        <v>1990</v>
      </c>
      <c r="F48" s="352" t="s">
        <v>1990</v>
      </c>
      <c r="G48" s="352" t="s">
        <v>1990</v>
      </c>
      <c r="H48" s="352" t="s">
        <v>1990</v>
      </c>
    </row>
    <row r="49" spans="1:8">
      <c r="A49" s="242" t="s">
        <v>2004</v>
      </c>
      <c r="B49" s="352" t="s">
        <v>1990</v>
      </c>
      <c r="C49" s="352" t="s">
        <v>1990</v>
      </c>
      <c r="D49" s="352" t="s">
        <v>1990</v>
      </c>
      <c r="E49" s="352" t="s">
        <v>1990</v>
      </c>
      <c r="F49" s="352" t="s">
        <v>1990</v>
      </c>
      <c r="G49" s="352" t="s">
        <v>1990</v>
      </c>
      <c r="H49" s="352" t="s">
        <v>1990</v>
      </c>
    </row>
    <row r="50" spans="1:8">
      <c r="A50" s="347" t="s">
        <v>2005</v>
      </c>
      <c r="B50" s="346">
        <v>113327.83658654301</v>
      </c>
      <c r="C50" s="346">
        <v>5.2928930187330101</v>
      </c>
      <c r="D50" s="346">
        <v>3.2441550799905401</v>
      </c>
      <c r="E50" s="346">
        <v>1699.3376784668872</v>
      </c>
      <c r="F50" s="346">
        <v>130.7216571044716</v>
      </c>
      <c r="G50" s="346">
        <v>53.656498765611978</v>
      </c>
      <c r="H50" s="346" t="s">
        <v>2006</v>
      </c>
    </row>
    <row r="51" spans="1:8">
      <c r="A51" s="353" t="s">
        <v>2007</v>
      </c>
      <c r="B51" s="346">
        <v>60220.980376771418</v>
      </c>
      <c r="C51" s="346" t="s">
        <v>2008</v>
      </c>
      <c r="D51" s="346">
        <v>1.8999282815821601</v>
      </c>
      <c r="E51" s="349">
        <v>237.49103519777046</v>
      </c>
      <c r="F51" s="349">
        <v>98.796270642272503</v>
      </c>
      <c r="G51" s="349">
        <v>14.819440596340881</v>
      </c>
      <c r="H51" s="349" t="s">
        <v>2006</v>
      </c>
    </row>
    <row r="52" spans="1:8">
      <c r="A52" s="353" t="s">
        <v>2009</v>
      </c>
      <c r="B52" s="346">
        <v>53106.856209771599</v>
      </c>
      <c r="C52" s="346">
        <v>5.2928930187330101</v>
      </c>
      <c r="D52" s="346">
        <v>1.34422679840838</v>
      </c>
      <c r="E52" s="349">
        <v>1461.8466432691168</v>
      </c>
      <c r="F52" s="349">
        <v>31.9253864621991</v>
      </c>
      <c r="G52" s="349">
        <v>38.837058169271103</v>
      </c>
      <c r="H52" s="349" t="s">
        <v>2006</v>
      </c>
    </row>
    <row r="53" spans="1:8">
      <c r="A53" s="347" t="s">
        <v>2010</v>
      </c>
      <c r="B53" s="346" t="s">
        <v>1964</v>
      </c>
      <c r="C53" s="346" t="s">
        <v>1964</v>
      </c>
      <c r="D53" s="346" t="s">
        <v>1964</v>
      </c>
      <c r="E53" s="349" t="s">
        <v>1964</v>
      </c>
      <c r="F53" s="349" t="s">
        <v>1964</v>
      </c>
      <c r="G53" s="349" t="s">
        <v>1964</v>
      </c>
      <c r="H53" s="349" t="s">
        <v>2006</v>
      </c>
    </row>
    <row r="54" spans="1:8">
      <c r="A54" s="321" t="s">
        <v>2011</v>
      </c>
      <c r="B54" s="346">
        <v>230699.51036740557</v>
      </c>
      <c r="C54" s="352" t="s">
        <v>1990</v>
      </c>
      <c r="D54" s="352" t="s">
        <v>1990</v>
      </c>
      <c r="E54" s="352" t="s">
        <v>1990</v>
      </c>
      <c r="F54" s="352" t="s">
        <v>1990</v>
      </c>
      <c r="G54" s="352" t="s">
        <v>1990</v>
      </c>
      <c r="H54" s="352" t="s">
        <v>1990</v>
      </c>
    </row>
    <row r="55" spans="1:8">
      <c r="A55" s="354" t="s">
        <v>2012</v>
      </c>
      <c r="B55" s="346" t="s">
        <v>2008</v>
      </c>
      <c r="C55" s="352" t="s">
        <v>1990</v>
      </c>
      <c r="D55" s="352" t="s">
        <v>1990</v>
      </c>
      <c r="E55" s="352" t="s">
        <v>1990</v>
      </c>
      <c r="F55" s="352" t="s">
        <v>1990</v>
      </c>
      <c r="G55" s="352" t="s">
        <v>1990</v>
      </c>
      <c r="H55" s="352" t="s">
        <v>1990</v>
      </c>
    </row>
    <row r="56" spans="1:8">
      <c r="A56" s="355" t="s">
        <v>2013</v>
      </c>
      <c r="B56" s="349" t="s">
        <v>1986</v>
      </c>
      <c r="C56" s="352" t="s">
        <v>1990</v>
      </c>
      <c r="D56" s="352" t="s">
        <v>1990</v>
      </c>
      <c r="E56" s="352" t="s">
        <v>1990</v>
      </c>
      <c r="F56" s="352" t="s">
        <v>1990</v>
      </c>
      <c r="G56" s="352" t="s">
        <v>1990</v>
      </c>
      <c r="H56" s="352" t="s">
        <v>1990</v>
      </c>
    </row>
    <row r="57" spans="1:8">
      <c r="A57" s="355" t="s">
        <v>2014</v>
      </c>
      <c r="B57" s="349" t="s">
        <v>1986</v>
      </c>
      <c r="C57" s="352" t="s">
        <v>1990</v>
      </c>
      <c r="D57" s="352" t="s">
        <v>1990</v>
      </c>
      <c r="E57" s="352" t="s">
        <v>1990</v>
      </c>
      <c r="F57" s="352" t="s">
        <v>1990</v>
      </c>
      <c r="G57" s="352" t="s">
        <v>1990</v>
      </c>
      <c r="H57" s="352" t="s">
        <v>1990</v>
      </c>
    </row>
    <row r="58" spans="1:8">
      <c r="C58" s="5"/>
      <c r="D58" s="5"/>
    </row>
    <row r="59" spans="1:8">
      <c r="A59" s="50" t="s">
        <v>2015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c r="A60" s="50" t="s">
        <v>2016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c r="A61" s="50" t="s">
        <v>993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c r="A62" s="50" t="s">
        <v>58</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c r="A63" s="50" t="s">
        <v>1180</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c r="A64" s="50" t="s">
        <v>371</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c r="A65" s="50" t="s">
        <v>1178</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c r="A66" s="50" t="s">
        <v>2017</v>
      </c>
      <c r="B66" s="51">
        <f>G375</f>
        <v>13282.915919456782</v>
      </c>
      <c r="C66" s="51">
        <f t="shared" ref="C66:D66" si="7">H375</f>
        <v>5.1948184495699996E-3</v>
      </c>
      <c r="D66" s="51">
        <f t="shared" si="7"/>
        <v>1.29867598133739</v>
      </c>
      <c r="E66" s="51"/>
      <c r="F66" s="51"/>
      <c r="G66" s="51"/>
      <c r="H66" s="51"/>
    </row>
    <row r="67" spans="1:10" ht="43.2">
      <c r="A67" s="1" t="s">
        <v>2018</v>
      </c>
      <c r="B67" s="5"/>
      <c r="C67" s="5"/>
      <c r="D67" s="5"/>
      <c r="E67" s="5"/>
      <c r="F67" s="5"/>
      <c r="G67" s="5"/>
      <c r="H67" s="5"/>
    </row>
    <row r="68" spans="1:10" ht="15" thickBot="1">
      <c r="B68" s="73"/>
      <c r="C68" s="73"/>
      <c r="D68" s="73"/>
      <c r="E68" s="73"/>
      <c r="F68" s="73"/>
      <c r="G68" s="73"/>
      <c r="H68" s="73"/>
    </row>
    <row r="69" spans="1:10" ht="15.6">
      <c r="A69" s="420" t="s">
        <v>2019</v>
      </c>
      <c r="B69" s="421"/>
      <c r="C69" s="206"/>
      <c r="D69" s="206"/>
      <c r="E69" s="206"/>
      <c r="F69" s="206"/>
      <c r="G69" s="206"/>
      <c r="H69" s="206"/>
      <c r="I69" s="54"/>
      <c r="J69" s="49" t="s">
        <v>1946</v>
      </c>
    </row>
    <row r="70" spans="1:10" ht="15.6">
      <c r="A70" s="48" t="s">
        <v>2020</v>
      </c>
      <c r="B70" s="52"/>
      <c r="C70" s="53"/>
      <c r="D70" s="53"/>
      <c r="E70" s="53"/>
      <c r="F70" s="53"/>
      <c r="G70" s="53"/>
      <c r="H70" s="53"/>
      <c r="I70" s="54"/>
      <c r="J70" s="49" t="s">
        <v>1948</v>
      </c>
    </row>
    <row r="71" spans="1:10" ht="15.6">
      <c r="A71" s="48"/>
      <c r="B71" s="52"/>
      <c r="C71" s="53"/>
      <c r="D71" s="53"/>
      <c r="E71" s="53"/>
      <c r="F71" s="53"/>
      <c r="G71" s="53"/>
      <c r="H71" s="49"/>
      <c r="I71" s="54"/>
      <c r="J71" s="49" t="s">
        <v>1949</v>
      </c>
    </row>
    <row r="72" spans="1:10">
      <c r="A72" s="422" t="s">
        <v>1950</v>
      </c>
      <c r="B72" s="425" t="s">
        <v>2021</v>
      </c>
      <c r="C72" s="426"/>
      <c r="D72" s="425" t="s">
        <v>2022</v>
      </c>
      <c r="E72" s="427"/>
      <c r="F72" s="428"/>
      <c r="G72" s="425" t="s">
        <v>2023</v>
      </c>
      <c r="H72" s="429"/>
      <c r="I72" s="429"/>
      <c r="J72" s="426"/>
    </row>
    <row r="73" spans="1:10">
      <c r="A73" s="423"/>
      <c r="B73" s="430" t="s">
        <v>2024</v>
      </c>
      <c r="C73" s="431"/>
      <c r="D73" s="434" t="s">
        <v>2025</v>
      </c>
      <c r="E73" s="430" t="s">
        <v>1952</v>
      </c>
      <c r="F73" s="431" t="s">
        <v>1953</v>
      </c>
      <c r="G73" s="434" t="s">
        <v>2026</v>
      </c>
      <c r="H73" s="434" t="s">
        <v>1952</v>
      </c>
      <c r="I73" s="434" t="s">
        <v>1953</v>
      </c>
      <c r="J73" s="356" t="s">
        <v>1951</v>
      </c>
    </row>
    <row r="74" spans="1:10">
      <c r="A74" s="423"/>
      <c r="B74" s="432"/>
      <c r="C74" s="433"/>
      <c r="D74" s="435"/>
      <c r="E74" s="432"/>
      <c r="F74" s="433"/>
      <c r="G74" s="436"/>
      <c r="H74" s="435"/>
      <c r="I74" s="435"/>
      <c r="J74" s="356" t="s">
        <v>2027</v>
      </c>
    </row>
    <row r="75" spans="1:10" ht="15" thickBot="1">
      <c r="A75" s="424"/>
      <c r="B75" s="237" t="s">
        <v>2028</v>
      </c>
      <c r="C75" s="55" t="s">
        <v>2029</v>
      </c>
      <c r="D75" s="55" t="s">
        <v>2030</v>
      </c>
      <c r="E75" s="442" t="s">
        <v>2031</v>
      </c>
      <c r="F75" s="443"/>
      <c r="G75" s="442" t="s">
        <v>1957</v>
      </c>
      <c r="H75" s="440"/>
      <c r="I75" s="440"/>
      <c r="J75" s="441"/>
    </row>
    <row r="76" spans="1:10" ht="15" thickTop="1">
      <c r="A76" s="357" t="s">
        <v>2032</v>
      </c>
      <c r="B76" s="358">
        <v>91119552.110468924</v>
      </c>
      <c r="C76" s="358" t="s">
        <v>2033</v>
      </c>
      <c r="D76" s="359" t="s">
        <v>1990</v>
      </c>
      <c r="E76" s="359" t="s">
        <v>1990</v>
      </c>
      <c r="F76" s="359" t="s">
        <v>1990</v>
      </c>
      <c r="G76" s="358">
        <v>5894246.3300794624</v>
      </c>
      <c r="H76" s="358">
        <v>474.07141405218891</v>
      </c>
      <c r="I76" s="358">
        <v>255.32625983564566</v>
      </c>
      <c r="J76" s="358" t="s">
        <v>2008</v>
      </c>
    </row>
    <row r="77" spans="1:10">
      <c r="A77" s="360" t="s">
        <v>2034</v>
      </c>
      <c r="B77" s="358">
        <v>39518350.449221194</v>
      </c>
      <c r="C77" s="358" t="s">
        <v>2033</v>
      </c>
      <c r="D77" s="358">
        <v>62.818550609275022</v>
      </c>
      <c r="E77" s="358">
        <v>4.71081601067928</v>
      </c>
      <c r="F77" s="358">
        <v>3.6043774931421502</v>
      </c>
      <c r="G77" s="358">
        <v>2482485.4976894674</v>
      </c>
      <c r="H77" s="358">
        <v>186.16367801182585</v>
      </c>
      <c r="I77" s="358">
        <v>142.439052925277</v>
      </c>
      <c r="J77" s="358" t="s">
        <v>1986</v>
      </c>
    </row>
    <row r="78" spans="1:10">
      <c r="A78" s="360" t="s">
        <v>2035</v>
      </c>
      <c r="B78" s="358">
        <v>23547856.46013758</v>
      </c>
      <c r="C78" s="358" t="s">
        <v>2033</v>
      </c>
      <c r="D78" s="358">
        <v>90.390222007608685</v>
      </c>
      <c r="E78" s="358">
        <v>1.3293847084140999</v>
      </c>
      <c r="F78" s="358">
        <v>4.0838943275543604</v>
      </c>
      <c r="G78" s="358">
        <v>2128495.9732351382</v>
      </c>
      <c r="H78" s="358">
        <v>31.304160294037182</v>
      </c>
      <c r="I78" s="358">
        <v>96.166957423620104</v>
      </c>
      <c r="J78" s="358" t="s">
        <v>1986</v>
      </c>
    </row>
    <row r="79" spans="1:10">
      <c r="A79" s="360" t="s">
        <v>2036</v>
      </c>
      <c r="B79" s="358">
        <v>25079732.293968797</v>
      </c>
      <c r="C79" s="358" t="s">
        <v>2033</v>
      </c>
      <c r="D79" s="358">
        <v>50.61939699547608</v>
      </c>
      <c r="E79" s="358">
        <v>2.9025747542863098</v>
      </c>
      <c r="F79" s="358">
        <v>0.31864834210840998</v>
      </c>
      <c r="G79" s="358">
        <v>1269520.9255286683</v>
      </c>
      <c r="H79" s="358">
        <v>72.795797800732927</v>
      </c>
      <c r="I79" s="358">
        <v>7.9916151159959297</v>
      </c>
      <c r="J79" s="358" t="s">
        <v>1986</v>
      </c>
    </row>
    <row r="80" spans="1:10">
      <c r="A80" s="360" t="s">
        <v>2037</v>
      </c>
      <c r="B80" s="358">
        <v>353451.33084586024</v>
      </c>
      <c r="C80" s="358" t="s">
        <v>2033</v>
      </c>
      <c r="D80" s="358">
        <v>38.884939528440349</v>
      </c>
      <c r="E80" s="358">
        <v>1.469740809049E-2</v>
      </c>
      <c r="F80" s="358">
        <v>3.6742710183873699</v>
      </c>
      <c r="G80" s="358">
        <v>13743.93362618804</v>
      </c>
      <c r="H80" s="358">
        <v>5.1948184495699996E-3</v>
      </c>
      <c r="I80" s="358">
        <v>1.29867598133739</v>
      </c>
      <c r="J80" s="358" t="s">
        <v>2008</v>
      </c>
    </row>
    <row r="81" spans="1:10">
      <c r="A81" s="360" t="s">
        <v>2038</v>
      </c>
      <c r="B81" s="358" t="s">
        <v>1993</v>
      </c>
      <c r="C81" s="358" t="s">
        <v>2033</v>
      </c>
      <c r="D81" s="358" t="s">
        <v>1993</v>
      </c>
      <c r="E81" s="358" t="s">
        <v>1993</v>
      </c>
      <c r="F81" s="358" t="s">
        <v>1993</v>
      </c>
      <c r="G81" s="358" t="s">
        <v>1993</v>
      </c>
      <c r="H81" s="358" t="s">
        <v>1993</v>
      </c>
      <c r="I81" s="358" t="s">
        <v>1993</v>
      </c>
      <c r="J81" s="358" t="s">
        <v>1993</v>
      </c>
    </row>
    <row r="82" spans="1:10">
      <c r="A82" s="360" t="s">
        <v>2039</v>
      </c>
      <c r="B82" s="358">
        <v>2620161.5762954974</v>
      </c>
      <c r="C82" s="358" t="s">
        <v>2033</v>
      </c>
      <c r="D82" s="358">
        <v>88.047818292785962</v>
      </c>
      <c r="E82" s="358">
        <v>70.149331548862634</v>
      </c>
      <c r="F82" s="358">
        <v>2.8356871028999802</v>
      </c>
      <c r="G82" s="359" t="s">
        <v>1990</v>
      </c>
      <c r="H82" s="358">
        <v>183.80258312714338</v>
      </c>
      <c r="I82" s="358">
        <v>7.4299583894152299</v>
      </c>
      <c r="J82" s="358" t="s">
        <v>1986</v>
      </c>
    </row>
    <row r="83" spans="1:10">
      <c r="A83" s="243" t="s">
        <v>2040</v>
      </c>
      <c r="B83" s="358">
        <v>32351773.409563068</v>
      </c>
      <c r="C83" s="358" t="s">
        <v>2033</v>
      </c>
      <c r="D83" s="359" t="s">
        <v>1990</v>
      </c>
      <c r="E83" s="359" t="s">
        <v>1990</v>
      </c>
      <c r="F83" s="359" t="s">
        <v>1990</v>
      </c>
      <c r="G83" s="358">
        <v>2540094.5307982946</v>
      </c>
      <c r="H83" s="358">
        <v>37.656050059714502</v>
      </c>
      <c r="I83" s="358">
        <v>101.32241952488565</v>
      </c>
      <c r="J83" s="358" t="s">
        <v>2008</v>
      </c>
    </row>
    <row r="84" spans="1:10">
      <c r="A84" s="322" t="s">
        <v>2034</v>
      </c>
      <c r="B84" s="358">
        <v>1343810.0384583769</v>
      </c>
      <c r="C84" s="358" t="s">
        <v>2033</v>
      </c>
      <c r="D84" s="358">
        <v>75.928141051021797</v>
      </c>
      <c r="E84" s="358">
        <v>0.76379847184557004</v>
      </c>
      <c r="F84" s="358">
        <v>0.35425092693756</v>
      </c>
      <c r="G84" s="358">
        <v>102032.99814584665</v>
      </c>
      <c r="H84" s="358">
        <v>1.02640005382524</v>
      </c>
      <c r="I84" s="358">
        <v>0.47604595175188003</v>
      </c>
      <c r="J84" s="358" t="s">
        <v>1986</v>
      </c>
    </row>
    <row r="85" spans="1:10">
      <c r="A85" s="322" t="s">
        <v>2035</v>
      </c>
      <c r="B85" s="358">
        <v>21964918.19043801</v>
      </c>
      <c r="C85" s="358" t="s">
        <v>2033</v>
      </c>
      <c r="D85" s="358">
        <v>90.62078968100333</v>
      </c>
      <c r="E85" s="358">
        <v>0.73257570335638</v>
      </c>
      <c r="F85" s="358">
        <v>4.2890443345528002</v>
      </c>
      <c r="G85" s="358">
        <v>1990478.2316961272</v>
      </c>
      <c r="H85" s="358">
        <v>16.09096539252544</v>
      </c>
      <c r="I85" s="358">
        <v>94.208507923613965</v>
      </c>
      <c r="J85" s="358" t="s">
        <v>1986</v>
      </c>
    </row>
    <row r="86" spans="1:10">
      <c r="A86" s="322" t="s">
        <v>2036</v>
      </c>
      <c r="B86" s="358">
        <v>8795000.2471165303</v>
      </c>
      <c r="C86" s="358" t="s">
        <v>2033</v>
      </c>
      <c r="D86" s="358">
        <v>50.838234302060421</v>
      </c>
      <c r="E86" s="358">
        <v>2.3338941529224702</v>
      </c>
      <c r="F86" s="358">
        <v>0.75335764658167004</v>
      </c>
      <c r="G86" s="358">
        <v>447122.28324958944</v>
      </c>
      <c r="H86" s="358">
        <v>20.526599651696909</v>
      </c>
      <c r="I86" s="358">
        <v>6.6257806878528998</v>
      </c>
      <c r="J86" s="358" t="s">
        <v>1986</v>
      </c>
    </row>
    <row r="87" spans="1:10">
      <c r="A87" s="322" t="s">
        <v>2037</v>
      </c>
      <c r="B87" s="358">
        <v>52888.087323471489</v>
      </c>
      <c r="C87" s="358" t="s">
        <v>2033</v>
      </c>
      <c r="D87" s="358">
        <v>8.7168534553273496</v>
      </c>
      <c r="E87" s="358" t="s">
        <v>2041</v>
      </c>
      <c r="F87" s="358" t="s">
        <v>2041</v>
      </c>
      <c r="G87" s="358">
        <v>461.01770673125719</v>
      </c>
      <c r="H87" s="358" t="s">
        <v>2041</v>
      </c>
      <c r="I87" s="358" t="s">
        <v>2041</v>
      </c>
      <c r="J87" s="358" t="s">
        <v>2008</v>
      </c>
    </row>
    <row r="88" spans="1:10">
      <c r="A88" s="322" t="s">
        <v>2038</v>
      </c>
      <c r="B88" s="358" t="s">
        <v>1993</v>
      </c>
      <c r="C88" s="358" t="s">
        <v>2033</v>
      </c>
      <c r="D88" s="358" t="s">
        <v>1993</v>
      </c>
      <c r="E88" s="358" t="s">
        <v>1993</v>
      </c>
      <c r="F88" s="358" t="s">
        <v>1993</v>
      </c>
      <c r="G88" s="358" t="s">
        <v>1993</v>
      </c>
      <c r="H88" s="358" t="s">
        <v>1993</v>
      </c>
      <c r="I88" s="358" t="s">
        <v>1993</v>
      </c>
      <c r="J88" s="358" t="s">
        <v>1993</v>
      </c>
    </row>
    <row r="89" spans="1:10">
      <c r="A89" s="322" t="s">
        <v>2039</v>
      </c>
      <c r="B89" s="358">
        <v>195156.84622667928</v>
      </c>
      <c r="C89" s="358" t="s">
        <v>2033</v>
      </c>
      <c r="D89" s="358">
        <v>97.735736802039924</v>
      </c>
      <c r="E89" s="358">
        <v>6.192435418265E-2</v>
      </c>
      <c r="F89" s="358">
        <v>6.192435418265E-2</v>
      </c>
      <c r="G89" s="358">
        <v>19073.798157926904</v>
      </c>
      <c r="H89" s="358">
        <v>1.2084961666909999E-2</v>
      </c>
      <c r="I89" s="358">
        <v>1.2084961666909999E-2</v>
      </c>
      <c r="J89" s="358" t="s">
        <v>1986</v>
      </c>
    </row>
    <row r="90" spans="1:10">
      <c r="A90" s="323" t="s">
        <v>2042</v>
      </c>
      <c r="B90" s="358">
        <v>29762022.261531696</v>
      </c>
      <c r="C90" s="358" t="s">
        <v>2033</v>
      </c>
      <c r="D90" s="359" t="s">
        <v>1990</v>
      </c>
      <c r="E90" s="359" t="s">
        <v>1990</v>
      </c>
      <c r="F90" s="359" t="s">
        <v>1990</v>
      </c>
      <c r="G90" s="358">
        <v>2400057.4856406469</v>
      </c>
      <c r="H90" s="358">
        <v>34.823479419570468</v>
      </c>
      <c r="I90" s="358">
        <v>100.86538569159121</v>
      </c>
      <c r="J90" s="358" t="s">
        <v>2008</v>
      </c>
    </row>
    <row r="91" spans="1:10">
      <c r="A91" s="322" t="s">
        <v>2034</v>
      </c>
      <c r="B91" s="358">
        <v>1289345.7754762077</v>
      </c>
      <c r="C91" s="358" t="s">
        <v>2033</v>
      </c>
      <c r="D91" s="358">
        <v>75.981710695644367</v>
      </c>
      <c r="E91" s="358">
        <v>0.66331306705496995</v>
      </c>
      <c r="F91" s="358">
        <v>0.25283307148143003</v>
      </c>
      <c r="G91" s="358">
        <v>97966.697698884454</v>
      </c>
      <c r="H91" s="358">
        <v>0.85523990082548995</v>
      </c>
      <c r="I91" s="358">
        <v>0.32598925261525002</v>
      </c>
      <c r="J91" s="358" t="s">
        <v>1986</v>
      </c>
    </row>
    <row r="92" spans="1:10">
      <c r="A92" s="322" t="s">
        <v>2035</v>
      </c>
      <c r="B92" s="358">
        <v>21878947.484241422</v>
      </c>
      <c r="C92" s="358" t="s">
        <v>2033</v>
      </c>
      <c r="D92" s="358">
        <v>90.624623010701626</v>
      </c>
      <c r="E92" s="358">
        <v>0.69812515865578995</v>
      </c>
      <c r="F92" s="358">
        <v>4.3002982540659396</v>
      </c>
      <c r="G92" s="358">
        <v>1982771.3676303178</v>
      </c>
      <c r="H92" s="358">
        <v>15.27424368365784</v>
      </c>
      <c r="I92" s="358">
        <v>94.085999667283815</v>
      </c>
      <c r="J92" s="358" t="s">
        <v>1986</v>
      </c>
    </row>
    <row r="93" spans="1:10">
      <c r="A93" s="322" t="s">
        <v>2036</v>
      </c>
      <c r="B93" s="358">
        <v>6345684.0682639154</v>
      </c>
      <c r="C93" s="358" t="s">
        <v>2033</v>
      </c>
      <c r="D93" s="358">
        <v>50.248073994006518</v>
      </c>
      <c r="E93" s="358">
        <v>2.9440341927598199</v>
      </c>
      <c r="F93" s="358">
        <v>1.01506972939916</v>
      </c>
      <c r="G93" s="358">
        <v>318858.40260471357</v>
      </c>
      <c r="H93" s="358">
        <v>18.681910873420229</v>
      </c>
      <c r="I93" s="358">
        <v>6.4413118100252298</v>
      </c>
      <c r="J93" s="358" t="s">
        <v>1986</v>
      </c>
    </row>
    <row r="94" spans="1:10">
      <c r="A94" s="322" t="s">
        <v>2037</v>
      </c>
      <c r="B94" s="358">
        <v>52888.087323471489</v>
      </c>
      <c r="C94" s="358" t="s">
        <v>2033</v>
      </c>
      <c r="D94" s="358">
        <v>8.7168534553273496</v>
      </c>
      <c r="E94" s="358" t="s">
        <v>2000</v>
      </c>
      <c r="F94" s="358" t="s">
        <v>2000</v>
      </c>
      <c r="G94" s="358">
        <v>461.01770673125719</v>
      </c>
      <c r="H94" s="358" t="s">
        <v>2000</v>
      </c>
      <c r="I94" s="358" t="s">
        <v>2000</v>
      </c>
      <c r="J94" s="358" t="s">
        <v>1986</v>
      </c>
    </row>
    <row r="95" spans="1:10">
      <c r="A95" s="322" t="s">
        <v>2038</v>
      </c>
      <c r="B95" s="358" t="s">
        <v>1993</v>
      </c>
      <c r="C95" s="358" t="s">
        <v>2033</v>
      </c>
      <c r="D95" s="358" t="s">
        <v>1993</v>
      </c>
      <c r="E95" s="358" t="s">
        <v>1993</v>
      </c>
      <c r="F95" s="358" t="s">
        <v>1993</v>
      </c>
      <c r="G95" s="358" t="s">
        <v>1993</v>
      </c>
      <c r="H95" s="358" t="s">
        <v>1993</v>
      </c>
      <c r="I95" s="358" t="s">
        <v>1993</v>
      </c>
      <c r="J95" s="358" t="s">
        <v>1993</v>
      </c>
    </row>
    <row r="96" spans="1:10">
      <c r="A96" s="322" t="s">
        <v>2039</v>
      </c>
      <c r="B96" s="358">
        <v>195156.84622667928</v>
      </c>
      <c r="C96" s="358" t="s">
        <v>2033</v>
      </c>
      <c r="D96" s="358">
        <v>97.735736802039924</v>
      </c>
      <c r="E96" s="358">
        <v>6.192435418265E-2</v>
      </c>
      <c r="F96" s="358">
        <v>6.192435418265E-2</v>
      </c>
      <c r="G96" s="358">
        <v>19073.798157926904</v>
      </c>
      <c r="H96" s="358">
        <v>1.2084961666909999E-2</v>
      </c>
      <c r="I96" s="358">
        <v>1.2084961666909999E-2</v>
      </c>
      <c r="J96" s="358" t="s">
        <v>1986</v>
      </c>
    </row>
    <row r="97" spans="1:10">
      <c r="A97" s="361" t="s">
        <v>2043</v>
      </c>
      <c r="B97" s="358">
        <v>29762022.261531696</v>
      </c>
      <c r="C97" s="358" t="s">
        <v>2033</v>
      </c>
      <c r="D97" s="359" t="s">
        <v>1990</v>
      </c>
      <c r="E97" s="359" t="s">
        <v>1990</v>
      </c>
      <c r="F97" s="359" t="s">
        <v>1990</v>
      </c>
      <c r="G97" s="358">
        <v>2400057.4856406469</v>
      </c>
      <c r="H97" s="358">
        <v>34.823479419570468</v>
      </c>
      <c r="I97" s="358">
        <v>100.86538569159121</v>
      </c>
      <c r="J97" s="358" t="s">
        <v>2008</v>
      </c>
    </row>
    <row r="98" spans="1:10">
      <c r="A98" s="362" t="s">
        <v>2044</v>
      </c>
      <c r="B98" s="363">
        <v>1289345.7754762077</v>
      </c>
      <c r="C98" s="358" t="s">
        <v>2033</v>
      </c>
      <c r="D98" s="358">
        <v>75.981710695644367</v>
      </c>
      <c r="E98" s="358">
        <v>0.66331306705496995</v>
      </c>
      <c r="F98" s="358">
        <v>0.25283307148143003</v>
      </c>
      <c r="G98" s="363">
        <v>97966.697698884454</v>
      </c>
      <c r="H98" s="363">
        <v>0.85523990082548995</v>
      </c>
      <c r="I98" s="363">
        <v>0.32598925261525002</v>
      </c>
      <c r="J98" s="363" t="s">
        <v>1986</v>
      </c>
    </row>
    <row r="99" spans="1:10">
      <c r="A99" s="362" t="s">
        <v>2045</v>
      </c>
      <c r="B99" s="363">
        <v>21878947.484241422</v>
      </c>
      <c r="C99" s="358" t="s">
        <v>2033</v>
      </c>
      <c r="D99" s="358">
        <v>90.624623010701626</v>
      </c>
      <c r="E99" s="358">
        <v>0.69812515865578995</v>
      </c>
      <c r="F99" s="358">
        <v>4.3002982540659396</v>
      </c>
      <c r="G99" s="363">
        <v>1982771.3676303178</v>
      </c>
      <c r="H99" s="363">
        <v>15.27424368365784</v>
      </c>
      <c r="I99" s="363">
        <v>94.085999667283815</v>
      </c>
      <c r="J99" s="363" t="s">
        <v>1986</v>
      </c>
    </row>
    <row r="100" spans="1:10">
      <c r="A100" s="362" t="s">
        <v>2046</v>
      </c>
      <c r="B100" s="363">
        <v>6345684.0682639154</v>
      </c>
      <c r="C100" s="358" t="s">
        <v>2033</v>
      </c>
      <c r="D100" s="358">
        <v>50.248073994006518</v>
      </c>
      <c r="E100" s="358">
        <v>2.9440341927598199</v>
      </c>
      <c r="F100" s="358">
        <v>1.01506972939916</v>
      </c>
      <c r="G100" s="363">
        <v>318858.40260471357</v>
      </c>
      <c r="H100" s="363">
        <v>18.681910873420229</v>
      </c>
      <c r="I100" s="363">
        <v>6.4413118100252298</v>
      </c>
      <c r="J100" s="363" t="s">
        <v>1986</v>
      </c>
    </row>
    <row r="101" spans="1:10">
      <c r="A101" s="362" t="s">
        <v>2047</v>
      </c>
      <c r="B101" s="363">
        <v>52888.087323471489</v>
      </c>
      <c r="C101" s="358" t="s">
        <v>2033</v>
      </c>
      <c r="D101" s="358">
        <v>8.7168534553273496</v>
      </c>
      <c r="E101" s="358" t="s">
        <v>1986</v>
      </c>
      <c r="F101" s="358" t="s">
        <v>1986</v>
      </c>
      <c r="G101" s="363">
        <v>461.01770673125719</v>
      </c>
      <c r="H101" s="363" t="s">
        <v>1986</v>
      </c>
      <c r="I101" s="363" t="s">
        <v>1986</v>
      </c>
      <c r="J101" s="363" t="s">
        <v>1986</v>
      </c>
    </row>
    <row r="102" spans="1:10">
      <c r="A102" s="362" t="s">
        <v>2048</v>
      </c>
      <c r="B102" s="363" t="s">
        <v>1993</v>
      </c>
      <c r="C102" s="358" t="s">
        <v>2033</v>
      </c>
      <c r="D102" s="358" t="s">
        <v>1993</v>
      </c>
      <c r="E102" s="358" t="s">
        <v>1993</v>
      </c>
      <c r="F102" s="358" t="s">
        <v>1993</v>
      </c>
      <c r="G102" s="363" t="s">
        <v>1993</v>
      </c>
      <c r="H102" s="363" t="s">
        <v>1993</v>
      </c>
      <c r="I102" s="363" t="s">
        <v>1993</v>
      </c>
      <c r="J102" s="363" t="s">
        <v>1993</v>
      </c>
    </row>
    <row r="103" spans="1:10">
      <c r="A103" s="362" t="s">
        <v>811</v>
      </c>
      <c r="B103" s="363">
        <v>195156.84622667928</v>
      </c>
      <c r="C103" s="358" t="s">
        <v>2033</v>
      </c>
      <c r="D103" s="358">
        <v>97.735736802039924</v>
      </c>
      <c r="E103" s="358">
        <v>6.192435418265E-2</v>
      </c>
      <c r="F103" s="358">
        <v>6.192435418265E-2</v>
      </c>
      <c r="G103" s="363">
        <v>19073.798157926904</v>
      </c>
      <c r="H103" s="363">
        <v>1.2084961666909999E-2</v>
      </c>
      <c r="I103" s="363">
        <v>1.2084961666909999E-2</v>
      </c>
      <c r="J103" s="363" t="s">
        <v>1986</v>
      </c>
    </row>
    <row r="104" spans="1:10">
      <c r="A104" s="361" t="s">
        <v>2049</v>
      </c>
      <c r="B104" s="358" t="s">
        <v>2050</v>
      </c>
      <c r="C104" s="358" t="s">
        <v>2033</v>
      </c>
      <c r="D104" s="359" t="s">
        <v>1990</v>
      </c>
      <c r="E104" s="359" t="s">
        <v>1990</v>
      </c>
      <c r="F104" s="359" t="s">
        <v>1990</v>
      </c>
      <c r="G104" s="358" t="s">
        <v>2050</v>
      </c>
      <c r="H104" s="358" t="s">
        <v>2051</v>
      </c>
      <c r="I104" s="358" t="s">
        <v>2051</v>
      </c>
      <c r="J104" s="358" t="s">
        <v>2008</v>
      </c>
    </row>
    <row r="105" spans="1:10">
      <c r="A105" s="362" t="s">
        <v>2044</v>
      </c>
      <c r="B105" s="363" t="s">
        <v>1964</v>
      </c>
      <c r="C105" s="358" t="s">
        <v>2033</v>
      </c>
      <c r="D105" s="358" t="s">
        <v>2000</v>
      </c>
      <c r="E105" s="358" t="s">
        <v>1964</v>
      </c>
      <c r="F105" s="358" t="s">
        <v>1964</v>
      </c>
      <c r="G105" s="363" t="s">
        <v>1964</v>
      </c>
      <c r="H105" s="363" t="s">
        <v>1964</v>
      </c>
      <c r="I105" s="363" t="s">
        <v>1964</v>
      </c>
      <c r="J105" s="363" t="s">
        <v>1986</v>
      </c>
    </row>
    <row r="106" spans="1:10">
      <c r="A106" s="362" t="s">
        <v>2045</v>
      </c>
      <c r="B106" s="363" t="s">
        <v>1964</v>
      </c>
      <c r="C106" s="358" t="s">
        <v>2033</v>
      </c>
      <c r="D106" s="358" t="s">
        <v>2000</v>
      </c>
      <c r="E106" s="358" t="s">
        <v>1964</v>
      </c>
      <c r="F106" s="358" t="s">
        <v>1964</v>
      </c>
      <c r="G106" s="363" t="s">
        <v>1964</v>
      </c>
      <c r="H106" s="363" t="s">
        <v>1964</v>
      </c>
      <c r="I106" s="363" t="s">
        <v>1964</v>
      </c>
      <c r="J106" s="363" t="s">
        <v>1986</v>
      </c>
    </row>
    <row r="107" spans="1:10">
      <c r="A107" s="362" t="s">
        <v>2046</v>
      </c>
      <c r="B107" s="363" t="s">
        <v>1964</v>
      </c>
      <c r="C107" s="358" t="s">
        <v>2033</v>
      </c>
      <c r="D107" s="358" t="s">
        <v>2000</v>
      </c>
      <c r="E107" s="358" t="s">
        <v>1964</v>
      </c>
      <c r="F107" s="358" t="s">
        <v>1964</v>
      </c>
      <c r="G107" s="363" t="s">
        <v>1964</v>
      </c>
      <c r="H107" s="363" t="s">
        <v>1964</v>
      </c>
      <c r="I107" s="363" t="s">
        <v>1964</v>
      </c>
      <c r="J107" s="363" t="s">
        <v>1986</v>
      </c>
    </row>
    <row r="108" spans="1:10">
      <c r="A108" s="362" t="s">
        <v>2047</v>
      </c>
      <c r="B108" s="363" t="s">
        <v>1964</v>
      </c>
      <c r="C108" s="358" t="s">
        <v>2033</v>
      </c>
      <c r="D108" s="358" t="s">
        <v>2000</v>
      </c>
      <c r="E108" s="358" t="s">
        <v>1964</v>
      </c>
      <c r="F108" s="358" t="s">
        <v>1964</v>
      </c>
      <c r="G108" s="363" t="s">
        <v>1964</v>
      </c>
      <c r="H108" s="363" t="s">
        <v>1964</v>
      </c>
      <c r="I108" s="363" t="s">
        <v>1964</v>
      </c>
      <c r="J108" s="363" t="s">
        <v>1986</v>
      </c>
    </row>
    <row r="109" spans="1:10">
      <c r="A109" s="362" t="s">
        <v>2048</v>
      </c>
      <c r="B109" s="363" t="s">
        <v>1993</v>
      </c>
      <c r="C109" s="358" t="s">
        <v>2033</v>
      </c>
      <c r="D109" s="358" t="s">
        <v>1993</v>
      </c>
      <c r="E109" s="358" t="s">
        <v>1993</v>
      </c>
      <c r="F109" s="358" t="s">
        <v>1993</v>
      </c>
      <c r="G109" s="363" t="s">
        <v>1993</v>
      </c>
      <c r="H109" s="363" t="s">
        <v>1993</v>
      </c>
      <c r="I109" s="363" t="s">
        <v>1993</v>
      </c>
      <c r="J109" s="363" t="s">
        <v>1993</v>
      </c>
    </row>
    <row r="110" spans="1:10">
      <c r="A110" s="362" t="s">
        <v>811</v>
      </c>
      <c r="B110" s="363" t="s">
        <v>1964</v>
      </c>
      <c r="C110" s="358" t="s">
        <v>2033</v>
      </c>
      <c r="D110" s="358" t="s">
        <v>2000</v>
      </c>
      <c r="E110" s="358" t="s">
        <v>1964</v>
      </c>
      <c r="F110" s="358" t="s">
        <v>1964</v>
      </c>
      <c r="G110" s="363" t="s">
        <v>1964</v>
      </c>
      <c r="H110" s="363" t="s">
        <v>1964</v>
      </c>
      <c r="I110" s="363" t="s">
        <v>1964</v>
      </c>
      <c r="J110" s="363" t="s">
        <v>1986</v>
      </c>
    </row>
    <row r="111" spans="1:10">
      <c r="A111" s="361" t="s">
        <v>2052</v>
      </c>
      <c r="B111" s="358" t="s">
        <v>2050</v>
      </c>
      <c r="C111" s="358" t="s">
        <v>2033</v>
      </c>
      <c r="D111" s="359" t="s">
        <v>1990</v>
      </c>
      <c r="E111" s="359" t="s">
        <v>1990</v>
      </c>
      <c r="F111" s="359" t="s">
        <v>1990</v>
      </c>
      <c r="G111" s="358" t="s">
        <v>2051</v>
      </c>
      <c r="H111" s="358" t="s">
        <v>2050</v>
      </c>
      <c r="I111" s="358" t="s">
        <v>2051</v>
      </c>
      <c r="J111" s="358" t="s">
        <v>2008</v>
      </c>
    </row>
    <row r="112" spans="1:10">
      <c r="A112" s="362" t="s">
        <v>2044</v>
      </c>
      <c r="B112" s="363" t="s">
        <v>1964</v>
      </c>
      <c r="C112" s="358" t="s">
        <v>2033</v>
      </c>
      <c r="D112" s="358" t="s">
        <v>2000</v>
      </c>
      <c r="E112" s="358" t="s">
        <v>1964</v>
      </c>
      <c r="F112" s="358" t="s">
        <v>1964</v>
      </c>
      <c r="G112" s="363" t="s">
        <v>1964</v>
      </c>
      <c r="H112" s="363" t="s">
        <v>1964</v>
      </c>
      <c r="I112" s="363" t="s">
        <v>1964</v>
      </c>
      <c r="J112" s="363" t="s">
        <v>1986</v>
      </c>
    </row>
    <row r="113" spans="1:10">
      <c r="A113" s="362" t="s">
        <v>2045</v>
      </c>
      <c r="B113" s="363" t="s">
        <v>1964</v>
      </c>
      <c r="C113" s="358" t="s">
        <v>2033</v>
      </c>
      <c r="D113" s="358" t="s">
        <v>2000</v>
      </c>
      <c r="E113" s="358" t="s">
        <v>1964</v>
      </c>
      <c r="F113" s="358" t="s">
        <v>1964</v>
      </c>
      <c r="G113" s="363" t="s">
        <v>1964</v>
      </c>
      <c r="H113" s="363" t="s">
        <v>1964</v>
      </c>
      <c r="I113" s="363" t="s">
        <v>1964</v>
      </c>
      <c r="J113" s="363" t="s">
        <v>1986</v>
      </c>
    </row>
    <row r="114" spans="1:10">
      <c r="A114" s="362" t="s">
        <v>2046</v>
      </c>
      <c r="B114" s="363" t="s">
        <v>1964</v>
      </c>
      <c r="C114" s="358" t="s">
        <v>2033</v>
      </c>
      <c r="D114" s="358" t="s">
        <v>2000</v>
      </c>
      <c r="E114" s="358" t="s">
        <v>1964</v>
      </c>
      <c r="F114" s="358" t="s">
        <v>1964</v>
      </c>
      <c r="G114" s="363" t="s">
        <v>1964</v>
      </c>
      <c r="H114" s="363" t="s">
        <v>1964</v>
      </c>
      <c r="I114" s="363" t="s">
        <v>1964</v>
      </c>
      <c r="J114" s="363" t="s">
        <v>1986</v>
      </c>
    </row>
    <row r="115" spans="1:10">
      <c r="A115" s="362" t="s">
        <v>2047</v>
      </c>
      <c r="B115" s="363" t="s">
        <v>1964</v>
      </c>
      <c r="C115" s="358" t="s">
        <v>2033</v>
      </c>
      <c r="D115" s="358" t="s">
        <v>2000</v>
      </c>
      <c r="E115" s="358" t="s">
        <v>1964</v>
      </c>
      <c r="F115" s="358" t="s">
        <v>1964</v>
      </c>
      <c r="G115" s="363" t="s">
        <v>1964</v>
      </c>
      <c r="H115" s="363" t="s">
        <v>1964</v>
      </c>
      <c r="I115" s="363" t="s">
        <v>1964</v>
      </c>
      <c r="J115" s="363" t="s">
        <v>1986</v>
      </c>
    </row>
    <row r="116" spans="1:10">
      <c r="A116" s="362" t="s">
        <v>2048</v>
      </c>
      <c r="B116" s="363" t="s">
        <v>1993</v>
      </c>
      <c r="C116" s="358" t="s">
        <v>2033</v>
      </c>
      <c r="D116" s="358" t="s">
        <v>1993</v>
      </c>
      <c r="E116" s="358" t="s">
        <v>1993</v>
      </c>
      <c r="F116" s="358" t="s">
        <v>1993</v>
      </c>
      <c r="G116" s="363" t="s">
        <v>1993</v>
      </c>
      <c r="H116" s="363" t="s">
        <v>1993</v>
      </c>
      <c r="I116" s="363" t="s">
        <v>1993</v>
      </c>
      <c r="J116" s="363" t="s">
        <v>1993</v>
      </c>
    </row>
    <row r="117" spans="1:10">
      <c r="A117" s="362" t="s">
        <v>811</v>
      </c>
      <c r="B117" s="363" t="s">
        <v>1964</v>
      </c>
      <c r="C117" s="358" t="s">
        <v>2033</v>
      </c>
      <c r="D117" s="358" t="s">
        <v>2000</v>
      </c>
      <c r="E117" s="358" t="s">
        <v>1964</v>
      </c>
      <c r="F117" s="358" t="s">
        <v>1964</v>
      </c>
      <c r="G117" s="363" t="s">
        <v>1964</v>
      </c>
      <c r="H117" s="363" t="s">
        <v>1964</v>
      </c>
      <c r="I117" s="363" t="s">
        <v>1964</v>
      </c>
      <c r="J117" s="363" t="s">
        <v>1986</v>
      </c>
    </row>
    <row r="118" spans="1:10">
      <c r="A118" s="324" t="s">
        <v>1962</v>
      </c>
      <c r="B118" s="358">
        <v>1778687.0543379753</v>
      </c>
      <c r="C118" s="358" t="s">
        <v>2033</v>
      </c>
      <c r="D118" s="359" t="s">
        <v>1990</v>
      </c>
      <c r="E118" s="359" t="s">
        <v>1990</v>
      </c>
      <c r="F118" s="359" t="s">
        <v>1990</v>
      </c>
      <c r="G118" s="358">
        <v>94253.062008181601</v>
      </c>
      <c r="H118" s="358">
        <v>1.46027512323081</v>
      </c>
      <c r="I118" s="358">
        <v>0.26593010197444999</v>
      </c>
      <c r="J118" s="358" t="s">
        <v>2008</v>
      </c>
    </row>
    <row r="119" spans="1:10">
      <c r="A119" s="322" t="s">
        <v>2034</v>
      </c>
      <c r="B119" s="363">
        <v>49045.406851392239</v>
      </c>
      <c r="C119" s="358" t="s">
        <v>2033</v>
      </c>
      <c r="D119" s="358">
        <v>74.659973794071973</v>
      </c>
      <c r="E119" s="358">
        <v>3.1426139568948201</v>
      </c>
      <c r="F119" s="358">
        <v>2.75514054391506</v>
      </c>
      <c r="G119" s="363">
        <v>3661.7287902445428</v>
      </c>
      <c r="H119" s="363">
        <v>0.15413078009277001</v>
      </c>
      <c r="I119" s="363">
        <v>0.13512698890908001</v>
      </c>
      <c r="J119" s="363" t="s">
        <v>1986</v>
      </c>
    </row>
    <row r="120" spans="1:10">
      <c r="A120" s="322" t="s">
        <v>2035</v>
      </c>
      <c r="B120" s="363">
        <v>397.21842434588893</v>
      </c>
      <c r="C120" s="358" t="s">
        <v>2033</v>
      </c>
      <c r="D120" s="358">
        <v>89.645233903118736</v>
      </c>
      <c r="E120" s="358">
        <v>9.5000000000102105</v>
      </c>
      <c r="F120" s="358">
        <v>1.4249999999927201</v>
      </c>
      <c r="G120" s="363">
        <v>35.608738561115487</v>
      </c>
      <c r="H120" s="363">
        <v>3.77357503129E-3</v>
      </c>
      <c r="I120" s="363">
        <v>5.6603625469000001E-4</v>
      </c>
      <c r="J120" s="363" t="s">
        <v>1986</v>
      </c>
    </row>
    <row r="121" spans="1:10">
      <c r="A121" s="322" t="s">
        <v>2036</v>
      </c>
      <c r="B121" s="363">
        <v>1729244.4290622373</v>
      </c>
      <c r="C121" s="358" t="s">
        <v>2033</v>
      </c>
      <c r="D121" s="358">
        <v>52.367220594999381</v>
      </c>
      <c r="E121" s="358">
        <v>0.75314440585650999</v>
      </c>
      <c r="F121" s="358">
        <v>7.5314440585649997E-2</v>
      </c>
      <c r="G121" s="363">
        <v>90555.724479375946</v>
      </c>
      <c r="H121" s="363">
        <v>1.30237076810675</v>
      </c>
      <c r="I121" s="363">
        <v>0.13023707681068</v>
      </c>
      <c r="J121" s="363" t="s">
        <v>1986</v>
      </c>
    </row>
    <row r="122" spans="1:10">
      <c r="A122" s="322" t="s">
        <v>2037</v>
      </c>
      <c r="B122" s="363" t="s">
        <v>1993</v>
      </c>
      <c r="C122" s="358" t="s">
        <v>2033</v>
      </c>
      <c r="D122" s="358" t="s">
        <v>1993</v>
      </c>
      <c r="E122" s="358" t="s">
        <v>1993</v>
      </c>
      <c r="F122" s="358" t="s">
        <v>1993</v>
      </c>
      <c r="G122" s="363" t="s">
        <v>1993</v>
      </c>
      <c r="H122" s="363" t="s">
        <v>1993</v>
      </c>
      <c r="I122" s="363" t="s">
        <v>1993</v>
      </c>
      <c r="J122" s="363" t="s">
        <v>1993</v>
      </c>
    </row>
    <row r="123" spans="1:10">
      <c r="A123" s="322" t="s">
        <v>2038</v>
      </c>
      <c r="B123" s="363" t="s">
        <v>1993</v>
      </c>
      <c r="C123" s="358" t="s">
        <v>2033</v>
      </c>
      <c r="D123" s="358" t="s">
        <v>1993</v>
      </c>
      <c r="E123" s="358" t="s">
        <v>1993</v>
      </c>
      <c r="F123" s="358" t="s">
        <v>1993</v>
      </c>
      <c r="G123" s="363" t="s">
        <v>1993</v>
      </c>
      <c r="H123" s="363" t="s">
        <v>1993</v>
      </c>
      <c r="I123" s="363" t="s">
        <v>1993</v>
      </c>
      <c r="J123" s="363" t="s">
        <v>1993</v>
      </c>
    </row>
    <row r="124" spans="1:10">
      <c r="A124" s="322" t="s">
        <v>2039</v>
      </c>
      <c r="B124" s="363" t="s">
        <v>1964</v>
      </c>
      <c r="C124" s="358" t="s">
        <v>2033</v>
      </c>
      <c r="D124" s="358" t="s">
        <v>2000</v>
      </c>
      <c r="E124" s="358" t="s">
        <v>1964</v>
      </c>
      <c r="F124" s="358" t="s">
        <v>1964</v>
      </c>
      <c r="G124" s="363" t="s">
        <v>1964</v>
      </c>
      <c r="H124" s="363" t="s">
        <v>1964</v>
      </c>
      <c r="I124" s="363" t="s">
        <v>1964</v>
      </c>
      <c r="J124" s="363" t="s">
        <v>1986</v>
      </c>
    </row>
    <row r="125" spans="1:10">
      <c r="A125" s="364" t="s">
        <v>2053</v>
      </c>
      <c r="B125" s="358">
        <v>811064.09369339747</v>
      </c>
      <c r="C125" s="358" t="s">
        <v>2033</v>
      </c>
      <c r="D125" s="359" t="s">
        <v>1990</v>
      </c>
      <c r="E125" s="359" t="s">
        <v>1990</v>
      </c>
      <c r="F125" s="359" t="s">
        <v>1990</v>
      </c>
      <c r="G125" s="358">
        <v>45783.983149465937</v>
      </c>
      <c r="H125" s="358">
        <v>1.37229551691322</v>
      </c>
      <c r="I125" s="358">
        <v>0.19110373131999001</v>
      </c>
      <c r="J125" s="358" t="s">
        <v>2008</v>
      </c>
    </row>
    <row r="126" spans="1:10">
      <c r="A126" s="360" t="s">
        <v>2034</v>
      </c>
      <c r="B126" s="358">
        <v>5418.8561307769987</v>
      </c>
      <c r="C126" s="358" t="s">
        <v>2033</v>
      </c>
      <c r="D126" s="358">
        <v>74.659973794071973</v>
      </c>
      <c r="E126" s="358">
        <v>3.14261395689392</v>
      </c>
      <c r="F126" s="358">
        <v>2.7551405439157199</v>
      </c>
      <c r="G126" s="358">
        <v>404.57165671765699</v>
      </c>
      <c r="H126" s="358">
        <v>1.7029372906979999E-2</v>
      </c>
      <c r="I126" s="358">
        <v>1.492971022755E-2</v>
      </c>
      <c r="J126" s="358" t="s">
        <v>1986</v>
      </c>
    </row>
    <row r="127" spans="1:10">
      <c r="A127" s="360" t="s">
        <v>2035</v>
      </c>
      <c r="B127" s="358">
        <v>85573.487772242661</v>
      </c>
      <c r="C127" s="358" t="s">
        <v>2033</v>
      </c>
      <c r="D127" s="358">
        <v>89.645233903118736</v>
      </c>
      <c r="E127" s="358">
        <v>9.5000000000000604</v>
      </c>
      <c r="F127" s="358">
        <v>1.42500000000005</v>
      </c>
      <c r="G127" s="358">
        <v>7671.2553272483647</v>
      </c>
      <c r="H127" s="358">
        <v>0.81294813383631004</v>
      </c>
      <c r="I127" s="358">
        <v>0.12194222007545</v>
      </c>
      <c r="J127" s="358" t="s">
        <v>1986</v>
      </c>
    </row>
    <row r="128" spans="1:10">
      <c r="A128" s="360" t="s">
        <v>2036</v>
      </c>
      <c r="B128" s="358">
        <v>720071.7497903778</v>
      </c>
      <c r="C128" s="358" t="s">
        <v>2033</v>
      </c>
      <c r="D128" s="358">
        <v>52.367220594999388</v>
      </c>
      <c r="E128" s="358">
        <v>0.75314440585650999</v>
      </c>
      <c r="F128" s="358">
        <v>7.5314440585649997E-2</v>
      </c>
      <c r="G128" s="358">
        <v>37708.156165499917</v>
      </c>
      <c r="H128" s="358">
        <v>0.54231801016992998</v>
      </c>
      <c r="I128" s="358">
        <v>5.4231801016990003E-2</v>
      </c>
      <c r="J128" s="358" t="s">
        <v>1986</v>
      </c>
    </row>
    <row r="129" spans="1:10">
      <c r="A129" s="360" t="s">
        <v>2037</v>
      </c>
      <c r="B129" s="358" t="s">
        <v>1993</v>
      </c>
      <c r="C129" s="358" t="s">
        <v>2033</v>
      </c>
      <c r="D129" s="358" t="s">
        <v>1993</v>
      </c>
      <c r="E129" s="358" t="s">
        <v>1993</v>
      </c>
      <c r="F129" s="358" t="s">
        <v>1993</v>
      </c>
      <c r="G129" s="358" t="s">
        <v>1993</v>
      </c>
      <c r="H129" s="358" t="s">
        <v>1993</v>
      </c>
      <c r="I129" s="358" t="s">
        <v>1993</v>
      </c>
      <c r="J129" s="358" t="s">
        <v>1993</v>
      </c>
    </row>
    <row r="130" spans="1:10">
      <c r="A130" s="360" t="s">
        <v>2038</v>
      </c>
      <c r="B130" s="358" t="s">
        <v>1993</v>
      </c>
      <c r="C130" s="358" t="s">
        <v>2033</v>
      </c>
      <c r="D130" s="358" t="s">
        <v>1993</v>
      </c>
      <c r="E130" s="358" t="s">
        <v>1993</v>
      </c>
      <c r="F130" s="358" t="s">
        <v>1993</v>
      </c>
      <c r="G130" s="358" t="s">
        <v>1993</v>
      </c>
      <c r="H130" s="358" t="s">
        <v>1993</v>
      </c>
      <c r="I130" s="358" t="s">
        <v>1993</v>
      </c>
      <c r="J130" s="358" t="s">
        <v>1993</v>
      </c>
    </row>
    <row r="131" spans="1:10">
      <c r="A131" s="360" t="s">
        <v>2039</v>
      </c>
      <c r="B131" s="358" t="s">
        <v>1964</v>
      </c>
      <c r="C131" s="358" t="s">
        <v>2033</v>
      </c>
      <c r="D131" s="358" t="s">
        <v>2000</v>
      </c>
      <c r="E131" s="358" t="s">
        <v>1964</v>
      </c>
      <c r="F131" s="358" t="s">
        <v>1964</v>
      </c>
      <c r="G131" s="358" t="s">
        <v>1964</v>
      </c>
      <c r="H131" s="358" t="s">
        <v>1964</v>
      </c>
      <c r="I131" s="358" t="s">
        <v>1964</v>
      </c>
      <c r="J131" s="358" t="s">
        <v>1986</v>
      </c>
    </row>
    <row r="132" spans="1:10">
      <c r="A132" s="361" t="s">
        <v>2054</v>
      </c>
      <c r="B132" s="358">
        <v>811064.09369339747</v>
      </c>
      <c r="C132" s="358" t="s">
        <v>2033</v>
      </c>
      <c r="D132" s="359" t="s">
        <v>1990</v>
      </c>
      <c r="E132" s="359" t="s">
        <v>1990</v>
      </c>
      <c r="F132" s="359" t="s">
        <v>1990</v>
      </c>
      <c r="G132" s="358">
        <v>45783.983149465937</v>
      </c>
      <c r="H132" s="358">
        <v>1.37229551691322</v>
      </c>
      <c r="I132" s="358">
        <v>0.19110373131999001</v>
      </c>
      <c r="J132" s="358" t="s">
        <v>2008</v>
      </c>
    </row>
    <row r="133" spans="1:10">
      <c r="A133" s="362" t="s">
        <v>2044</v>
      </c>
      <c r="B133" s="363">
        <v>5418.8561307769987</v>
      </c>
      <c r="C133" s="358" t="s">
        <v>2033</v>
      </c>
      <c r="D133" s="358">
        <v>74.659973794071973</v>
      </c>
      <c r="E133" s="358">
        <v>3.14261395689392</v>
      </c>
      <c r="F133" s="358">
        <v>2.7551405439157199</v>
      </c>
      <c r="G133" s="363">
        <v>404.57165671765699</v>
      </c>
      <c r="H133" s="363">
        <v>1.7029372906979999E-2</v>
      </c>
      <c r="I133" s="363">
        <v>1.492971022755E-2</v>
      </c>
      <c r="J133" s="363" t="s">
        <v>1986</v>
      </c>
    </row>
    <row r="134" spans="1:10">
      <c r="A134" s="362" t="s">
        <v>2045</v>
      </c>
      <c r="B134" s="363">
        <v>85573.487772242661</v>
      </c>
      <c r="C134" s="358" t="s">
        <v>2033</v>
      </c>
      <c r="D134" s="358">
        <v>89.645233903118736</v>
      </c>
      <c r="E134" s="358">
        <v>9.5000000000000604</v>
      </c>
      <c r="F134" s="358">
        <v>1.42500000000005</v>
      </c>
      <c r="G134" s="363">
        <v>7671.2553272483647</v>
      </c>
      <c r="H134" s="363">
        <v>0.81294813383631004</v>
      </c>
      <c r="I134" s="363">
        <v>0.12194222007545</v>
      </c>
      <c r="J134" s="363" t="s">
        <v>1986</v>
      </c>
    </row>
    <row r="135" spans="1:10">
      <c r="A135" s="362" t="s">
        <v>2046</v>
      </c>
      <c r="B135" s="363">
        <v>720071.7497903778</v>
      </c>
      <c r="C135" s="358" t="s">
        <v>2033</v>
      </c>
      <c r="D135" s="358">
        <v>52.367220594999388</v>
      </c>
      <c r="E135" s="358">
        <v>0.75314440585650999</v>
      </c>
      <c r="F135" s="358">
        <v>7.5314440585649997E-2</v>
      </c>
      <c r="G135" s="363">
        <v>37708.156165499917</v>
      </c>
      <c r="H135" s="363">
        <v>0.54231801016992998</v>
      </c>
      <c r="I135" s="363">
        <v>5.4231801016990003E-2</v>
      </c>
      <c r="J135" s="363" t="s">
        <v>1986</v>
      </c>
    </row>
    <row r="136" spans="1:10">
      <c r="A136" s="362" t="s">
        <v>2047</v>
      </c>
      <c r="B136" s="363" t="s">
        <v>1993</v>
      </c>
      <c r="C136" s="358" t="s">
        <v>2033</v>
      </c>
      <c r="D136" s="358" t="s">
        <v>1993</v>
      </c>
      <c r="E136" s="358" t="s">
        <v>1993</v>
      </c>
      <c r="F136" s="358" t="s">
        <v>1993</v>
      </c>
      <c r="G136" s="363" t="s">
        <v>1993</v>
      </c>
      <c r="H136" s="363" t="s">
        <v>1993</v>
      </c>
      <c r="I136" s="363" t="s">
        <v>1993</v>
      </c>
      <c r="J136" s="363" t="s">
        <v>1993</v>
      </c>
    </row>
    <row r="137" spans="1:10">
      <c r="A137" s="362" t="s">
        <v>2048</v>
      </c>
      <c r="B137" s="363" t="s">
        <v>1993</v>
      </c>
      <c r="C137" s="358" t="s">
        <v>2033</v>
      </c>
      <c r="D137" s="358" t="s">
        <v>1993</v>
      </c>
      <c r="E137" s="358" t="s">
        <v>1993</v>
      </c>
      <c r="F137" s="358" t="s">
        <v>1993</v>
      </c>
      <c r="G137" s="363" t="s">
        <v>1993</v>
      </c>
      <c r="H137" s="363" t="s">
        <v>1993</v>
      </c>
      <c r="I137" s="363" t="s">
        <v>1993</v>
      </c>
      <c r="J137" s="363" t="s">
        <v>1993</v>
      </c>
    </row>
    <row r="138" spans="1:10">
      <c r="A138" s="362" t="s">
        <v>811</v>
      </c>
      <c r="B138" s="363" t="s">
        <v>1964</v>
      </c>
      <c r="C138" s="358" t="s">
        <v>2033</v>
      </c>
      <c r="D138" s="358" t="s">
        <v>2000</v>
      </c>
      <c r="E138" s="358" t="s">
        <v>1964</v>
      </c>
      <c r="F138" s="358" t="s">
        <v>1964</v>
      </c>
      <c r="G138" s="363" t="s">
        <v>1964</v>
      </c>
      <c r="H138" s="363" t="s">
        <v>1964</v>
      </c>
      <c r="I138" s="363" t="s">
        <v>1964</v>
      </c>
      <c r="J138" s="363" t="s">
        <v>1986</v>
      </c>
    </row>
    <row r="139" spans="1:10">
      <c r="A139" s="361" t="s">
        <v>2055</v>
      </c>
      <c r="B139" s="358" t="s">
        <v>2051</v>
      </c>
      <c r="C139" s="358" t="s">
        <v>2033</v>
      </c>
      <c r="D139" s="359" t="s">
        <v>1990</v>
      </c>
      <c r="E139" s="359" t="s">
        <v>1990</v>
      </c>
      <c r="F139" s="359" t="s">
        <v>1990</v>
      </c>
      <c r="G139" s="358" t="s">
        <v>2051</v>
      </c>
      <c r="H139" s="358" t="s">
        <v>2051</v>
      </c>
      <c r="I139" s="358" t="s">
        <v>2051</v>
      </c>
      <c r="J139" s="358" t="s">
        <v>2008</v>
      </c>
    </row>
    <row r="140" spans="1:10">
      <c r="A140" s="362" t="s">
        <v>2044</v>
      </c>
      <c r="B140" s="363" t="s">
        <v>1964</v>
      </c>
      <c r="C140" s="358" t="s">
        <v>2033</v>
      </c>
      <c r="D140" s="358" t="s">
        <v>2000</v>
      </c>
      <c r="E140" s="358" t="s">
        <v>1964</v>
      </c>
      <c r="F140" s="358" t="s">
        <v>1964</v>
      </c>
      <c r="G140" s="363" t="s">
        <v>1964</v>
      </c>
      <c r="H140" s="363" t="s">
        <v>1964</v>
      </c>
      <c r="I140" s="363" t="s">
        <v>1964</v>
      </c>
      <c r="J140" s="363" t="s">
        <v>1986</v>
      </c>
    </row>
    <row r="141" spans="1:10">
      <c r="A141" s="362" t="s">
        <v>2045</v>
      </c>
      <c r="B141" s="363" t="s">
        <v>1964</v>
      </c>
      <c r="C141" s="358" t="s">
        <v>2033</v>
      </c>
      <c r="D141" s="358" t="s">
        <v>2000</v>
      </c>
      <c r="E141" s="358" t="s">
        <v>1964</v>
      </c>
      <c r="F141" s="358" t="s">
        <v>1964</v>
      </c>
      <c r="G141" s="363" t="s">
        <v>1964</v>
      </c>
      <c r="H141" s="363" t="s">
        <v>1964</v>
      </c>
      <c r="I141" s="363" t="s">
        <v>1964</v>
      </c>
      <c r="J141" s="363" t="s">
        <v>1986</v>
      </c>
    </row>
    <row r="142" spans="1:10">
      <c r="A142" s="362" t="s">
        <v>2046</v>
      </c>
      <c r="B142" s="363" t="s">
        <v>1964</v>
      </c>
      <c r="C142" s="358" t="s">
        <v>2033</v>
      </c>
      <c r="D142" s="358" t="s">
        <v>2000</v>
      </c>
      <c r="E142" s="358" t="s">
        <v>1964</v>
      </c>
      <c r="F142" s="358" t="s">
        <v>1964</v>
      </c>
      <c r="G142" s="363" t="s">
        <v>1964</v>
      </c>
      <c r="H142" s="363" t="s">
        <v>1964</v>
      </c>
      <c r="I142" s="363" t="s">
        <v>1964</v>
      </c>
      <c r="J142" s="363" t="s">
        <v>1986</v>
      </c>
    </row>
    <row r="143" spans="1:10">
      <c r="A143" s="362" t="s">
        <v>2047</v>
      </c>
      <c r="B143" s="363" t="s">
        <v>1993</v>
      </c>
      <c r="C143" s="358" t="s">
        <v>2033</v>
      </c>
      <c r="D143" s="358" t="s">
        <v>1993</v>
      </c>
      <c r="E143" s="358" t="s">
        <v>1993</v>
      </c>
      <c r="F143" s="358" t="s">
        <v>1993</v>
      </c>
      <c r="G143" s="363" t="s">
        <v>1993</v>
      </c>
      <c r="H143" s="363" t="s">
        <v>1993</v>
      </c>
      <c r="I143" s="363" t="s">
        <v>1993</v>
      </c>
      <c r="J143" s="363" t="s">
        <v>1993</v>
      </c>
    </row>
    <row r="144" spans="1:10">
      <c r="A144" s="362" t="s">
        <v>2048</v>
      </c>
      <c r="B144" s="363" t="s">
        <v>1993</v>
      </c>
      <c r="C144" s="358" t="s">
        <v>2033</v>
      </c>
      <c r="D144" s="358" t="s">
        <v>1993</v>
      </c>
      <c r="E144" s="358" t="s">
        <v>1993</v>
      </c>
      <c r="F144" s="358" t="s">
        <v>1993</v>
      </c>
      <c r="G144" s="363" t="s">
        <v>1993</v>
      </c>
      <c r="H144" s="363" t="s">
        <v>1993</v>
      </c>
      <c r="I144" s="363" t="s">
        <v>1993</v>
      </c>
      <c r="J144" s="363" t="s">
        <v>1993</v>
      </c>
    </row>
    <row r="145" spans="1:10">
      <c r="A145" s="362" t="s">
        <v>811</v>
      </c>
      <c r="B145" s="363" t="s">
        <v>1964</v>
      </c>
      <c r="C145" s="358" t="s">
        <v>2033</v>
      </c>
      <c r="D145" s="358" t="s">
        <v>2000</v>
      </c>
      <c r="E145" s="358" t="s">
        <v>1964</v>
      </c>
      <c r="F145" s="358" t="s">
        <v>1964</v>
      </c>
      <c r="G145" s="363" t="s">
        <v>1964</v>
      </c>
      <c r="H145" s="363" t="s">
        <v>1964</v>
      </c>
      <c r="I145" s="363" t="s">
        <v>1964</v>
      </c>
      <c r="J145" s="363" t="s">
        <v>1986</v>
      </c>
    </row>
    <row r="146" spans="1:10">
      <c r="A146" s="361" t="s">
        <v>2056</v>
      </c>
      <c r="B146" s="358" t="s">
        <v>2051</v>
      </c>
      <c r="C146" s="358" t="s">
        <v>2033</v>
      </c>
      <c r="D146" s="359" t="s">
        <v>1990</v>
      </c>
      <c r="E146" s="359" t="s">
        <v>1990</v>
      </c>
      <c r="F146" s="359" t="s">
        <v>1990</v>
      </c>
      <c r="G146" s="358" t="s">
        <v>2051</v>
      </c>
      <c r="H146" s="358" t="s">
        <v>2051</v>
      </c>
      <c r="I146" s="358" t="s">
        <v>2051</v>
      </c>
      <c r="J146" s="358" t="s">
        <v>2008</v>
      </c>
    </row>
    <row r="147" spans="1:10">
      <c r="A147" s="362" t="s">
        <v>2044</v>
      </c>
      <c r="B147" s="363" t="s">
        <v>1964</v>
      </c>
      <c r="C147" s="358" t="s">
        <v>2033</v>
      </c>
      <c r="D147" s="358" t="s">
        <v>2000</v>
      </c>
      <c r="E147" s="358" t="s">
        <v>1964</v>
      </c>
      <c r="F147" s="358" t="s">
        <v>1964</v>
      </c>
      <c r="G147" s="363" t="s">
        <v>1964</v>
      </c>
      <c r="H147" s="363" t="s">
        <v>1964</v>
      </c>
      <c r="I147" s="363" t="s">
        <v>1964</v>
      </c>
      <c r="J147" s="363" t="s">
        <v>1986</v>
      </c>
    </row>
    <row r="148" spans="1:10">
      <c r="A148" s="362" t="s">
        <v>2045</v>
      </c>
      <c r="B148" s="363" t="s">
        <v>1964</v>
      </c>
      <c r="C148" s="358" t="s">
        <v>2033</v>
      </c>
      <c r="D148" s="358" t="s">
        <v>2000</v>
      </c>
      <c r="E148" s="358" t="s">
        <v>1964</v>
      </c>
      <c r="F148" s="358" t="s">
        <v>1964</v>
      </c>
      <c r="G148" s="363" t="s">
        <v>1964</v>
      </c>
      <c r="H148" s="363" t="s">
        <v>1964</v>
      </c>
      <c r="I148" s="363" t="s">
        <v>1964</v>
      </c>
      <c r="J148" s="363" t="s">
        <v>1986</v>
      </c>
    </row>
    <row r="149" spans="1:10">
      <c r="A149" s="362" t="s">
        <v>2046</v>
      </c>
      <c r="B149" s="363" t="s">
        <v>1964</v>
      </c>
      <c r="C149" s="358" t="s">
        <v>2033</v>
      </c>
      <c r="D149" s="358" t="s">
        <v>2000</v>
      </c>
      <c r="E149" s="358" t="s">
        <v>1964</v>
      </c>
      <c r="F149" s="358" t="s">
        <v>1964</v>
      </c>
      <c r="G149" s="363" t="s">
        <v>1964</v>
      </c>
      <c r="H149" s="363" t="s">
        <v>1964</v>
      </c>
      <c r="I149" s="363" t="s">
        <v>1964</v>
      </c>
      <c r="J149" s="363" t="s">
        <v>1986</v>
      </c>
    </row>
    <row r="150" spans="1:10">
      <c r="A150" s="362" t="s">
        <v>2047</v>
      </c>
      <c r="B150" s="363" t="s">
        <v>1993</v>
      </c>
      <c r="C150" s="358" t="s">
        <v>2033</v>
      </c>
      <c r="D150" s="358" t="s">
        <v>1993</v>
      </c>
      <c r="E150" s="358" t="s">
        <v>1993</v>
      </c>
      <c r="F150" s="358" t="s">
        <v>1993</v>
      </c>
      <c r="G150" s="363" t="s">
        <v>1993</v>
      </c>
      <c r="H150" s="363" t="s">
        <v>1993</v>
      </c>
      <c r="I150" s="363" t="s">
        <v>1993</v>
      </c>
      <c r="J150" s="363" t="s">
        <v>1993</v>
      </c>
    </row>
    <row r="151" spans="1:10">
      <c r="A151" s="362" t="s">
        <v>2048</v>
      </c>
      <c r="B151" s="363" t="s">
        <v>1993</v>
      </c>
      <c r="C151" s="358" t="s">
        <v>2033</v>
      </c>
      <c r="D151" s="358" t="s">
        <v>1993</v>
      </c>
      <c r="E151" s="358" t="s">
        <v>1993</v>
      </c>
      <c r="F151" s="358" t="s">
        <v>1993</v>
      </c>
      <c r="G151" s="363" t="s">
        <v>1993</v>
      </c>
      <c r="H151" s="363" t="s">
        <v>1993</v>
      </c>
      <c r="I151" s="363" t="s">
        <v>1993</v>
      </c>
      <c r="J151" s="363" t="s">
        <v>1993</v>
      </c>
    </row>
    <row r="152" spans="1:10">
      <c r="A152" s="362" t="s">
        <v>811</v>
      </c>
      <c r="B152" s="363" t="s">
        <v>1964</v>
      </c>
      <c r="C152" s="358" t="s">
        <v>2033</v>
      </c>
      <c r="D152" s="358" t="s">
        <v>2000</v>
      </c>
      <c r="E152" s="358" t="s">
        <v>1964</v>
      </c>
      <c r="F152" s="358" t="s">
        <v>1964</v>
      </c>
      <c r="G152" s="363" t="s">
        <v>1964</v>
      </c>
      <c r="H152" s="363" t="s">
        <v>1964</v>
      </c>
      <c r="I152" s="363" t="s">
        <v>1964</v>
      </c>
      <c r="J152" s="363" t="s">
        <v>1986</v>
      </c>
    </row>
    <row r="153" spans="1:10">
      <c r="A153" s="365" t="s">
        <v>2057</v>
      </c>
      <c r="B153" s="358">
        <v>12857095.578220105</v>
      </c>
      <c r="C153" s="358" t="s">
        <v>2033</v>
      </c>
      <c r="D153" s="359" t="s">
        <v>1990</v>
      </c>
      <c r="E153" s="359" t="s">
        <v>1990</v>
      </c>
      <c r="F153" s="359" t="s">
        <v>1990</v>
      </c>
      <c r="G153" s="358">
        <v>711227.52746031829</v>
      </c>
      <c r="H153" s="358">
        <v>66.667583289309391</v>
      </c>
      <c r="I153" s="358">
        <v>9.3662220369597406</v>
      </c>
      <c r="J153" s="358" t="s">
        <v>2008</v>
      </c>
    </row>
    <row r="154" spans="1:10">
      <c r="A154" s="366" t="s">
        <v>2034</v>
      </c>
      <c r="B154" s="358">
        <v>3289687.0402968642</v>
      </c>
      <c r="C154" s="358" t="s">
        <v>2033</v>
      </c>
      <c r="D154" s="358">
        <v>74.659973794071988</v>
      </c>
      <c r="E154" s="358">
        <v>2.5953153081467302</v>
      </c>
      <c r="F154" s="358">
        <v>0.48384345490726</v>
      </c>
      <c r="G154" s="358">
        <v>245607.94821926212</v>
      </c>
      <c r="H154" s="358">
        <v>8.5377751346943498</v>
      </c>
      <c r="I154" s="358">
        <v>1.5916935431408601</v>
      </c>
      <c r="J154" s="358" t="s">
        <v>1986</v>
      </c>
    </row>
    <row r="155" spans="1:10">
      <c r="A155" s="366" t="s">
        <v>2035</v>
      </c>
      <c r="B155" s="358">
        <v>1227490.5647916261</v>
      </c>
      <c r="C155" s="358" t="s">
        <v>2033</v>
      </c>
      <c r="D155" s="358">
        <v>89.645233903118751</v>
      </c>
      <c r="E155" s="358">
        <v>9.5</v>
      </c>
      <c r="F155" s="358">
        <v>1.4249999999999901</v>
      </c>
      <c r="G155" s="358">
        <v>110038.67879461666</v>
      </c>
      <c r="H155" s="358">
        <v>11.66116036552045</v>
      </c>
      <c r="I155" s="358">
        <v>1.7491740548280601</v>
      </c>
      <c r="J155" s="358" t="s">
        <v>1986</v>
      </c>
    </row>
    <row r="156" spans="1:10">
      <c r="A156" s="366" t="s">
        <v>2036</v>
      </c>
      <c r="B156" s="358">
        <v>6790142.6962574841</v>
      </c>
      <c r="C156" s="358" t="s">
        <v>2033</v>
      </c>
      <c r="D156" s="358">
        <v>52.367220594999381</v>
      </c>
      <c r="E156" s="358">
        <v>0.75314440585650999</v>
      </c>
      <c r="F156" s="358">
        <v>7.5314440585649997E-2</v>
      </c>
      <c r="G156" s="358">
        <v>355580.90044643951</v>
      </c>
      <c r="H156" s="358">
        <v>5.1139579866537304</v>
      </c>
      <c r="I156" s="358">
        <v>0.51139579866536999</v>
      </c>
      <c r="J156" s="358" t="s">
        <v>1986</v>
      </c>
    </row>
    <row r="157" spans="1:10">
      <c r="A157" s="366" t="s">
        <v>2058</v>
      </c>
      <c r="B157" s="358" t="s">
        <v>1993</v>
      </c>
      <c r="C157" s="358" t="s">
        <v>2033</v>
      </c>
      <c r="D157" s="358" t="s">
        <v>1993</v>
      </c>
      <c r="E157" s="358" t="s">
        <v>1993</v>
      </c>
      <c r="F157" s="358" t="s">
        <v>1993</v>
      </c>
      <c r="G157" s="358" t="s">
        <v>1993</v>
      </c>
      <c r="H157" s="358" t="s">
        <v>1993</v>
      </c>
      <c r="I157" s="358" t="s">
        <v>1993</v>
      </c>
      <c r="J157" s="358" t="s">
        <v>1993</v>
      </c>
    </row>
    <row r="158" spans="1:10">
      <c r="A158" s="366" t="s">
        <v>2059</v>
      </c>
      <c r="B158" s="358" t="s">
        <v>1993</v>
      </c>
      <c r="C158" s="358" t="s">
        <v>2033</v>
      </c>
      <c r="D158" s="358" t="s">
        <v>1993</v>
      </c>
      <c r="E158" s="358" t="s">
        <v>1993</v>
      </c>
      <c r="F158" s="358" t="s">
        <v>1993</v>
      </c>
      <c r="G158" s="358" t="s">
        <v>1993</v>
      </c>
      <c r="H158" s="358" t="s">
        <v>1993</v>
      </c>
      <c r="I158" s="358" t="s">
        <v>1993</v>
      </c>
      <c r="J158" s="358" t="s">
        <v>1993</v>
      </c>
    </row>
    <row r="159" spans="1:10">
      <c r="A159" s="366" t="s">
        <v>2060</v>
      </c>
      <c r="B159" s="358">
        <v>1549775.2768741304</v>
      </c>
      <c r="C159" s="358" t="s">
        <v>2033</v>
      </c>
      <c r="D159" s="358">
        <v>88.686898265961545</v>
      </c>
      <c r="E159" s="358">
        <v>26.684313796676729</v>
      </c>
      <c r="F159" s="358">
        <v>3.55790850622357</v>
      </c>
      <c r="G159" s="358">
        <v>137444.76231523839</v>
      </c>
      <c r="H159" s="358">
        <v>41.354689802440859</v>
      </c>
      <c r="I159" s="358">
        <v>5.5139586403254501</v>
      </c>
      <c r="J159" s="358" t="s">
        <v>1986</v>
      </c>
    </row>
    <row r="160" spans="1:10">
      <c r="A160" s="367" t="s">
        <v>1966</v>
      </c>
      <c r="B160" s="358">
        <v>281318.6741082315</v>
      </c>
      <c r="C160" s="358" t="s">
        <v>2033</v>
      </c>
      <c r="D160" s="359" t="s">
        <v>1990</v>
      </c>
      <c r="E160" s="359" t="s">
        <v>1990</v>
      </c>
      <c r="F160" s="359" t="s">
        <v>1990</v>
      </c>
      <c r="G160" s="358">
        <v>14978.572362155866</v>
      </c>
      <c r="H160" s="358">
        <v>0.23835740177008</v>
      </c>
      <c r="I160" s="358">
        <v>5.0815371746130003E-2</v>
      </c>
      <c r="J160" s="358" t="s">
        <v>2008</v>
      </c>
    </row>
    <row r="161" spans="1:10">
      <c r="A161" s="366" t="s">
        <v>2034</v>
      </c>
      <c r="B161" s="363">
        <v>11051.541643286968</v>
      </c>
      <c r="C161" s="358" t="s">
        <v>2033</v>
      </c>
      <c r="D161" s="358">
        <v>74.659973794071973</v>
      </c>
      <c r="E161" s="358">
        <v>3.1426139568950102</v>
      </c>
      <c r="F161" s="358">
        <v>2.7551405439145502</v>
      </c>
      <c r="G161" s="363">
        <v>825.10780947190017</v>
      </c>
      <c r="H161" s="363">
        <v>3.4730729013399998E-2</v>
      </c>
      <c r="I161" s="363">
        <v>3.044855045418E-2</v>
      </c>
      <c r="J161" s="363" t="s">
        <v>1986</v>
      </c>
    </row>
    <row r="162" spans="1:10">
      <c r="A162" s="366" t="s">
        <v>2035</v>
      </c>
      <c r="B162" s="363">
        <v>8.7452974385318907</v>
      </c>
      <c r="C162" s="358" t="s">
        <v>2033</v>
      </c>
      <c r="D162" s="358">
        <v>89.645233903119134</v>
      </c>
      <c r="E162" s="358">
        <v>9.5000000004513296</v>
      </c>
      <c r="F162" s="358">
        <v>1.4250000000105301</v>
      </c>
      <c r="G162" s="363">
        <v>0.78397423442953995</v>
      </c>
      <c r="H162" s="363">
        <v>8.3080325669999998E-5</v>
      </c>
      <c r="I162" s="363">
        <v>1.246204885E-5</v>
      </c>
      <c r="J162" s="363" t="s">
        <v>1986</v>
      </c>
    </row>
    <row r="163" spans="1:10">
      <c r="A163" s="366" t="s">
        <v>2036</v>
      </c>
      <c r="B163" s="363">
        <v>270258.38716750598</v>
      </c>
      <c r="C163" s="358" t="s">
        <v>2033</v>
      </c>
      <c r="D163" s="358">
        <v>52.367220594999388</v>
      </c>
      <c r="E163" s="358">
        <v>0.75314440585650999</v>
      </c>
      <c r="F163" s="358">
        <v>7.5314440585649997E-2</v>
      </c>
      <c r="G163" s="363">
        <v>14152.680578449537</v>
      </c>
      <c r="H163" s="363">
        <v>0.20354359243101</v>
      </c>
      <c r="I163" s="363">
        <v>2.0354359243100001E-2</v>
      </c>
      <c r="J163" s="363" t="s">
        <v>1986</v>
      </c>
    </row>
    <row r="164" spans="1:10">
      <c r="A164" s="366" t="s">
        <v>2058</v>
      </c>
      <c r="B164" s="363" t="s">
        <v>1993</v>
      </c>
      <c r="C164" s="358" t="s">
        <v>2033</v>
      </c>
      <c r="D164" s="358" t="s">
        <v>1993</v>
      </c>
      <c r="E164" s="358" t="s">
        <v>1993</v>
      </c>
      <c r="F164" s="358" t="s">
        <v>1993</v>
      </c>
      <c r="G164" s="363" t="s">
        <v>1993</v>
      </c>
      <c r="H164" s="363" t="s">
        <v>1993</v>
      </c>
      <c r="I164" s="363" t="s">
        <v>1993</v>
      </c>
      <c r="J164" s="363" t="s">
        <v>1993</v>
      </c>
    </row>
    <row r="165" spans="1:10">
      <c r="A165" s="366" t="s">
        <v>2059</v>
      </c>
      <c r="B165" s="363" t="s">
        <v>1993</v>
      </c>
      <c r="C165" s="358" t="s">
        <v>2033</v>
      </c>
      <c r="D165" s="358" t="s">
        <v>1993</v>
      </c>
      <c r="E165" s="358" t="s">
        <v>1993</v>
      </c>
      <c r="F165" s="358" t="s">
        <v>1993</v>
      </c>
      <c r="G165" s="363" t="s">
        <v>1993</v>
      </c>
      <c r="H165" s="363" t="s">
        <v>1993</v>
      </c>
      <c r="I165" s="363" t="s">
        <v>1993</v>
      </c>
      <c r="J165" s="363" t="s">
        <v>1993</v>
      </c>
    </row>
    <row r="166" spans="1:10">
      <c r="A166" s="366" t="s">
        <v>2060</v>
      </c>
      <c r="B166" s="363" t="s">
        <v>1964</v>
      </c>
      <c r="C166" s="358" t="s">
        <v>2033</v>
      </c>
      <c r="D166" s="358" t="s">
        <v>2000</v>
      </c>
      <c r="E166" s="358" t="s">
        <v>1964</v>
      </c>
      <c r="F166" s="358" t="s">
        <v>1964</v>
      </c>
      <c r="G166" s="363" t="s">
        <v>1964</v>
      </c>
      <c r="H166" s="363" t="s">
        <v>1964</v>
      </c>
      <c r="I166" s="363" t="s">
        <v>1964</v>
      </c>
      <c r="J166" s="363" t="s">
        <v>1986</v>
      </c>
    </row>
    <row r="167" spans="1:10">
      <c r="A167" s="367" t="s">
        <v>1967</v>
      </c>
      <c r="B167" s="358">
        <v>80551.220863386668</v>
      </c>
      <c r="C167" s="358" t="s">
        <v>2033</v>
      </c>
      <c r="D167" s="359" t="s">
        <v>1990</v>
      </c>
      <c r="E167" s="359" t="s">
        <v>1990</v>
      </c>
      <c r="F167" s="359" t="s">
        <v>1990</v>
      </c>
      <c r="G167" s="358">
        <v>5057.2748720254449</v>
      </c>
      <c r="H167" s="358">
        <v>0.25516926930848</v>
      </c>
      <c r="I167" s="358">
        <v>3.8004328346280002E-2</v>
      </c>
      <c r="J167" s="358" t="s">
        <v>2008</v>
      </c>
    </row>
    <row r="168" spans="1:10">
      <c r="A168" s="366" t="s">
        <v>2034</v>
      </c>
      <c r="B168" s="363">
        <v>832.8845414672511</v>
      </c>
      <c r="C168" s="358" t="s">
        <v>2033</v>
      </c>
      <c r="D168" s="358">
        <v>74.659973794071973</v>
      </c>
      <c r="E168" s="358">
        <v>3.1426139568985101</v>
      </c>
      <c r="F168" s="358">
        <v>2.75514054391923</v>
      </c>
      <c r="G168" s="363">
        <v>62.18313803943262</v>
      </c>
      <c r="H168" s="363">
        <v>2.6174345845000001E-3</v>
      </c>
      <c r="I168" s="363">
        <v>2.2947139686E-3</v>
      </c>
      <c r="J168" s="363" t="s">
        <v>1986</v>
      </c>
    </row>
    <row r="169" spans="1:10">
      <c r="A169" s="366" t="s">
        <v>2035</v>
      </c>
      <c r="B169" s="363">
        <v>22009.328221657259</v>
      </c>
      <c r="C169" s="358" t="s">
        <v>2033</v>
      </c>
      <c r="D169" s="358">
        <v>89.645233903118736</v>
      </c>
      <c r="E169" s="358">
        <v>9.4999999999998206</v>
      </c>
      <c r="F169" s="358">
        <v>1.4249999999999301</v>
      </c>
      <c r="G169" s="363">
        <v>1973.0313764809773</v>
      </c>
      <c r="H169" s="363">
        <v>0.20908861810574</v>
      </c>
      <c r="I169" s="363">
        <v>3.1363292715859997E-2</v>
      </c>
      <c r="J169" s="363" t="s">
        <v>1986</v>
      </c>
    </row>
    <row r="170" spans="1:10">
      <c r="A170" s="366" t="s">
        <v>2036</v>
      </c>
      <c r="B170" s="363">
        <v>57709.008100262159</v>
      </c>
      <c r="C170" s="358" t="s">
        <v>2033</v>
      </c>
      <c r="D170" s="358">
        <v>52.367220594999388</v>
      </c>
      <c r="E170" s="358">
        <v>0.7531444058565</v>
      </c>
      <c r="F170" s="358">
        <v>7.5314440585579998E-2</v>
      </c>
      <c r="G170" s="363">
        <v>3022.060357505035</v>
      </c>
      <c r="H170" s="363">
        <v>4.346321661824E-2</v>
      </c>
      <c r="I170" s="363">
        <v>4.3463216618200001E-3</v>
      </c>
      <c r="J170" s="363" t="s">
        <v>1986</v>
      </c>
    </row>
    <row r="171" spans="1:10">
      <c r="A171" s="366" t="s">
        <v>2058</v>
      </c>
      <c r="B171" s="363" t="s">
        <v>1993</v>
      </c>
      <c r="C171" s="358" t="s">
        <v>2033</v>
      </c>
      <c r="D171" s="358" t="s">
        <v>1993</v>
      </c>
      <c r="E171" s="358" t="s">
        <v>1993</v>
      </c>
      <c r="F171" s="358" t="s">
        <v>1993</v>
      </c>
      <c r="G171" s="363" t="s">
        <v>1993</v>
      </c>
      <c r="H171" s="363" t="s">
        <v>1993</v>
      </c>
      <c r="I171" s="363" t="s">
        <v>1993</v>
      </c>
      <c r="J171" s="363" t="s">
        <v>1993</v>
      </c>
    </row>
    <row r="172" spans="1:10">
      <c r="A172" s="366" t="s">
        <v>2059</v>
      </c>
      <c r="B172" s="363" t="s">
        <v>1993</v>
      </c>
      <c r="C172" s="358" t="s">
        <v>2033</v>
      </c>
      <c r="D172" s="358" t="s">
        <v>1993</v>
      </c>
      <c r="E172" s="358" t="s">
        <v>1993</v>
      </c>
      <c r="F172" s="358" t="s">
        <v>1993</v>
      </c>
      <c r="G172" s="363" t="s">
        <v>1993</v>
      </c>
      <c r="H172" s="363" t="s">
        <v>1993</v>
      </c>
      <c r="I172" s="363" t="s">
        <v>1993</v>
      </c>
      <c r="J172" s="363" t="s">
        <v>1993</v>
      </c>
    </row>
    <row r="173" spans="1:10">
      <c r="A173" s="366" t="s">
        <v>2060</v>
      </c>
      <c r="B173" s="363" t="s">
        <v>1964</v>
      </c>
      <c r="C173" s="358" t="s">
        <v>2033</v>
      </c>
      <c r="D173" s="358" t="s">
        <v>2000</v>
      </c>
      <c r="E173" s="358" t="s">
        <v>1964</v>
      </c>
      <c r="F173" s="358" t="s">
        <v>1964</v>
      </c>
      <c r="G173" s="363" t="s">
        <v>1964</v>
      </c>
      <c r="H173" s="363" t="s">
        <v>1964</v>
      </c>
      <c r="I173" s="363" t="s">
        <v>1964</v>
      </c>
      <c r="J173" s="363" t="s">
        <v>1986</v>
      </c>
    </row>
    <row r="174" spans="1:10">
      <c r="A174" s="367" t="s">
        <v>1968</v>
      </c>
      <c r="B174" s="358">
        <v>1201393.2916326267</v>
      </c>
      <c r="C174" s="358" t="s">
        <v>2033</v>
      </c>
      <c r="D174" s="359" t="s">
        <v>1990</v>
      </c>
      <c r="E174" s="359" t="s">
        <v>1990</v>
      </c>
      <c r="F174" s="359" t="s">
        <v>1990</v>
      </c>
      <c r="G174" s="358">
        <v>67269.957813983725</v>
      </c>
      <c r="H174" s="358">
        <v>1.85662734289529</v>
      </c>
      <c r="I174" s="358">
        <v>0.29458061428601001</v>
      </c>
      <c r="J174" s="358" t="s">
        <v>2008</v>
      </c>
    </row>
    <row r="175" spans="1:10">
      <c r="A175" s="366" t="s">
        <v>2034</v>
      </c>
      <c r="B175" s="363">
        <v>24762.86184900811</v>
      </c>
      <c r="C175" s="358" t="s">
        <v>2033</v>
      </c>
      <c r="D175" s="358">
        <v>74.659973794071973</v>
      </c>
      <c r="E175" s="358">
        <v>3.14261395689477</v>
      </c>
      <c r="F175" s="358">
        <v>2.7551405439150698</v>
      </c>
      <c r="G175" s="363">
        <v>1848.7946167131702</v>
      </c>
      <c r="H175" s="363">
        <v>7.7820115259349995E-2</v>
      </c>
      <c r="I175" s="363">
        <v>6.8225164663569995E-2</v>
      </c>
      <c r="J175" s="363" t="s">
        <v>1986</v>
      </c>
    </row>
    <row r="176" spans="1:10">
      <c r="A176" s="366" t="s">
        <v>2035</v>
      </c>
      <c r="B176" s="363">
        <v>102052.05654493057</v>
      </c>
      <c r="C176" s="358" t="s">
        <v>2033</v>
      </c>
      <c r="D176" s="358">
        <v>89.645233903118736</v>
      </c>
      <c r="E176" s="358">
        <v>9.5</v>
      </c>
      <c r="F176" s="358">
        <v>1.42500000000004</v>
      </c>
      <c r="G176" s="363">
        <v>9148.4804792646009</v>
      </c>
      <c r="H176" s="363">
        <v>0.96949453717683998</v>
      </c>
      <c r="I176" s="363">
        <v>0.14542418057653</v>
      </c>
      <c r="J176" s="363" t="s">
        <v>1986</v>
      </c>
    </row>
    <row r="177" spans="1:10">
      <c r="A177" s="366" t="s">
        <v>2036</v>
      </c>
      <c r="B177" s="363">
        <v>1074578.3732386879</v>
      </c>
      <c r="C177" s="358" t="s">
        <v>2033</v>
      </c>
      <c r="D177" s="358">
        <v>52.367220594999388</v>
      </c>
      <c r="E177" s="358">
        <v>0.7531444058565</v>
      </c>
      <c r="F177" s="358">
        <v>7.5314440585649997E-2</v>
      </c>
      <c r="G177" s="363">
        <v>56272.682718005955</v>
      </c>
      <c r="H177" s="363">
        <v>0.80931269045910004</v>
      </c>
      <c r="I177" s="363">
        <v>8.0931269045909998E-2</v>
      </c>
      <c r="J177" s="363" t="s">
        <v>1986</v>
      </c>
    </row>
    <row r="178" spans="1:10">
      <c r="A178" s="366" t="s">
        <v>2058</v>
      </c>
      <c r="B178" s="363" t="s">
        <v>1993</v>
      </c>
      <c r="C178" s="358" t="s">
        <v>2033</v>
      </c>
      <c r="D178" s="358" t="s">
        <v>1993</v>
      </c>
      <c r="E178" s="358" t="s">
        <v>1993</v>
      </c>
      <c r="F178" s="358" t="s">
        <v>1993</v>
      </c>
      <c r="G178" s="363" t="s">
        <v>1993</v>
      </c>
      <c r="H178" s="363" t="s">
        <v>1993</v>
      </c>
      <c r="I178" s="363" t="s">
        <v>1993</v>
      </c>
      <c r="J178" s="363" t="s">
        <v>1993</v>
      </c>
    </row>
    <row r="179" spans="1:10">
      <c r="A179" s="366" t="s">
        <v>2059</v>
      </c>
      <c r="B179" s="363" t="s">
        <v>1993</v>
      </c>
      <c r="C179" s="358" t="s">
        <v>2033</v>
      </c>
      <c r="D179" s="358" t="s">
        <v>1993</v>
      </c>
      <c r="E179" s="358" t="s">
        <v>1993</v>
      </c>
      <c r="F179" s="358" t="s">
        <v>1993</v>
      </c>
      <c r="G179" s="363" t="s">
        <v>1993</v>
      </c>
      <c r="H179" s="363" t="s">
        <v>1993</v>
      </c>
      <c r="I179" s="363" t="s">
        <v>1993</v>
      </c>
      <c r="J179" s="363" t="s">
        <v>1993</v>
      </c>
    </row>
    <row r="180" spans="1:10">
      <c r="A180" s="366" t="s">
        <v>2060</v>
      </c>
      <c r="B180" s="363" t="s">
        <v>1964</v>
      </c>
      <c r="C180" s="358" t="s">
        <v>2033</v>
      </c>
      <c r="D180" s="358" t="s">
        <v>2000</v>
      </c>
      <c r="E180" s="358" t="s">
        <v>1964</v>
      </c>
      <c r="F180" s="358" t="s">
        <v>1964</v>
      </c>
      <c r="G180" s="363" t="s">
        <v>1964</v>
      </c>
      <c r="H180" s="363" t="s">
        <v>1964</v>
      </c>
      <c r="I180" s="363" t="s">
        <v>1964</v>
      </c>
      <c r="J180" s="363" t="s">
        <v>1986</v>
      </c>
    </row>
    <row r="181" spans="1:10">
      <c r="A181" s="367" t="s">
        <v>1969</v>
      </c>
      <c r="B181" s="358">
        <v>644986.316561252</v>
      </c>
      <c r="C181" s="358" t="s">
        <v>2033</v>
      </c>
      <c r="D181" s="359" t="s">
        <v>1990</v>
      </c>
      <c r="E181" s="359" t="s">
        <v>1990</v>
      </c>
      <c r="F181" s="359" t="s">
        <v>1990</v>
      </c>
      <c r="G181" s="358">
        <v>45070.579654334128</v>
      </c>
      <c r="H181" s="358">
        <v>3.0283235843053902</v>
      </c>
      <c r="I181" s="358">
        <v>0.52839203850651995</v>
      </c>
      <c r="J181" s="358" t="s">
        <v>2008</v>
      </c>
    </row>
    <row r="182" spans="1:10">
      <c r="A182" s="366" t="s">
        <v>2034</v>
      </c>
      <c r="B182" s="363">
        <v>37854.22878650669</v>
      </c>
      <c r="C182" s="358" t="s">
        <v>2033</v>
      </c>
      <c r="D182" s="358">
        <v>74.659973794071973</v>
      </c>
      <c r="E182" s="358">
        <v>3.1426139568949401</v>
      </c>
      <c r="F182" s="358">
        <v>2.7551405439150298</v>
      </c>
      <c r="G182" s="363">
        <v>2826.1957291953945</v>
      </c>
      <c r="H182" s="363">
        <v>0.11896122771197</v>
      </c>
      <c r="I182" s="363">
        <v>0.10429372048834</v>
      </c>
      <c r="J182" s="363" t="s">
        <v>1986</v>
      </c>
    </row>
    <row r="183" spans="1:10">
      <c r="A183" s="366" t="s">
        <v>2035</v>
      </c>
      <c r="B183" s="363">
        <v>280341.22601860663</v>
      </c>
      <c r="C183" s="358" t="s">
        <v>2033</v>
      </c>
      <c r="D183" s="358">
        <v>89.645233903118736</v>
      </c>
      <c r="E183" s="358">
        <v>9.4999999999999893</v>
      </c>
      <c r="F183" s="358">
        <v>1.4249999999999801</v>
      </c>
      <c r="G183" s="363">
        <v>25131.254779125069</v>
      </c>
      <c r="H183" s="363">
        <v>2.6632416471767599</v>
      </c>
      <c r="I183" s="363">
        <v>0.39948624707650998</v>
      </c>
      <c r="J183" s="363" t="s">
        <v>1986</v>
      </c>
    </row>
    <row r="184" spans="1:10">
      <c r="A184" s="366" t="s">
        <v>2036</v>
      </c>
      <c r="B184" s="363">
        <v>326790.86175613868</v>
      </c>
      <c r="C184" s="358" t="s">
        <v>2033</v>
      </c>
      <c r="D184" s="358">
        <v>52.367220594999388</v>
      </c>
      <c r="E184" s="358">
        <v>0.7531444058565</v>
      </c>
      <c r="F184" s="358">
        <v>7.5314440585660003E-2</v>
      </c>
      <c r="G184" s="363">
        <v>17113.129146013664</v>
      </c>
      <c r="H184" s="363">
        <v>0.24612070941666001</v>
      </c>
      <c r="I184" s="363">
        <v>2.4612070941669999E-2</v>
      </c>
      <c r="J184" s="363" t="s">
        <v>1986</v>
      </c>
    </row>
    <row r="185" spans="1:10">
      <c r="A185" s="366" t="s">
        <v>2058</v>
      </c>
      <c r="B185" s="363" t="s">
        <v>1993</v>
      </c>
      <c r="C185" s="358" t="s">
        <v>2033</v>
      </c>
      <c r="D185" s="358" t="s">
        <v>1993</v>
      </c>
      <c r="E185" s="358" t="s">
        <v>1993</v>
      </c>
      <c r="F185" s="358" t="s">
        <v>1993</v>
      </c>
      <c r="G185" s="363" t="s">
        <v>1993</v>
      </c>
      <c r="H185" s="363" t="s">
        <v>1993</v>
      </c>
      <c r="I185" s="363" t="s">
        <v>1993</v>
      </c>
      <c r="J185" s="363" t="s">
        <v>1993</v>
      </c>
    </row>
    <row r="186" spans="1:10">
      <c r="A186" s="366" t="s">
        <v>2059</v>
      </c>
      <c r="B186" s="363" t="s">
        <v>1993</v>
      </c>
      <c r="C186" s="358" t="s">
        <v>2033</v>
      </c>
      <c r="D186" s="358" t="s">
        <v>1993</v>
      </c>
      <c r="E186" s="358" t="s">
        <v>1993</v>
      </c>
      <c r="F186" s="358" t="s">
        <v>1993</v>
      </c>
      <c r="G186" s="363" t="s">
        <v>1993</v>
      </c>
      <c r="H186" s="363" t="s">
        <v>1993</v>
      </c>
      <c r="I186" s="363" t="s">
        <v>1993</v>
      </c>
      <c r="J186" s="363" t="s">
        <v>1993</v>
      </c>
    </row>
    <row r="187" spans="1:10">
      <c r="A187" s="366" t="s">
        <v>2060</v>
      </c>
      <c r="B187" s="363" t="s">
        <v>1964</v>
      </c>
      <c r="C187" s="358" t="s">
        <v>2033</v>
      </c>
      <c r="D187" s="358" t="s">
        <v>2000</v>
      </c>
      <c r="E187" s="358" t="s">
        <v>1964</v>
      </c>
      <c r="F187" s="358" t="s">
        <v>1964</v>
      </c>
      <c r="G187" s="363" t="s">
        <v>1964</v>
      </c>
      <c r="H187" s="363" t="s">
        <v>1964</v>
      </c>
      <c r="I187" s="363" t="s">
        <v>1964</v>
      </c>
      <c r="J187" s="363" t="s">
        <v>1986</v>
      </c>
    </row>
    <row r="188" spans="1:10">
      <c r="A188" s="367" t="s">
        <v>1970</v>
      </c>
      <c r="B188" s="358">
        <v>644167.08432937111</v>
      </c>
      <c r="C188" s="358" t="s">
        <v>2033</v>
      </c>
      <c r="D188" s="359" t="s">
        <v>1990</v>
      </c>
      <c r="E188" s="359" t="s">
        <v>1990</v>
      </c>
      <c r="F188" s="359" t="s">
        <v>1990</v>
      </c>
      <c r="G188" s="358">
        <v>46357.764227420019</v>
      </c>
      <c r="H188" s="358">
        <v>3.41919088614388</v>
      </c>
      <c r="I188" s="358">
        <v>0.52415757023381004</v>
      </c>
      <c r="J188" s="358" t="s">
        <v>2008</v>
      </c>
    </row>
    <row r="189" spans="1:10">
      <c r="A189" s="366" t="s">
        <v>2034</v>
      </c>
      <c r="B189" s="363">
        <v>9910.6834716533631</v>
      </c>
      <c r="C189" s="358" t="s">
        <v>2033</v>
      </c>
      <c r="D189" s="358">
        <v>74.659973794071973</v>
      </c>
      <c r="E189" s="358">
        <v>3.1426139568943499</v>
      </c>
      <c r="F189" s="358">
        <v>2.7551405439149499</v>
      </c>
      <c r="G189" s="363">
        <v>739.93136827498245</v>
      </c>
      <c r="H189" s="363">
        <v>3.1145452200380001E-2</v>
      </c>
      <c r="I189" s="363">
        <v>2.7305325850659999E-2</v>
      </c>
      <c r="J189" s="363" t="s">
        <v>1986</v>
      </c>
    </row>
    <row r="190" spans="1:10">
      <c r="A190" s="366" t="s">
        <v>2035</v>
      </c>
      <c r="B190" s="363">
        <v>332732.0020816935</v>
      </c>
      <c r="C190" s="358" t="s">
        <v>2033</v>
      </c>
      <c r="D190" s="358">
        <v>89.645233903118736</v>
      </c>
      <c r="E190" s="358">
        <v>9.5000000000000107</v>
      </c>
      <c r="F190" s="358">
        <v>1.4249999999999901</v>
      </c>
      <c r="G190" s="363">
        <v>29827.838153666406</v>
      </c>
      <c r="H190" s="363">
        <v>3.1609540197760899</v>
      </c>
      <c r="I190" s="363">
        <v>0.47414310296640999</v>
      </c>
      <c r="J190" s="363" t="s">
        <v>1986</v>
      </c>
    </row>
    <row r="191" spans="1:10">
      <c r="A191" s="366" t="s">
        <v>2036</v>
      </c>
      <c r="B191" s="363">
        <v>301524.39877602429</v>
      </c>
      <c r="C191" s="358" t="s">
        <v>2033</v>
      </c>
      <c r="D191" s="358">
        <v>52.367220594999388</v>
      </c>
      <c r="E191" s="358">
        <v>0.75314440585650999</v>
      </c>
      <c r="F191" s="358">
        <v>7.5314440585649997E-2</v>
      </c>
      <c r="G191" s="363">
        <v>15789.994705478628</v>
      </c>
      <c r="H191" s="363">
        <v>0.22709141416740999</v>
      </c>
      <c r="I191" s="363">
        <v>2.2709141416739999E-2</v>
      </c>
      <c r="J191" s="363" t="s">
        <v>1986</v>
      </c>
    </row>
    <row r="192" spans="1:10">
      <c r="A192" s="366" t="s">
        <v>2058</v>
      </c>
      <c r="B192" s="363" t="s">
        <v>1993</v>
      </c>
      <c r="C192" s="358" t="s">
        <v>2033</v>
      </c>
      <c r="D192" s="358" t="s">
        <v>1993</v>
      </c>
      <c r="E192" s="358" t="s">
        <v>1993</v>
      </c>
      <c r="F192" s="358" t="s">
        <v>1993</v>
      </c>
      <c r="G192" s="363" t="s">
        <v>1993</v>
      </c>
      <c r="H192" s="363" t="s">
        <v>1993</v>
      </c>
      <c r="I192" s="363" t="s">
        <v>1993</v>
      </c>
      <c r="J192" s="363" t="s">
        <v>1993</v>
      </c>
    </row>
    <row r="193" spans="1:10">
      <c r="A193" s="366" t="s">
        <v>2059</v>
      </c>
      <c r="B193" s="363" t="s">
        <v>1993</v>
      </c>
      <c r="C193" s="358" t="s">
        <v>2033</v>
      </c>
      <c r="D193" s="358" t="s">
        <v>1993</v>
      </c>
      <c r="E193" s="358" t="s">
        <v>1993</v>
      </c>
      <c r="F193" s="358" t="s">
        <v>1993</v>
      </c>
      <c r="G193" s="363" t="s">
        <v>1993</v>
      </c>
      <c r="H193" s="363" t="s">
        <v>1993</v>
      </c>
      <c r="I193" s="363" t="s">
        <v>1993</v>
      </c>
      <c r="J193" s="363" t="s">
        <v>1993</v>
      </c>
    </row>
    <row r="194" spans="1:10">
      <c r="A194" s="366" t="s">
        <v>2060</v>
      </c>
      <c r="B194" s="363" t="s">
        <v>1964</v>
      </c>
      <c r="C194" s="358" t="s">
        <v>2033</v>
      </c>
      <c r="D194" s="358" t="s">
        <v>2000</v>
      </c>
      <c r="E194" s="358" t="s">
        <v>1964</v>
      </c>
      <c r="F194" s="358" t="s">
        <v>1964</v>
      </c>
      <c r="G194" s="363" t="s">
        <v>1964</v>
      </c>
      <c r="H194" s="363" t="s">
        <v>1964</v>
      </c>
      <c r="I194" s="363" t="s">
        <v>1964</v>
      </c>
      <c r="J194" s="363" t="s">
        <v>1986</v>
      </c>
    </row>
    <row r="195" spans="1:10">
      <c r="A195" s="367" t="s">
        <v>1971</v>
      </c>
      <c r="B195" s="358">
        <v>526636.63815383136</v>
      </c>
      <c r="C195" s="358" t="s">
        <v>2033</v>
      </c>
      <c r="D195" s="359" t="s">
        <v>1990</v>
      </c>
      <c r="E195" s="359" t="s">
        <v>1990</v>
      </c>
      <c r="F195" s="359" t="s">
        <v>1990</v>
      </c>
      <c r="G195" s="358">
        <v>36302.033778109631</v>
      </c>
      <c r="H195" s="358">
        <v>2.4295382607283198</v>
      </c>
      <c r="I195" s="358">
        <v>0.36471649490099001</v>
      </c>
      <c r="J195" s="358" t="s">
        <v>2008</v>
      </c>
    </row>
    <row r="196" spans="1:10">
      <c r="A196" s="366" t="s">
        <v>2034</v>
      </c>
      <c r="B196" s="363">
        <v>4917.664842663351</v>
      </c>
      <c r="C196" s="358" t="s">
        <v>2033</v>
      </c>
      <c r="D196" s="358">
        <v>74.659973794071973</v>
      </c>
      <c r="E196" s="358">
        <v>3.14261395689384</v>
      </c>
      <c r="F196" s="358">
        <v>2.7551405439155698</v>
      </c>
      <c r="G196" s="363">
        <v>367.1527282812749</v>
      </c>
      <c r="H196" s="363">
        <v>1.545432216988E-2</v>
      </c>
      <c r="I196" s="363">
        <v>1.354885778941E-2</v>
      </c>
      <c r="J196" s="363" t="s">
        <v>1986</v>
      </c>
    </row>
    <row r="197" spans="1:10">
      <c r="A197" s="366" t="s">
        <v>2035</v>
      </c>
      <c r="B197" s="363">
        <v>231072.091064726</v>
      </c>
      <c r="C197" s="358" t="s">
        <v>2033</v>
      </c>
      <c r="D197" s="358">
        <v>89.645233903118736</v>
      </c>
      <c r="E197" s="358">
        <v>9.5000000000000107</v>
      </c>
      <c r="F197" s="358">
        <v>1.4249999999999801</v>
      </c>
      <c r="G197" s="363">
        <v>20714.511651980116</v>
      </c>
      <c r="H197" s="363">
        <v>2.1951848651149</v>
      </c>
      <c r="I197" s="363">
        <v>0.32927772976723002</v>
      </c>
      <c r="J197" s="363" t="s">
        <v>1986</v>
      </c>
    </row>
    <row r="198" spans="1:10">
      <c r="A198" s="366" t="s">
        <v>2036</v>
      </c>
      <c r="B198" s="363">
        <v>290646.88224644202</v>
      </c>
      <c r="C198" s="358" t="s">
        <v>2033</v>
      </c>
      <c r="D198" s="358">
        <v>52.367220594999388</v>
      </c>
      <c r="E198" s="358">
        <v>0.7531444058565</v>
      </c>
      <c r="F198" s="358">
        <v>7.5314440585640005E-2</v>
      </c>
      <c r="G198" s="363">
        <v>15220.369397848241</v>
      </c>
      <c r="H198" s="363">
        <v>0.21889907344354001</v>
      </c>
      <c r="I198" s="363">
        <v>2.188990734435E-2</v>
      </c>
      <c r="J198" s="363" t="s">
        <v>1986</v>
      </c>
    </row>
    <row r="199" spans="1:10">
      <c r="A199" s="366" t="s">
        <v>2058</v>
      </c>
      <c r="B199" s="363" t="s">
        <v>1993</v>
      </c>
      <c r="C199" s="358" t="s">
        <v>2033</v>
      </c>
      <c r="D199" s="358" t="s">
        <v>1993</v>
      </c>
      <c r="E199" s="358" t="s">
        <v>1993</v>
      </c>
      <c r="F199" s="358" t="s">
        <v>1993</v>
      </c>
      <c r="G199" s="363" t="s">
        <v>1993</v>
      </c>
      <c r="H199" s="363" t="s">
        <v>1993</v>
      </c>
      <c r="I199" s="363" t="s">
        <v>1993</v>
      </c>
      <c r="J199" s="363" t="s">
        <v>1993</v>
      </c>
    </row>
    <row r="200" spans="1:10">
      <c r="A200" s="368" t="s">
        <v>2059</v>
      </c>
      <c r="B200" s="363" t="s">
        <v>1993</v>
      </c>
      <c r="C200" s="358" t="s">
        <v>2033</v>
      </c>
      <c r="D200" s="358" t="s">
        <v>1993</v>
      </c>
      <c r="E200" s="358" t="s">
        <v>1993</v>
      </c>
      <c r="F200" s="358" t="s">
        <v>1993</v>
      </c>
      <c r="G200" s="363" t="s">
        <v>1993</v>
      </c>
      <c r="H200" s="363" t="s">
        <v>1993</v>
      </c>
      <c r="I200" s="363" t="s">
        <v>1993</v>
      </c>
      <c r="J200" s="363" t="s">
        <v>1993</v>
      </c>
    </row>
    <row r="201" spans="1:10">
      <c r="A201" s="366" t="s">
        <v>2060</v>
      </c>
      <c r="B201" s="363" t="s">
        <v>1964</v>
      </c>
      <c r="C201" s="358" t="s">
        <v>2033</v>
      </c>
      <c r="D201" s="358" t="s">
        <v>2000</v>
      </c>
      <c r="E201" s="358" t="s">
        <v>1964</v>
      </c>
      <c r="F201" s="358" t="s">
        <v>1964</v>
      </c>
      <c r="G201" s="363" t="s">
        <v>1964</v>
      </c>
      <c r="H201" s="363" t="s">
        <v>1964</v>
      </c>
      <c r="I201" s="363" t="s">
        <v>1964</v>
      </c>
      <c r="J201" s="363" t="s">
        <v>1986</v>
      </c>
    </row>
    <row r="202" spans="1:10">
      <c r="A202" s="367" t="s">
        <v>2061</v>
      </c>
      <c r="B202" s="358">
        <v>9478042.3525714055</v>
      </c>
      <c r="C202" s="358" t="s">
        <v>2033</v>
      </c>
      <c r="D202" s="359" t="s">
        <v>1990</v>
      </c>
      <c r="E202" s="359" t="s">
        <v>1990</v>
      </c>
      <c r="F202" s="359" t="s">
        <v>1990</v>
      </c>
      <c r="G202" s="358">
        <v>496191.34475228947</v>
      </c>
      <c r="H202" s="358">
        <v>55.440376544157949</v>
      </c>
      <c r="I202" s="358">
        <v>7.5655556189400004</v>
      </c>
      <c r="J202" s="358" t="s">
        <v>2008</v>
      </c>
    </row>
    <row r="203" spans="1:10">
      <c r="A203" s="361" t="s">
        <v>2062</v>
      </c>
      <c r="B203" s="358">
        <v>9478042.3525714055</v>
      </c>
      <c r="C203" s="358" t="s">
        <v>2033</v>
      </c>
      <c r="D203" s="359" t="s">
        <v>1990</v>
      </c>
      <c r="E203" s="359" t="s">
        <v>1990</v>
      </c>
      <c r="F203" s="359" t="s">
        <v>1990</v>
      </c>
      <c r="G203" s="358">
        <v>496191.34475228947</v>
      </c>
      <c r="H203" s="358">
        <v>55.440376544157949</v>
      </c>
      <c r="I203" s="358">
        <v>7.5655556189400004</v>
      </c>
      <c r="J203" s="358" t="s">
        <v>2008</v>
      </c>
    </row>
    <row r="204" spans="1:10">
      <c r="A204" s="362" t="s">
        <v>2063</v>
      </c>
      <c r="B204" s="358">
        <v>9478042.3525714055</v>
      </c>
      <c r="C204" s="358" t="s">
        <v>2033</v>
      </c>
      <c r="D204" s="359" t="s">
        <v>1990</v>
      </c>
      <c r="E204" s="359" t="s">
        <v>1990</v>
      </c>
      <c r="F204" s="359" t="s">
        <v>1990</v>
      </c>
      <c r="G204" s="358">
        <v>496191.34475228947</v>
      </c>
      <c r="H204" s="358">
        <v>55.440376544157949</v>
      </c>
      <c r="I204" s="358">
        <v>7.5655556189400004</v>
      </c>
      <c r="J204" s="358" t="s">
        <v>2008</v>
      </c>
    </row>
    <row r="205" spans="1:10">
      <c r="A205" s="369" t="s">
        <v>2044</v>
      </c>
      <c r="B205" s="363">
        <v>3200357.1751622786</v>
      </c>
      <c r="C205" s="358" t="s">
        <v>2033</v>
      </c>
      <c r="D205" s="358">
        <v>74.659973794071988</v>
      </c>
      <c r="E205" s="358">
        <v>2.5800388524872</v>
      </c>
      <c r="F205" s="358">
        <v>0.42044594908624999</v>
      </c>
      <c r="G205" s="363">
        <v>238938.58282928597</v>
      </c>
      <c r="H205" s="363">
        <v>8.2570458537548692</v>
      </c>
      <c r="I205" s="363">
        <v>1.3455772099261001</v>
      </c>
      <c r="J205" s="363" t="s">
        <v>1986</v>
      </c>
    </row>
    <row r="206" spans="1:10">
      <c r="A206" s="369" t="s">
        <v>2045</v>
      </c>
      <c r="B206" s="363">
        <v>259275.11556257354</v>
      </c>
      <c r="C206" s="358" t="s">
        <v>2033</v>
      </c>
      <c r="D206" s="358">
        <v>89.645233903118793</v>
      </c>
      <c r="E206" s="358">
        <v>9.5000000000000107</v>
      </c>
      <c r="F206" s="358">
        <v>1.42500000000001</v>
      </c>
      <c r="G206" s="363">
        <v>23242.778379865063</v>
      </c>
      <c r="H206" s="363">
        <v>2.4631135978444498</v>
      </c>
      <c r="I206" s="363">
        <v>0.36946703967666999</v>
      </c>
      <c r="J206" s="363" t="s">
        <v>1986</v>
      </c>
    </row>
    <row r="207" spans="1:10">
      <c r="A207" s="369" t="s">
        <v>2046</v>
      </c>
      <c r="B207" s="363">
        <v>4468634.7849724228</v>
      </c>
      <c r="C207" s="358" t="s">
        <v>2033</v>
      </c>
      <c r="D207" s="358">
        <v>52.367220594999367</v>
      </c>
      <c r="E207" s="358">
        <v>0.75314440585650999</v>
      </c>
      <c r="F207" s="358">
        <v>7.5314440585649997E-2</v>
      </c>
      <c r="G207" s="363">
        <v>234009.98354313846</v>
      </c>
      <c r="H207" s="363">
        <v>3.36552729011777</v>
      </c>
      <c r="I207" s="363">
        <v>0.33655272901178002</v>
      </c>
      <c r="J207" s="363" t="s">
        <v>1986</v>
      </c>
    </row>
    <row r="208" spans="1:10">
      <c r="A208" s="369" t="s">
        <v>2047</v>
      </c>
      <c r="B208" s="363" t="s">
        <v>1993</v>
      </c>
      <c r="C208" s="358" t="s">
        <v>2033</v>
      </c>
      <c r="D208" s="358" t="s">
        <v>1993</v>
      </c>
      <c r="E208" s="358" t="s">
        <v>1993</v>
      </c>
      <c r="F208" s="358" t="s">
        <v>1993</v>
      </c>
      <c r="G208" s="363" t="s">
        <v>1993</v>
      </c>
      <c r="H208" s="363" t="s">
        <v>1993</v>
      </c>
      <c r="I208" s="363" t="s">
        <v>1993</v>
      </c>
      <c r="J208" s="363" t="s">
        <v>1993</v>
      </c>
    </row>
    <row r="209" spans="1:10">
      <c r="A209" s="369" t="s">
        <v>2048</v>
      </c>
      <c r="B209" s="363" t="s">
        <v>1993</v>
      </c>
      <c r="C209" s="358" t="s">
        <v>2033</v>
      </c>
      <c r="D209" s="358" t="s">
        <v>1993</v>
      </c>
      <c r="E209" s="358" t="s">
        <v>1993</v>
      </c>
      <c r="F209" s="358" t="s">
        <v>1993</v>
      </c>
      <c r="G209" s="363" t="s">
        <v>1993</v>
      </c>
      <c r="H209" s="363" t="s">
        <v>1993</v>
      </c>
      <c r="I209" s="363" t="s">
        <v>1993</v>
      </c>
      <c r="J209" s="363" t="s">
        <v>1993</v>
      </c>
    </row>
    <row r="210" spans="1:10">
      <c r="A210" s="369" t="s">
        <v>811</v>
      </c>
      <c r="B210" s="363">
        <v>1549775.2768741304</v>
      </c>
      <c r="C210" s="358" t="s">
        <v>2033</v>
      </c>
      <c r="D210" s="358">
        <v>88.686898265961545</v>
      </c>
      <c r="E210" s="358">
        <v>26.684313796676729</v>
      </c>
      <c r="F210" s="358">
        <v>3.55790850622357</v>
      </c>
      <c r="G210" s="363">
        <v>137444.76231523839</v>
      </c>
      <c r="H210" s="363">
        <v>41.354689802440859</v>
      </c>
      <c r="I210" s="363">
        <v>5.5139586403254501</v>
      </c>
      <c r="J210" s="363" t="s">
        <v>1986</v>
      </c>
    </row>
    <row r="211" spans="1:10">
      <c r="A211" s="370" t="s">
        <v>2064</v>
      </c>
      <c r="B211" s="358">
        <v>27381911.119104017</v>
      </c>
      <c r="C211" s="358" t="s">
        <v>2033</v>
      </c>
      <c r="D211" s="359" t="s">
        <v>1990</v>
      </c>
      <c r="E211" s="359" t="s">
        <v>1990</v>
      </c>
      <c r="F211" s="359" t="s">
        <v>1990</v>
      </c>
      <c r="G211" s="358">
        <v>1830505.6056332772</v>
      </c>
      <c r="H211" s="358">
        <v>160.28001983992968</v>
      </c>
      <c r="I211" s="358">
        <v>137.97722792661688</v>
      </c>
    </row>
    <row r="212" spans="1:10">
      <c r="A212" s="360" t="s">
        <v>2034</v>
      </c>
      <c r="B212" s="358">
        <v>26378279.690856297</v>
      </c>
      <c r="C212" s="358" t="s">
        <v>2033</v>
      </c>
      <c r="D212" s="358">
        <v>68.140519616442361</v>
      </c>
      <c r="E212" s="358">
        <v>5.7327599121391097</v>
      </c>
      <c r="F212" s="358">
        <v>5.2271031113979696</v>
      </c>
      <c r="G212" s="358">
        <v>1797429.6847227968</v>
      </c>
      <c r="H212" s="358">
        <v>151.2203443629343</v>
      </c>
      <c r="I212" s="358">
        <v>137.88198784540089</v>
      </c>
    </row>
    <row r="213" spans="1:10">
      <c r="A213" s="360" t="s">
        <v>2035</v>
      </c>
      <c r="B213" s="358" t="s">
        <v>1993</v>
      </c>
      <c r="C213" s="358" t="s">
        <v>2033</v>
      </c>
      <c r="D213" s="358" t="s">
        <v>1993</v>
      </c>
      <c r="E213" s="358" t="s">
        <v>1993</v>
      </c>
      <c r="F213" s="358" t="s">
        <v>1993</v>
      </c>
      <c r="G213" s="358" t="s">
        <v>1993</v>
      </c>
      <c r="H213" s="358" t="s">
        <v>1993</v>
      </c>
      <c r="I213" s="358" t="s">
        <v>1993</v>
      </c>
    </row>
    <row r="214" spans="1:10">
      <c r="A214" s="360" t="s">
        <v>2036</v>
      </c>
      <c r="B214" s="358">
        <v>658252.51161717589</v>
      </c>
      <c r="C214" s="358" t="s">
        <v>2033</v>
      </c>
      <c r="D214" s="358">
        <v>50.248073994006511</v>
      </c>
      <c r="E214" s="358">
        <v>13.756093189850089</v>
      </c>
      <c r="F214" s="358">
        <v>0.13734370307478</v>
      </c>
      <c r="G214" s="358">
        <v>33075.920910480483</v>
      </c>
      <c r="H214" s="358">
        <v>9.0549828922587494</v>
      </c>
      <c r="I214" s="358">
        <v>9.0406837503779994E-2</v>
      </c>
    </row>
    <row r="215" spans="1:10">
      <c r="A215" s="360" t="s">
        <v>2037</v>
      </c>
      <c r="B215" s="358" t="s">
        <v>2051</v>
      </c>
      <c r="C215" s="358" t="s">
        <v>2033</v>
      </c>
      <c r="D215" s="358" t="s">
        <v>2051</v>
      </c>
      <c r="E215" s="358" t="s">
        <v>2041</v>
      </c>
      <c r="F215" s="358" t="s">
        <v>2041</v>
      </c>
      <c r="G215" s="358" t="s">
        <v>2051</v>
      </c>
      <c r="H215" s="358" t="s">
        <v>2041</v>
      </c>
      <c r="I215" s="358" t="s">
        <v>2041</v>
      </c>
    </row>
    <row r="216" spans="1:10">
      <c r="A216" s="360" t="s">
        <v>2039</v>
      </c>
      <c r="B216" s="358">
        <v>345378.91663054173</v>
      </c>
      <c r="C216" s="358" t="s">
        <v>2033</v>
      </c>
      <c r="D216" s="358">
        <v>65.065035461819363</v>
      </c>
      <c r="E216" s="358">
        <v>1.358677241335E-2</v>
      </c>
      <c r="F216" s="358">
        <v>1.399403229176E-2</v>
      </c>
      <c r="G216" s="358">
        <v>22472.091458330953</v>
      </c>
      <c r="H216" s="358">
        <v>4.6925847366299997E-3</v>
      </c>
      <c r="I216" s="358">
        <v>4.8332437122200001E-3</v>
      </c>
    </row>
    <row r="217" spans="1:10">
      <c r="A217" s="371" t="s">
        <v>2065</v>
      </c>
      <c r="B217" s="358">
        <v>2513561.9207105725</v>
      </c>
      <c r="C217" s="358" t="s">
        <v>2033</v>
      </c>
      <c r="D217" s="359" t="s">
        <v>1990</v>
      </c>
      <c r="E217" s="359" t="s">
        <v>1990</v>
      </c>
      <c r="F217" s="359" t="s">
        <v>1990</v>
      </c>
      <c r="G217" s="358">
        <v>170713.69036083069</v>
      </c>
      <c r="H217" s="358">
        <v>2.0771880881664</v>
      </c>
      <c r="I217" s="358">
        <v>5.2617344805668296</v>
      </c>
    </row>
    <row r="218" spans="1:10">
      <c r="A218" s="360" t="s">
        <v>2066</v>
      </c>
      <c r="B218" s="363">
        <v>37296.193325856322</v>
      </c>
      <c r="C218" s="358" t="s">
        <v>2033</v>
      </c>
      <c r="D218" s="358">
        <v>65.528560814054615</v>
      </c>
      <c r="E218" s="358">
        <v>55.694372613795643</v>
      </c>
      <c r="F218" s="358">
        <v>0.84385413051206004</v>
      </c>
      <c r="G218" s="363">
        <v>2443.9658724861142</v>
      </c>
      <c r="H218" s="363">
        <v>2.0771880881664</v>
      </c>
      <c r="I218" s="363">
        <v>3.1472546790399999E-2</v>
      </c>
    </row>
    <row r="219" spans="1:10">
      <c r="A219" s="360" t="s">
        <v>2067</v>
      </c>
      <c r="B219" s="363">
        <v>2476265.7273847163</v>
      </c>
      <c r="C219" s="358" t="s">
        <v>2033</v>
      </c>
      <c r="D219" s="358">
        <v>67.953015957645619</v>
      </c>
      <c r="E219" s="358" t="s">
        <v>1993</v>
      </c>
      <c r="F219" s="358">
        <v>2.1121569773129001</v>
      </c>
      <c r="G219" s="363">
        <v>168269.72448834457</v>
      </c>
      <c r="H219" s="363" t="s">
        <v>1993</v>
      </c>
      <c r="I219" s="363">
        <v>5.23026193377643</v>
      </c>
    </row>
    <row r="220" spans="1:10">
      <c r="A220" s="360" t="s">
        <v>811</v>
      </c>
      <c r="B220" s="363" t="s">
        <v>1993</v>
      </c>
      <c r="C220" s="358" t="s">
        <v>2033</v>
      </c>
      <c r="D220" s="358" t="s">
        <v>1993</v>
      </c>
      <c r="E220" s="358" t="s">
        <v>1993</v>
      </c>
      <c r="F220" s="358" t="s">
        <v>1993</v>
      </c>
      <c r="G220" s="363" t="s">
        <v>1993</v>
      </c>
      <c r="H220" s="363" t="s">
        <v>1993</v>
      </c>
      <c r="I220" s="363" t="s">
        <v>1993</v>
      </c>
    </row>
    <row r="221" spans="1:10">
      <c r="A221" s="372" t="s">
        <v>2068</v>
      </c>
      <c r="B221" s="358">
        <v>23026953.414224558</v>
      </c>
      <c r="C221" s="358" t="s">
        <v>2033</v>
      </c>
      <c r="D221" s="359" t="s">
        <v>1990</v>
      </c>
      <c r="E221" s="359" t="s">
        <v>1990</v>
      </c>
      <c r="F221" s="359" t="s">
        <v>1990</v>
      </c>
      <c r="G221" s="358">
        <v>1543321.2347240872</v>
      </c>
      <c r="H221" s="358">
        <v>95.722338182973743</v>
      </c>
      <c r="I221" s="358">
        <v>108.02744179292077</v>
      </c>
    </row>
    <row r="222" spans="1:10">
      <c r="A222" s="360" t="s">
        <v>2069</v>
      </c>
      <c r="B222" s="358">
        <v>16921811.276726622</v>
      </c>
      <c r="C222" s="358" t="s">
        <v>2033</v>
      </c>
      <c r="D222" s="358">
        <v>67.143364802995379</v>
      </c>
      <c r="E222" s="358">
        <v>5.1050721535713901</v>
      </c>
      <c r="F222" s="358">
        <v>6.3193548667016204</v>
      </c>
      <c r="G222" s="358">
        <v>1136187.3476806968</v>
      </c>
      <c r="H222" s="358">
        <v>86.387067536807479</v>
      </c>
      <c r="I222" s="358">
        <v>106.93493044498868</v>
      </c>
    </row>
    <row r="223" spans="1:10">
      <c r="A223" s="360" t="s">
        <v>2070</v>
      </c>
      <c r="B223" s="358">
        <v>5716335.5992072541</v>
      </c>
      <c r="C223" s="358" t="s">
        <v>2033</v>
      </c>
      <c r="D223" s="358">
        <v>70.79246071620166</v>
      </c>
      <c r="E223" s="358">
        <v>0.18688644136495999</v>
      </c>
      <c r="F223" s="358">
        <v>0.18566201675339999</v>
      </c>
      <c r="G223" s="358">
        <v>404673.46334750456</v>
      </c>
      <c r="H223" s="358">
        <v>1.0683056177837</v>
      </c>
      <c r="I223" s="358">
        <v>1.0613063957880999</v>
      </c>
    </row>
    <row r="224" spans="1:10">
      <c r="A224" s="360" t="s">
        <v>2071</v>
      </c>
      <c r="B224" s="358">
        <v>29789.5019987257</v>
      </c>
      <c r="C224" s="358" t="s">
        <v>2033</v>
      </c>
      <c r="D224" s="358">
        <v>59.589262354098238</v>
      </c>
      <c r="E224" s="358">
        <v>0.32721071521896999</v>
      </c>
      <c r="F224" s="358">
        <v>0.67984698987101</v>
      </c>
      <c r="G224" s="358">
        <v>1775.1344499999996</v>
      </c>
      <c r="H224" s="358">
        <v>9.7474442550200009E-3</v>
      </c>
      <c r="I224" s="358">
        <v>2.025230326359E-2</v>
      </c>
    </row>
    <row r="225" spans="1:9">
      <c r="A225" s="360" t="s">
        <v>2072</v>
      </c>
      <c r="B225" s="358" t="s">
        <v>2051</v>
      </c>
      <c r="C225" s="358" t="s">
        <v>2033</v>
      </c>
      <c r="D225" s="359" t="s">
        <v>1990</v>
      </c>
      <c r="E225" s="359" t="s">
        <v>1990</v>
      </c>
      <c r="F225" s="359" t="s">
        <v>1990</v>
      </c>
      <c r="G225" s="358" t="s">
        <v>2051</v>
      </c>
      <c r="H225" s="358">
        <v>1.05278679567487</v>
      </c>
      <c r="I225" s="358">
        <v>1.4965547714000001E-4</v>
      </c>
    </row>
    <row r="226" spans="1:9">
      <c r="A226" s="360" t="s">
        <v>2036</v>
      </c>
      <c r="B226" s="358">
        <v>13638.11966141349</v>
      </c>
      <c r="C226" s="358" t="s">
        <v>2033</v>
      </c>
      <c r="D226" s="358">
        <v>50.248073994006518</v>
      </c>
      <c r="E226" s="358">
        <v>527.9128195425908</v>
      </c>
      <c r="F226" s="358">
        <v>0.43772527586264998</v>
      </c>
      <c r="G226" s="358">
        <v>685.28924588582026</v>
      </c>
      <c r="H226" s="358">
        <v>7.1997382037160396</v>
      </c>
      <c r="I226" s="358">
        <v>5.9697496910400003E-3</v>
      </c>
    </row>
    <row r="227" spans="1:9">
      <c r="A227" s="360" t="s">
        <v>2039</v>
      </c>
      <c r="B227" s="358">
        <v>345378.91663054173</v>
      </c>
      <c r="C227" s="358" t="s">
        <v>2033</v>
      </c>
      <c r="D227" s="358">
        <v>65.065035461819363</v>
      </c>
      <c r="E227" s="358">
        <v>1.358677241335E-2</v>
      </c>
      <c r="F227" s="358">
        <v>1.399403229176E-2</v>
      </c>
      <c r="G227" s="358">
        <v>22472.091458330953</v>
      </c>
      <c r="H227" s="358">
        <v>4.6925847366299997E-3</v>
      </c>
      <c r="I227" s="358">
        <v>4.8332437122200001E-3</v>
      </c>
    </row>
    <row r="228" spans="1:9">
      <c r="A228" s="360" t="s">
        <v>2073</v>
      </c>
      <c r="B228" s="358" t="s">
        <v>2051</v>
      </c>
      <c r="C228" s="358" t="s">
        <v>2033</v>
      </c>
      <c r="D228" s="359" t="s">
        <v>1990</v>
      </c>
      <c r="E228" s="359" t="s">
        <v>1990</v>
      </c>
      <c r="F228" s="359" t="s">
        <v>1990</v>
      </c>
      <c r="G228" s="358" t="s">
        <v>2051</v>
      </c>
      <c r="H228" s="358" t="s">
        <v>2041</v>
      </c>
      <c r="I228" s="358" t="s">
        <v>2041</v>
      </c>
    </row>
    <row r="229" spans="1:9">
      <c r="A229" s="373" t="s">
        <v>2074</v>
      </c>
      <c r="B229" s="358">
        <v>9895321.6493915115</v>
      </c>
      <c r="C229" s="358" t="s">
        <v>2033</v>
      </c>
      <c r="D229" s="359" t="s">
        <v>1990</v>
      </c>
      <c r="E229" s="359" t="s">
        <v>1990</v>
      </c>
      <c r="F229" s="359" t="s">
        <v>1990</v>
      </c>
      <c r="G229" s="358">
        <v>641430.12035975454</v>
      </c>
      <c r="H229" s="358">
        <v>50.343513986278801</v>
      </c>
      <c r="I229" s="358">
        <v>58.026007452344672</v>
      </c>
    </row>
    <row r="230" spans="1:9">
      <c r="A230" s="360" t="s">
        <v>2069</v>
      </c>
      <c r="B230" s="363">
        <v>9488919.2231781483</v>
      </c>
      <c r="C230" s="358" t="s">
        <v>2033</v>
      </c>
      <c r="D230" s="358">
        <v>67.143364802995379</v>
      </c>
      <c r="E230" s="358">
        <v>5.3042882930240696</v>
      </c>
      <c r="F230" s="358">
        <v>6.1142265296351903</v>
      </c>
      <c r="G230" s="363">
        <v>637117.96498800593</v>
      </c>
      <c r="H230" s="363">
        <v>50.331963148954898</v>
      </c>
      <c r="I230" s="363">
        <v>58.017401651921162</v>
      </c>
    </row>
    <row r="231" spans="1:9">
      <c r="A231" s="360" t="s">
        <v>2070</v>
      </c>
      <c r="B231" s="363">
        <v>60577.355202458224</v>
      </c>
      <c r="C231" s="358" t="s">
        <v>2033</v>
      </c>
      <c r="D231" s="358">
        <v>70.792460716201674</v>
      </c>
      <c r="E231" s="358">
        <v>5.0531921540309999E-2</v>
      </c>
      <c r="F231" s="358">
        <v>0.11107027591734001</v>
      </c>
      <c r="G231" s="363">
        <v>4288.4200384614187</v>
      </c>
      <c r="H231" s="363">
        <v>3.06109016021E-3</v>
      </c>
      <c r="I231" s="363">
        <v>6.7283435566800002E-3</v>
      </c>
    </row>
    <row r="232" spans="1:9">
      <c r="A232" s="360" t="s">
        <v>2071</v>
      </c>
      <c r="B232" s="363">
        <v>140.98152388821543</v>
      </c>
      <c r="C232" s="358" t="s">
        <v>2033</v>
      </c>
      <c r="D232" s="358">
        <v>59.58926235409826</v>
      </c>
      <c r="E232" s="358">
        <v>0.33296282083898998</v>
      </c>
      <c r="F232" s="358">
        <v>0.40322366046400998</v>
      </c>
      <c r="G232" s="363">
        <v>8.4009850140554398</v>
      </c>
      <c r="H232" s="363">
        <v>4.6941605880000003E-5</v>
      </c>
      <c r="I232" s="363">
        <v>5.684708612E-5</v>
      </c>
    </row>
    <row r="233" spans="1:9">
      <c r="A233" s="360" t="s">
        <v>2072</v>
      </c>
      <c r="B233" s="358" t="s">
        <v>1964</v>
      </c>
      <c r="C233" s="358" t="s">
        <v>2033</v>
      </c>
      <c r="D233" s="359" t="s">
        <v>1990</v>
      </c>
      <c r="E233" s="359" t="s">
        <v>1990</v>
      </c>
      <c r="F233" s="359" t="s">
        <v>1990</v>
      </c>
      <c r="G233" s="358" t="s">
        <v>1964</v>
      </c>
      <c r="H233" s="358" t="s">
        <v>1993</v>
      </c>
      <c r="I233" s="358" t="s">
        <v>1993</v>
      </c>
    </row>
    <row r="234" spans="1:9">
      <c r="A234" s="369" t="s">
        <v>2075</v>
      </c>
      <c r="B234" s="363" t="s">
        <v>1964</v>
      </c>
      <c r="C234" s="358" t="s">
        <v>2033</v>
      </c>
      <c r="D234" s="358" t="s">
        <v>1964</v>
      </c>
      <c r="E234" s="358" t="s">
        <v>1993</v>
      </c>
      <c r="F234" s="358" t="s">
        <v>1993</v>
      </c>
      <c r="G234" s="363" t="s">
        <v>1964</v>
      </c>
      <c r="H234" s="363" t="s">
        <v>1993</v>
      </c>
      <c r="I234" s="363" t="s">
        <v>1993</v>
      </c>
    </row>
    <row r="235" spans="1:9">
      <c r="A235" s="360" t="s">
        <v>2036</v>
      </c>
      <c r="B235" s="363">
        <v>305.17285647552848</v>
      </c>
      <c r="C235" s="358" t="s">
        <v>2033</v>
      </c>
      <c r="D235" s="358">
        <v>50.248073994006504</v>
      </c>
      <c r="E235" s="358">
        <v>25.74784814192703</v>
      </c>
      <c r="F235" s="358">
        <v>3.1181083671388201</v>
      </c>
      <c r="G235" s="363">
        <v>15.334348273144681</v>
      </c>
      <c r="H235" s="363">
        <v>7.8575443655700006E-3</v>
      </c>
      <c r="I235" s="363">
        <v>9.5156203720000001E-4</v>
      </c>
    </row>
    <row r="236" spans="1:9">
      <c r="A236" s="360" t="s">
        <v>2039</v>
      </c>
      <c r="B236" s="363">
        <v>345378.91663054173</v>
      </c>
      <c r="C236" s="358" t="s">
        <v>2033</v>
      </c>
      <c r="D236" s="358">
        <v>65.065035461819363</v>
      </c>
      <c r="E236" s="358">
        <v>1.6945481152999999E-3</v>
      </c>
      <c r="F236" s="358">
        <v>2.5162153845099998E-3</v>
      </c>
      <c r="G236" s="363">
        <v>22472.091458330953</v>
      </c>
      <c r="H236" s="363">
        <v>5.8526119223999997E-4</v>
      </c>
      <c r="I236" s="363">
        <v>8.6904774350999995E-4</v>
      </c>
    </row>
    <row r="237" spans="1:9">
      <c r="A237" s="360" t="s">
        <v>2073</v>
      </c>
      <c r="B237" s="358" t="s">
        <v>1964</v>
      </c>
      <c r="C237" s="358" t="s">
        <v>2033</v>
      </c>
      <c r="D237" s="359" t="s">
        <v>1990</v>
      </c>
      <c r="E237" s="359" t="s">
        <v>1990</v>
      </c>
      <c r="F237" s="359" t="s">
        <v>1990</v>
      </c>
      <c r="G237" s="358" t="s">
        <v>1964</v>
      </c>
      <c r="H237" s="358" t="s">
        <v>1964</v>
      </c>
      <c r="I237" s="358" t="s">
        <v>1964</v>
      </c>
    </row>
    <row r="238" spans="1:9">
      <c r="A238" s="369" t="s">
        <v>967</v>
      </c>
      <c r="B238" s="363" t="s">
        <v>1964</v>
      </c>
      <c r="C238" s="358" t="s">
        <v>2033</v>
      </c>
      <c r="D238" s="358" t="s">
        <v>1964</v>
      </c>
      <c r="E238" s="358" t="s">
        <v>1964</v>
      </c>
      <c r="F238" s="358" t="s">
        <v>1964</v>
      </c>
      <c r="G238" s="363" t="s">
        <v>1964</v>
      </c>
      <c r="H238" s="363" t="s">
        <v>1964</v>
      </c>
      <c r="I238" s="363" t="s">
        <v>1964</v>
      </c>
    </row>
    <row r="239" spans="1:9">
      <c r="A239" s="373" t="s">
        <v>2076</v>
      </c>
      <c r="B239" s="358">
        <v>7275346.9410186997</v>
      </c>
      <c r="C239" s="358" t="s">
        <v>2033</v>
      </c>
      <c r="D239" s="359" t="s">
        <v>1990</v>
      </c>
      <c r="E239" s="359" t="s">
        <v>1990</v>
      </c>
      <c r="F239" s="359" t="s">
        <v>1990</v>
      </c>
      <c r="G239" s="358">
        <v>489781.06499535905</v>
      </c>
      <c r="H239" s="358">
        <v>32.089244234644681</v>
      </c>
      <c r="I239" s="358">
        <v>45.787711245390042</v>
      </c>
    </row>
    <row r="240" spans="1:9">
      <c r="A240" s="360" t="s">
        <v>2069</v>
      </c>
      <c r="B240" s="363">
        <v>6900391.8026401587</v>
      </c>
      <c r="C240" s="358" t="s">
        <v>2033</v>
      </c>
      <c r="D240" s="358">
        <v>67.143364802995393</v>
      </c>
      <c r="E240" s="358">
        <v>4.6393852673657197</v>
      </c>
      <c r="F240" s="358">
        <v>6.6251876256970998</v>
      </c>
      <c r="G240" s="363">
        <v>463315.52408826712</v>
      </c>
      <c r="H240" s="363">
        <v>32.013576068219912</v>
      </c>
      <c r="I240" s="363">
        <v>45.716390383313303</v>
      </c>
    </row>
    <row r="241" spans="1:9">
      <c r="A241" s="360" t="s">
        <v>2070</v>
      </c>
      <c r="B241" s="363">
        <v>368504.73200550408</v>
      </c>
      <c r="C241" s="358" t="s">
        <v>2033</v>
      </c>
      <c r="D241" s="358">
        <v>70.79246071620166</v>
      </c>
      <c r="E241" s="358">
        <v>0.10430192094477</v>
      </c>
      <c r="F241" s="358">
        <v>0.16232031354685</v>
      </c>
      <c r="G241" s="363">
        <v>26087.356764234068</v>
      </c>
      <c r="H241" s="363">
        <v>3.8435751425410003E-2</v>
      </c>
      <c r="I241" s="363">
        <v>5.9815803642629999E-2</v>
      </c>
    </row>
    <row r="242" spans="1:9">
      <c r="A242" s="360" t="s">
        <v>2071</v>
      </c>
      <c r="B242" s="363">
        <v>5787.6625596214753</v>
      </c>
      <c r="C242" s="358" t="s">
        <v>2033</v>
      </c>
      <c r="D242" s="358">
        <v>59.589262354098253</v>
      </c>
      <c r="E242" s="358">
        <v>0.62659220241706004</v>
      </c>
      <c r="F242" s="358">
        <v>0.80766557619863999</v>
      </c>
      <c r="G242" s="363">
        <v>344.88254268227587</v>
      </c>
      <c r="H242" s="363">
        <v>3.6265042300800002E-3</v>
      </c>
      <c r="I242" s="363">
        <v>4.6744958160599998E-3</v>
      </c>
    </row>
    <row r="243" spans="1:9">
      <c r="A243" s="360" t="s">
        <v>2072</v>
      </c>
      <c r="B243" s="358" t="s">
        <v>1964</v>
      </c>
      <c r="C243" s="358" t="s">
        <v>2033</v>
      </c>
      <c r="D243" s="359" t="s">
        <v>1990</v>
      </c>
      <c r="E243" s="359" t="s">
        <v>1990</v>
      </c>
      <c r="F243" s="359" t="s">
        <v>1990</v>
      </c>
      <c r="G243" s="358" t="s">
        <v>1964</v>
      </c>
      <c r="H243" s="358">
        <v>9.7455516189999999E-5</v>
      </c>
      <c r="I243" s="358">
        <v>1.256183293E-5</v>
      </c>
    </row>
    <row r="244" spans="1:9">
      <c r="A244" s="369" t="s">
        <v>2075</v>
      </c>
      <c r="B244" s="363" t="s">
        <v>1964</v>
      </c>
      <c r="C244" s="358" t="s">
        <v>2033</v>
      </c>
      <c r="D244" s="358" t="s">
        <v>1964</v>
      </c>
      <c r="E244" s="358" t="s">
        <v>1964</v>
      </c>
      <c r="F244" s="358" t="s">
        <v>1964</v>
      </c>
      <c r="G244" s="363" t="s">
        <v>1964</v>
      </c>
      <c r="H244" s="363">
        <v>9.7455516189999999E-5</v>
      </c>
      <c r="I244" s="363">
        <v>1.256183293E-5</v>
      </c>
    </row>
    <row r="245" spans="1:9">
      <c r="A245" s="360" t="s">
        <v>2036</v>
      </c>
      <c r="B245" s="363">
        <v>662.74381341579385</v>
      </c>
      <c r="C245" s="358" t="s">
        <v>2033</v>
      </c>
      <c r="D245" s="358">
        <v>50.248073994006518</v>
      </c>
      <c r="E245" s="358">
        <v>47.605136115704603</v>
      </c>
      <c r="F245" s="358">
        <v>6.1362126024835497</v>
      </c>
      <c r="G245" s="363">
        <v>33.301600175586863</v>
      </c>
      <c r="H245" s="363">
        <v>3.1550009447499999E-2</v>
      </c>
      <c r="I245" s="363">
        <v>4.0667369401000001E-3</v>
      </c>
    </row>
    <row r="246" spans="1:9">
      <c r="A246" s="360" t="s">
        <v>2039</v>
      </c>
      <c r="B246" s="363" t="s">
        <v>1964</v>
      </c>
      <c r="C246" s="358" t="s">
        <v>2033</v>
      </c>
      <c r="D246" s="358" t="s">
        <v>1964</v>
      </c>
      <c r="E246" s="358" t="s">
        <v>1964</v>
      </c>
      <c r="F246" s="358" t="s">
        <v>1964</v>
      </c>
      <c r="G246" s="363" t="s">
        <v>1964</v>
      </c>
      <c r="H246" s="363">
        <v>1.9584458055900002E-3</v>
      </c>
      <c r="I246" s="363">
        <v>2.75126384502E-3</v>
      </c>
    </row>
    <row r="247" spans="1:9">
      <c r="A247" s="360" t="s">
        <v>2073</v>
      </c>
      <c r="B247" s="358" t="s">
        <v>1993</v>
      </c>
      <c r="C247" s="358" t="s">
        <v>2033</v>
      </c>
      <c r="D247" s="359" t="s">
        <v>1990</v>
      </c>
      <c r="E247" s="359" t="s">
        <v>1990</v>
      </c>
      <c r="F247" s="359" t="s">
        <v>1990</v>
      </c>
      <c r="G247" s="358" t="s">
        <v>1993</v>
      </c>
      <c r="H247" s="358" t="s">
        <v>1993</v>
      </c>
      <c r="I247" s="358" t="s">
        <v>1993</v>
      </c>
    </row>
    <row r="248" spans="1:9">
      <c r="A248" s="373" t="s">
        <v>2077</v>
      </c>
      <c r="B248" s="358">
        <v>5832942.3483651699</v>
      </c>
      <c r="C248" s="358" t="s">
        <v>2033</v>
      </c>
      <c r="D248" s="359" t="s">
        <v>1990</v>
      </c>
      <c r="E248" s="359" t="s">
        <v>1990</v>
      </c>
      <c r="F248" s="359" t="s">
        <v>1990</v>
      </c>
      <c r="G248" s="358">
        <v>410542.75702448451</v>
      </c>
      <c r="H248" s="358">
        <v>12.55614437939165</v>
      </c>
      <c r="I248" s="358">
        <v>4.1395436288617402</v>
      </c>
    </row>
    <row r="249" spans="1:9">
      <c r="A249" s="360" t="s">
        <v>2069</v>
      </c>
      <c r="B249" s="363">
        <v>509157.7754591406</v>
      </c>
      <c r="C249" s="358" t="s">
        <v>2033</v>
      </c>
      <c r="D249" s="358">
        <v>67.143364802995393</v>
      </c>
      <c r="E249" s="358">
        <v>6.4971859341457296</v>
      </c>
      <c r="F249" s="358">
        <v>6.1414341372084902</v>
      </c>
      <c r="G249" s="363">
        <v>34186.566259934691</v>
      </c>
      <c r="H249" s="363">
        <v>3.3080927369740598</v>
      </c>
      <c r="I249" s="363">
        <v>3.1269589434299001</v>
      </c>
    </row>
    <row r="250" spans="1:9">
      <c r="A250" s="360" t="s">
        <v>2070</v>
      </c>
      <c r="B250" s="363">
        <v>5287253.5119992914</v>
      </c>
      <c r="C250" s="358" t="s">
        <v>2033</v>
      </c>
      <c r="D250" s="358">
        <v>70.79246071620166</v>
      </c>
      <c r="E250" s="358">
        <v>0.19420456648574999</v>
      </c>
      <c r="F250" s="358">
        <v>0.18814347493101999</v>
      </c>
      <c r="G250" s="363">
        <v>374297.68654480908</v>
      </c>
      <c r="H250" s="363">
        <v>1.02680877619808</v>
      </c>
      <c r="I250" s="363">
        <v>0.99476224858879003</v>
      </c>
    </row>
    <row r="251" spans="1:9">
      <c r="A251" s="360" t="s">
        <v>2071</v>
      </c>
      <c r="B251" s="363">
        <v>23860.857915216009</v>
      </c>
      <c r="C251" s="358" t="s">
        <v>2033</v>
      </c>
      <c r="D251" s="358">
        <v>59.589262354098238</v>
      </c>
      <c r="E251" s="358">
        <v>0.25455909593203002</v>
      </c>
      <c r="F251" s="358">
        <v>0.65047788376092996</v>
      </c>
      <c r="G251" s="363">
        <v>1421.8509223036683</v>
      </c>
      <c r="H251" s="363">
        <v>6.07399841906E-3</v>
      </c>
      <c r="I251" s="363">
        <v>1.5520960361409999E-2</v>
      </c>
    </row>
    <row r="252" spans="1:9">
      <c r="A252" s="360" t="s">
        <v>2078</v>
      </c>
      <c r="B252" s="358" t="s">
        <v>1964</v>
      </c>
      <c r="C252" s="358" t="s">
        <v>2033</v>
      </c>
      <c r="D252" s="359" t="s">
        <v>1990</v>
      </c>
      <c r="E252" s="359" t="s">
        <v>1990</v>
      </c>
      <c r="F252" s="359" t="s">
        <v>1990</v>
      </c>
      <c r="G252" s="358" t="s">
        <v>1964</v>
      </c>
      <c r="H252" s="358">
        <v>1.0526893401586801</v>
      </c>
      <c r="I252" s="358">
        <v>1.3709364421000001E-4</v>
      </c>
    </row>
    <row r="253" spans="1:9">
      <c r="A253" s="369" t="s">
        <v>2075</v>
      </c>
      <c r="B253" s="363" t="s">
        <v>1964</v>
      </c>
      <c r="C253" s="358" t="s">
        <v>2033</v>
      </c>
      <c r="D253" s="358" t="s">
        <v>1964</v>
      </c>
      <c r="E253" s="358" t="s">
        <v>1964</v>
      </c>
      <c r="F253" s="358" t="s">
        <v>1964</v>
      </c>
      <c r="G253" s="363" t="s">
        <v>1964</v>
      </c>
      <c r="H253" s="363">
        <v>1.0526893401586801</v>
      </c>
      <c r="I253" s="363">
        <v>1.3709364421000001E-4</v>
      </c>
    </row>
    <row r="254" spans="1:9">
      <c r="A254" s="360" t="s">
        <v>2036</v>
      </c>
      <c r="B254" s="363">
        <v>12670.202991522168</v>
      </c>
      <c r="C254" s="358" t="s">
        <v>2033</v>
      </c>
      <c r="D254" s="358">
        <v>50.248073994006518</v>
      </c>
      <c r="E254" s="358">
        <v>565.1314864248078</v>
      </c>
      <c r="F254" s="358">
        <v>7.5093565144669999E-2</v>
      </c>
      <c r="G254" s="363">
        <v>636.65329743708867</v>
      </c>
      <c r="H254" s="363">
        <v>7.1603306499029697</v>
      </c>
      <c r="I254" s="363">
        <v>9.5145071374E-4</v>
      </c>
    </row>
    <row r="255" spans="1:9">
      <c r="A255" s="360" t="s">
        <v>2039</v>
      </c>
      <c r="B255" s="363" t="s">
        <v>1964</v>
      </c>
      <c r="C255" s="358" t="s">
        <v>2033</v>
      </c>
      <c r="D255" s="358" t="s">
        <v>1964</v>
      </c>
      <c r="E255" s="358" t="s">
        <v>1964</v>
      </c>
      <c r="F255" s="358" t="s">
        <v>1964</v>
      </c>
      <c r="G255" s="363" t="s">
        <v>1964</v>
      </c>
      <c r="H255" s="363">
        <v>2.1488777387999999E-3</v>
      </c>
      <c r="I255" s="363">
        <v>1.21293212369E-3</v>
      </c>
    </row>
    <row r="256" spans="1:9">
      <c r="A256" s="360" t="s">
        <v>2073</v>
      </c>
      <c r="B256" s="358" t="s">
        <v>1993</v>
      </c>
      <c r="C256" s="358" t="s">
        <v>2033</v>
      </c>
      <c r="D256" s="359" t="s">
        <v>1990</v>
      </c>
      <c r="E256" s="359" t="s">
        <v>1990</v>
      </c>
      <c r="F256" s="359" t="s">
        <v>1990</v>
      </c>
      <c r="G256" s="358" t="s">
        <v>1993</v>
      </c>
      <c r="H256" s="358" t="s">
        <v>1993</v>
      </c>
      <c r="I256" s="358" t="s">
        <v>1993</v>
      </c>
    </row>
    <row r="257" spans="1:9">
      <c r="A257" s="373" t="s">
        <v>2079</v>
      </c>
      <c r="B257" s="358">
        <v>23342.475449176363</v>
      </c>
      <c r="C257" s="358" t="s">
        <v>2033</v>
      </c>
      <c r="D257" s="359" t="s">
        <v>1990</v>
      </c>
      <c r="E257" s="359" t="s">
        <v>1990</v>
      </c>
      <c r="F257" s="359" t="s">
        <v>1990</v>
      </c>
      <c r="G257" s="358">
        <v>1567.2923444890123</v>
      </c>
      <c r="H257" s="358">
        <v>0.73343558265860997</v>
      </c>
      <c r="I257" s="358">
        <v>7.4179466324320001E-2</v>
      </c>
    </row>
    <row r="258" spans="1:9">
      <c r="A258" s="360" t="s">
        <v>2069</v>
      </c>
      <c r="B258" s="363">
        <v>23342.475449176363</v>
      </c>
      <c r="C258" s="358" t="s">
        <v>2033</v>
      </c>
      <c r="D258" s="358">
        <v>67.143364802995393</v>
      </c>
      <c r="E258" s="358">
        <v>31.42064277867707</v>
      </c>
      <c r="F258" s="358">
        <v>3.17787487817353</v>
      </c>
      <c r="G258" s="363">
        <v>1567.2923444890123</v>
      </c>
      <c r="H258" s="363">
        <v>0.73343558265860997</v>
      </c>
      <c r="I258" s="363">
        <v>7.4179466324320001E-2</v>
      </c>
    </row>
    <row r="259" spans="1:9">
      <c r="A259" s="360" t="s">
        <v>2070</v>
      </c>
      <c r="B259" s="363" t="s">
        <v>1993</v>
      </c>
      <c r="C259" s="358" t="s">
        <v>2033</v>
      </c>
      <c r="D259" s="358" t="s">
        <v>1993</v>
      </c>
      <c r="E259" s="358" t="s">
        <v>1993</v>
      </c>
      <c r="F259" s="358" t="s">
        <v>1993</v>
      </c>
      <c r="G259" s="363" t="s">
        <v>1993</v>
      </c>
      <c r="H259" s="363" t="s">
        <v>1993</v>
      </c>
      <c r="I259" s="363" t="s">
        <v>1993</v>
      </c>
    </row>
    <row r="260" spans="1:9">
      <c r="A260" s="360" t="s">
        <v>2071</v>
      </c>
      <c r="B260" s="363" t="s">
        <v>1993</v>
      </c>
      <c r="C260" s="358" t="s">
        <v>2033</v>
      </c>
      <c r="D260" s="358" t="s">
        <v>1993</v>
      </c>
      <c r="E260" s="358" t="s">
        <v>1993</v>
      </c>
      <c r="F260" s="358" t="s">
        <v>1993</v>
      </c>
      <c r="G260" s="363" t="s">
        <v>1993</v>
      </c>
      <c r="H260" s="363" t="s">
        <v>1993</v>
      </c>
      <c r="I260" s="363" t="s">
        <v>1993</v>
      </c>
    </row>
    <row r="261" spans="1:9">
      <c r="A261" s="360" t="s">
        <v>2072</v>
      </c>
      <c r="B261" s="358" t="s">
        <v>1993</v>
      </c>
      <c r="C261" s="358" t="s">
        <v>2033</v>
      </c>
      <c r="D261" s="359" t="s">
        <v>1990</v>
      </c>
      <c r="E261" s="359" t="s">
        <v>1990</v>
      </c>
      <c r="F261" s="359" t="s">
        <v>1990</v>
      </c>
      <c r="G261" s="358" t="s">
        <v>1993</v>
      </c>
      <c r="H261" s="358" t="s">
        <v>1993</v>
      </c>
      <c r="I261" s="358" t="s">
        <v>1993</v>
      </c>
    </row>
    <row r="262" spans="1:9">
      <c r="A262" s="360" t="s">
        <v>2036</v>
      </c>
      <c r="B262" s="363" t="s">
        <v>1993</v>
      </c>
      <c r="C262" s="358" t="s">
        <v>2033</v>
      </c>
      <c r="D262" s="358" t="s">
        <v>1993</v>
      </c>
      <c r="E262" s="358" t="s">
        <v>1993</v>
      </c>
      <c r="F262" s="358" t="s">
        <v>1993</v>
      </c>
      <c r="G262" s="363" t="s">
        <v>1993</v>
      </c>
      <c r="H262" s="363" t="s">
        <v>1993</v>
      </c>
      <c r="I262" s="363" t="s">
        <v>1993</v>
      </c>
    </row>
    <row r="263" spans="1:9">
      <c r="A263" s="360" t="s">
        <v>2039</v>
      </c>
      <c r="B263" s="363" t="s">
        <v>1964</v>
      </c>
      <c r="C263" s="358" t="s">
        <v>2033</v>
      </c>
      <c r="D263" s="358" t="s">
        <v>1964</v>
      </c>
      <c r="E263" s="358" t="s">
        <v>2006</v>
      </c>
      <c r="F263" s="358" t="s">
        <v>2006</v>
      </c>
      <c r="G263" s="363" t="s">
        <v>1964</v>
      </c>
      <c r="H263" s="363" t="s">
        <v>2006</v>
      </c>
      <c r="I263" s="363" t="s">
        <v>2006</v>
      </c>
    </row>
    <row r="264" spans="1:9">
      <c r="A264" s="360" t="s">
        <v>2073</v>
      </c>
      <c r="B264" s="358" t="s">
        <v>1993</v>
      </c>
      <c r="C264" s="358" t="s">
        <v>2033</v>
      </c>
      <c r="D264" s="359" t="s">
        <v>1990</v>
      </c>
      <c r="E264" s="359" t="s">
        <v>1990</v>
      </c>
      <c r="F264" s="359" t="s">
        <v>1990</v>
      </c>
      <c r="G264" s="358" t="s">
        <v>1993</v>
      </c>
      <c r="H264" s="358" t="s">
        <v>1993</v>
      </c>
      <c r="I264" s="358" t="s">
        <v>1993</v>
      </c>
    </row>
    <row r="265" spans="1:9">
      <c r="A265" s="373" t="s">
        <v>2080</v>
      </c>
      <c r="B265" s="358" t="s">
        <v>1993</v>
      </c>
      <c r="C265" s="358" t="s">
        <v>2033</v>
      </c>
      <c r="D265" s="359" t="s">
        <v>1990</v>
      </c>
      <c r="E265" s="359" t="s">
        <v>1990</v>
      </c>
      <c r="F265" s="359" t="s">
        <v>1990</v>
      </c>
      <c r="G265" s="358" t="s">
        <v>1993</v>
      </c>
      <c r="H265" s="358" t="s">
        <v>2000</v>
      </c>
      <c r="I265" s="358" t="s">
        <v>2000</v>
      </c>
    </row>
    <row r="266" spans="1:9">
      <c r="A266" s="362" t="s">
        <v>2081</v>
      </c>
      <c r="B266" s="358" t="s">
        <v>1993</v>
      </c>
      <c r="C266" s="358" t="s">
        <v>2033</v>
      </c>
      <c r="D266" s="359" t="s">
        <v>1990</v>
      </c>
      <c r="E266" s="359" t="s">
        <v>1990</v>
      </c>
      <c r="F266" s="359" t="s">
        <v>1990</v>
      </c>
      <c r="G266" s="358" t="s">
        <v>1993</v>
      </c>
      <c r="H266" s="358" t="s">
        <v>2000</v>
      </c>
      <c r="I266" s="358" t="s">
        <v>2000</v>
      </c>
    </row>
    <row r="267" spans="1:9">
      <c r="A267" s="369" t="s">
        <v>2069</v>
      </c>
      <c r="B267" s="363" t="s">
        <v>1993</v>
      </c>
      <c r="C267" s="358" t="s">
        <v>2033</v>
      </c>
      <c r="D267" s="358" t="s">
        <v>1993</v>
      </c>
      <c r="E267" s="358" t="s">
        <v>1964</v>
      </c>
      <c r="F267" s="358" t="s">
        <v>1964</v>
      </c>
      <c r="G267" s="363" t="s">
        <v>1993</v>
      </c>
      <c r="H267" s="363" t="s">
        <v>1964</v>
      </c>
      <c r="I267" s="363" t="s">
        <v>1964</v>
      </c>
    </row>
    <row r="268" spans="1:9">
      <c r="A268" s="369" t="s">
        <v>2082</v>
      </c>
      <c r="B268" s="363" t="s">
        <v>1993</v>
      </c>
      <c r="C268" s="358" t="s">
        <v>2033</v>
      </c>
      <c r="D268" s="358" t="s">
        <v>1993</v>
      </c>
      <c r="E268" s="358" t="s">
        <v>1964</v>
      </c>
      <c r="F268" s="358" t="s">
        <v>1964</v>
      </c>
      <c r="G268" s="363" t="s">
        <v>1993</v>
      </c>
      <c r="H268" s="363" t="s">
        <v>1964</v>
      </c>
      <c r="I268" s="363" t="s">
        <v>1964</v>
      </c>
    </row>
    <row r="269" spans="1:9">
      <c r="A269" s="369" t="s">
        <v>2083</v>
      </c>
      <c r="B269" s="363" t="s">
        <v>1993</v>
      </c>
      <c r="C269" s="358" t="s">
        <v>2033</v>
      </c>
      <c r="D269" s="358" t="s">
        <v>1993</v>
      </c>
      <c r="E269" s="358" t="s">
        <v>1964</v>
      </c>
      <c r="F269" s="358" t="s">
        <v>1964</v>
      </c>
      <c r="G269" s="363" t="s">
        <v>1993</v>
      </c>
      <c r="H269" s="363" t="s">
        <v>1964</v>
      </c>
      <c r="I269" s="363" t="s">
        <v>1964</v>
      </c>
    </row>
    <row r="270" spans="1:9">
      <c r="A270" s="369" t="s">
        <v>2084</v>
      </c>
      <c r="B270" s="358" t="s">
        <v>1993</v>
      </c>
      <c r="C270" s="358" t="s">
        <v>2033</v>
      </c>
      <c r="D270" s="359" t="s">
        <v>1990</v>
      </c>
      <c r="E270" s="359" t="s">
        <v>1990</v>
      </c>
      <c r="F270" s="359" t="s">
        <v>1990</v>
      </c>
      <c r="G270" s="358" t="s">
        <v>1993</v>
      </c>
      <c r="H270" s="358" t="s">
        <v>1964</v>
      </c>
      <c r="I270" s="358" t="s">
        <v>1964</v>
      </c>
    </row>
    <row r="271" spans="1:9">
      <c r="A271" s="369" t="s">
        <v>2046</v>
      </c>
      <c r="B271" s="363" t="s">
        <v>1993</v>
      </c>
      <c r="C271" s="358" t="s">
        <v>2033</v>
      </c>
      <c r="D271" s="358" t="s">
        <v>1993</v>
      </c>
      <c r="E271" s="358" t="s">
        <v>1964</v>
      </c>
      <c r="F271" s="358" t="s">
        <v>1964</v>
      </c>
      <c r="G271" s="363" t="s">
        <v>1993</v>
      </c>
      <c r="H271" s="363" t="s">
        <v>1964</v>
      </c>
      <c r="I271" s="363" t="s">
        <v>1964</v>
      </c>
    </row>
    <row r="272" spans="1:9">
      <c r="A272" s="369" t="s">
        <v>811</v>
      </c>
      <c r="B272" s="363" t="s">
        <v>1993</v>
      </c>
      <c r="C272" s="358" t="s">
        <v>2033</v>
      </c>
      <c r="D272" s="358" t="s">
        <v>1993</v>
      </c>
      <c r="E272" s="358" t="s">
        <v>1964</v>
      </c>
      <c r="F272" s="358" t="s">
        <v>1964</v>
      </c>
      <c r="G272" s="363" t="s">
        <v>1993</v>
      </c>
      <c r="H272" s="363" t="s">
        <v>1964</v>
      </c>
      <c r="I272" s="363" t="s">
        <v>1964</v>
      </c>
    </row>
    <row r="273" spans="1:10">
      <c r="A273" s="369" t="s">
        <v>2085</v>
      </c>
      <c r="B273" s="358" t="s">
        <v>1993</v>
      </c>
      <c r="C273" s="358" t="s">
        <v>2033</v>
      </c>
      <c r="D273" s="359" t="s">
        <v>1990</v>
      </c>
      <c r="E273" s="359" t="s">
        <v>1990</v>
      </c>
      <c r="F273" s="359" t="s">
        <v>1990</v>
      </c>
      <c r="G273" s="358" t="s">
        <v>1993</v>
      </c>
      <c r="H273" s="358" t="s">
        <v>1986</v>
      </c>
      <c r="I273" s="358" t="s">
        <v>1986</v>
      </c>
    </row>
    <row r="274" spans="1:10">
      <c r="A274" s="371" t="s">
        <v>1976</v>
      </c>
      <c r="B274" s="358">
        <v>650576.52184247714</v>
      </c>
      <c r="C274" s="358" t="s">
        <v>2033</v>
      </c>
      <c r="D274" s="359" t="s">
        <v>1990</v>
      </c>
      <c r="E274" s="359" t="s">
        <v>1990</v>
      </c>
      <c r="F274" s="359" t="s">
        <v>1990</v>
      </c>
      <c r="G274" s="358">
        <v>46055.912865416671</v>
      </c>
      <c r="H274" s="358">
        <v>3.5201759225</v>
      </c>
      <c r="I274" s="358">
        <v>1.1264562951999999</v>
      </c>
    </row>
    <row r="275" spans="1:10">
      <c r="A275" s="360" t="s">
        <v>2034</v>
      </c>
      <c r="B275" s="363">
        <v>650576.52184247714</v>
      </c>
      <c r="C275" s="358" t="s">
        <v>2033</v>
      </c>
      <c r="D275" s="358">
        <v>70.79246071620166</v>
      </c>
      <c r="E275" s="358">
        <v>5.4108560704444404</v>
      </c>
      <c r="F275" s="358">
        <v>1.7314739425422201</v>
      </c>
      <c r="G275" s="363">
        <v>46055.912865416671</v>
      </c>
      <c r="H275" s="363">
        <v>3.5201759225</v>
      </c>
      <c r="I275" s="363">
        <v>1.1264562951999999</v>
      </c>
    </row>
    <row r="276" spans="1:10">
      <c r="A276" s="360" t="s">
        <v>2035</v>
      </c>
      <c r="B276" s="363" t="s">
        <v>1993</v>
      </c>
      <c r="C276" s="358" t="s">
        <v>2033</v>
      </c>
      <c r="D276" s="358" t="s">
        <v>1993</v>
      </c>
      <c r="E276" s="358" t="s">
        <v>1993</v>
      </c>
      <c r="F276" s="358" t="s">
        <v>1993</v>
      </c>
      <c r="G276" s="363" t="s">
        <v>1993</v>
      </c>
      <c r="H276" s="363" t="s">
        <v>1993</v>
      </c>
      <c r="I276" s="363" t="s">
        <v>1993</v>
      </c>
    </row>
    <row r="277" spans="1:10">
      <c r="A277" s="360" t="s">
        <v>2036</v>
      </c>
      <c r="B277" s="363" t="s">
        <v>1964</v>
      </c>
      <c r="C277" s="358" t="s">
        <v>2033</v>
      </c>
      <c r="D277" s="358" t="s">
        <v>1964</v>
      </c>
      <c r="E277" s="358" t="s">
        <v>1964</v>
      </c>
      <c r="F277" s="358" t="s">
        <v>1964</v>
      </c>
      <c r="G277" s="363" t="s">
        <v>1964</v>
      </c>
      <c r="H277" s="363" t="s">
        <v>1964</v>
      </c>
      <c r="I277" s="363" t="s">
        <v>1964</v>
      </c>
    </row>
    <row r="278" spans="1:10">
      <c r="A278" s="360" t="s">
        <v>2039</v>
      </c>
      <c r="B278" s="363" t="s">
        <v>1964</v>
      </c>
      <c r="C278" s="358" t="s">
        <v>2033</v>
      </c>
      <c r="D278" s="358" t="s">
        <v>1964</v>
      </c>
      <c r="E278" s="358" t="s">
        <v>2006</v>
      </c>
      <c r="F278" s="358" t="s">
        <v>2006</v>
      </c>
      <c r="G278" s="363" t="s">
        <v>1964</v>
      </c>
      <c r="H278" s="363" t="s">
        <v>2006</v>
      </c>
      <c r="I278" s="363" t="s">
        <v>2006</v>
      </c>
    </row>
    <row r="279" spans="1:10">
      <c r="A279" s="360" t="s">
        <v>2086</v>
      </c>
      <c r="B279" s="358" t="s">
        <v>1964</v>
      </c>
      <c r="C279" s="358" t="s">
        <v>2033</v>
      </c>
      <c r="D279" s="359" t="s">
        <v>1990</v>
      </c>
      <c r="E279" s="359" t="s">
        <v>1990</v>
      </c>
      <c r="F279" s="359" t="s">
        <v>1990</v>
      </c>
      <c r="G279" s="358" t="s">
        <v>1964</v>
      </c>
      <c r="H279" s="358" t="s">
        <v>1986</v>
      </c>
      <c r="I279" s="358" t="s">
        <v>1986</v>
      </c>
    </row>
    <row r="280" spans="1:10">
      <c r="A280" s="371" t="s">
        <v>2087</v>
      </c>
      <c r="B280" s="358">
        <v>546204.87037064438</v>
      </c>
      <c r="C280" s="358" t="s">
        <v>2033</v>
      </c>
      <c r="D280" s="359" t="s">
        <v>1990</v>
      </c>
      <c r="E280" s="359" t="s">
        <v>1990</v>
      </c>
      <c r="F280" s="359" t="s">
        <v>1990</v>
      </c>
      <c r="G280" s="358">
        <v>38024.136018348065</v>
      </c>
      <c r="H280" s="358">
        <v>16.174692701572852</v>
      </c>
      <c r="I280" s="358">
        <v>0.73291389331867995</v>
      </c>
    </row>
    <row r="281" spans="1:10">
      <c r="A281" s="360" t="s">
        <v>2088</v>
      </c>
      <c r="B281" s="363">
        <v>270555.52902466076</v>
      </c>
      <c r="C281" s="358" t="s">
        <v>2033</v>
      </c>
      <c r="D281" s="358">
        <v>71.174746954728036</v>
      </c>
      <c r="E281" s="358">
        <v>7.2747437896637797</v>
      </c>
      <c r="F281" s="358">
        <v>2.07984266172793</v>
      </c>
      <c r="G281" s="363">
        <v>19256.721315532806</v>
      </c>
      <c r="H281" s="363">
        <v>1.9682221545313501</v>
      </c>
      <c r="I281" s="363">
        <v>0.56271293163185998</v>
      </c>
    </row>
    <row r="282" spans="1:10">
      <c r="A282" s="360" t="s">
        <v>2089</v>
      </c>
      <c r="B282" s="363">
        <v>275649.34134598356</v>
      </c>
      <c r="C282" s="358" t="s">
        <v>2033</v>
      </c>
      <c r="D282" s="358">
        <v>68.084380725071952</v>
      </c>
      <c r="E282" s="358">
        <v>51.538198777011146</v>
      </c>
      <c r="F282" s="358">
        <v>0.61745462860799005</v>
      </c>
      <c r="G282" s="363">
        <v>18767.414702815262</v>
      </c>
      <c r="H282" s="363">
        <v>14.2064705470415</v>
      </c>
      <c r="I282" s="363">
        <v>0.17020096168682</v>
      </c>
    </row>
    <row r="283" spans="1:10">
      <c r="A283" s="360" t="s">
        <v>2069</v>
      </c>
      <c r="B283" s="363" t="s">
        <v>1964</v>
      </c>
      <c r="C283" s="358" t="s">
        <v>2033</v>
      </c>
      <c r="D283" s="358" t="s">
        <v>1964</v>
      </c>
      <c r="E283" s="358" t="s">
        <v>1964</v>
      </c>
      <c r="F283" s="358" t="s">
        <v>1964</v>
      </c>
      <c r="G283" s="363" t="s">
        <v>1964</v>
      </c>
      <c r="H283" s="363" t="s">
        <v>1964</v>
      </c>
      <c r="I283" s="363" t="s">
        <v>1964</v>
      </c>
    </row>
    <row r="284" spans="1:10">
      <c r="A284" s="360" t="s">
        <v>2090</v>
      </c>
      <c r="B284" s="358" t="s">
        <v>1993</v>
      </c>
      <c r="C284" s="358" t="s">
        <v>2033</v>
      </c>
      <c r="D284" s="359" t="s">
        <v>1990</v>
      </c>
      <c r="E284" s="359" t="s">
        <v>1990</v>
      </c>
      <c r="F284" s="359" t="s">
        <v>1990</v>
      </c>
      <c r="G284" s="358" t="s">
        <v>1993</v>
      </c>
      <c r="H284" s="358" t="s">
        <v>1986</v>
      </c>
      <c r="I284" s="358" t="s">
        <v>1986</v>
      </c>
    </row>
    <row r="285" spans="1:10">
      <c r="A285" s="360" t="s">
        <v>2036</v>
      </c>
      <c r="B285" s="363" t="s">
        <v>2006</v>
      </c>
      <c r="C285" s="358" t="s">
        <v>2033</v>
      </c>
      <c r="D285" s="358" t="s">
        <v>2006</v>
      </c>
      <c r="E285" s="358" t="s">
        <v>1964</v>
      </c>
      <c r="F285" s="358" t="s">
        <v>1964</v>
      </c>
      <c r="G285" s="363" t="s">
        <v>2006</v>
      </c>
      <c r="H285" s="363" t="s">
        <v>1964</v>
      </c>
      <c r="I285" s="363" t="s">
        <v>1964</v>
      </c>
      <c r="J285" s="358" t="s">
        <v>1986</v>
      </c>
    </row>
    <row r="286" spans="1:10">
      <c r="A286" s="360" t="s">
        <v>2039</v>
      </c>
      <c r="B286" s="363" t="s">
        <v>1964</v>
      </c>
      <c r="C286" s="358" t="s">
        <v>2033</v>
      </c>
      <c r="D286" s="358" t="s">
        <v>1964</v>
      </c>
      <c r="E286" s="358" t="s">
        <v>2006</v>
      </c>
      <c r="F286" s="358" t="s">
        <v>2006</v>
      </c>
      <c r="G286" s="363" t="s">
        <v>1964</v>
      </c>
      <c r="H286" s="363" t="s">
        <v>2006</v>
      </c>
      <c r="I286" s="363" t="s">
        <v>2006</v>
      </c>
      <c r="J286" s="358" t="s">
        <v>1986</v>
      </c>
    </row>
    <row r="287" spans="1:10">
      <c r="A287" s="360" t="s">
        <v>2091</v>
      </c>
      <c r="B287" s="358" t="s">
        <v>1993</v>
      </c>
      <c r="C287" s="358" t="s">
        <v>2033</v>
      </c>
      <c r="D287" s="359" t="s">
        <v>1990</v>
      </c>
      <c r="E287" s="359" t="s">
        <v>1990</v>
      </c>
      <c r="F287" s="359" t="s">
        <v>1990</v>
      </c>
      <c r="G287" s="358" t="s">
        <v>1993</v>
      </c>
      <c r="H287" s="358" t="s">
        <v>1986</v>
      </c>
      <c r="I287" s="358" t="s">
        <v>1986</v>
      </c>
      <c r="J287" s="358" t="s">
        <v>1986</v>
      </c>
    </row>
    <row r="288" spans="1:10">
      <c r="A288" s="371" t="s">
        <v>2092</v>
      </c>
      <c r="B288" s="358">
        <v>644614.3919557624</v>
      </c>
      <c r="C288" s="358" t="s">
        <v>2033</v>
      </c>
      <c r="D288" s="359" t="s">
        <v>1990</v>
      </c>
      <c r="E288" s="359" t="s">
        <v>1990</v>
      </c>
      <c r="F288" s="359" t="s">
        <v>1990</v>
      </c>
      <c r="G288" s="358">
        <v>32390.631664594664</v>
      </c>
      <c r="H288" s="358">
        <v>42.78562494471668</v>
      </c>
      <c r="I288" s="358">
        <v>22.8286814646106</v>
      </c>
      <c r="J288" s="358" t="s">
        <v>1986</v>
      </c>
    </row>
    <row r="289" spans="1:10">
      <c r="A289" s="366" t="s">
        <v>2034</v>
      </c>
      <c r="B289" s="358" t="s">
        <v>2093</v>
      </c>
      <c r="C289" s="358" t="s">
        <v>2033</v>
      </c>
      <c r="D289" s="358" t="s">
        <v>2093</v>
      </c>
      <c r="E289" s="358" t="s">
        <v>2093</v>
      </c>
      <c r="F289" s="358" t="s">
        <v>2093</v>
      </c>
      <c r="G289" s="358" t="s">
        <v>2093</v>
      </c>
      <c r="H289" s="358">
        <v>40.930380256173969</v>
      </c>
      <c r="I289" s="358">
        <v>22.744244376797859</v>
      </c>
      <c r="J289" s="358" t="s">
        <v>1986</v>
      </c>
    </row>
    <row r="290" spans="1:10">
      <c r="A290" s="366" t="s">
        <v>2035</v>
      </c>
      <c r="B290" s="358" t="s">
        <v>1993</v>
      </c>
      <c r="C290" s="358" t="s">
        <v>2033</v>
      </c>
      <c r="D290" s="358" t="s">
        <v>1993</v>
      </c>
      <c r="E290" s="358" t="s">
        <v>1993</v>
      </c>
      <c r="F290" s="358" t="s">
        <v>1993</v>
      </c>
      <c r="G290" s="358" t="s">
        <v>1993</v>
      </c>
      <c r="H290" s="358" t="s">
        <v>1993</v>
      </c>
      <c r="I290" s="358" t="s">
        <v>1993</v>
      </c>
      <c r="J290" s="358" t="s">
        <v>1986</v>
      </c>
    </row>
    <row r="291" spans="1:10">
      <c r="A291" s="366" t="s">
        <v>2036</v>
      </c>
      <c r="B291" s="358">
        <v>644614.3919557624</v>
      </c>
      <c r="C291" s="358" t="s">
        <v>2033</v>
      </c>
      <c r="D291" s="358">
        <v>50.248073994006511</v>
      </c>
      <c r="E291" s="358">
        <v>2.8780689846434999</v>
      </c>
      <c r="F291" s="358">
        <v>0.13098852409508999</v>
      </c>
      <c r="G291" s="358">
        <v>32390.631664594664</v>
      </c>
      <c r="H291" s="358">
        <v>1.8552446885427101</v>
      </c>
      <c r="I291" s="358">
        <v>8.4437087812739994E-2</v>
      </c>
      <c r="J291" s="358" t="s">
        <v>1986</v>
      </c>
    </row>
    <row r="292" spans="1:10">
      <c r="A292" s="366" t="s">
        <v>2058</v>
      </c>
      <c r="B292" s="358" t="s">
        <v>2051</v>
      </c>
      <c r="C292" s="358" t="s">
        <v>2033</v>
      </c>
      <c r="D292" s="358" t="s">
        <v>2051</v>
      </c>
      <c r="E292" s="358" t="s">
        <v>1993</v>
      </c>
      <c r="F292" s="358" t="s">
        <v>1993</v>
      </c>
      <c r="G292" s="358" t="s">
        <v>2051</v>
      </c>
      <c r="H292" s="358" t="s">
        <v>1993</v>
      </c>
      <c r="I292" s="358" t="s">
        <v>1993</v>
      </c>
      <c r="J292" s="358" t="s">
        <v>1986</v>
      </c>
    </row>
    <row r="293" spans="1:10">
      <c r="A293" s="366" t="s">
        <v>2060</v>
      </c>
      <c r="B293" s="358" t="s">
        <v>1964</v>
      </c>
      <c r="C293" s="358" t="s">
        <v>2033</v>
      </c>
      <c r="D293" s="358" t="s">
        <v>1964</v>
      </c>
      <c r="E293" s="358" t="s">
        <v>2094</v>
      </c>
      <c r="F293" s="358" t="s">
        <v>2094</v>
      </c>
      <c r="G293" s="358" t="s">
        <v>1964</v>
      </c>
      <c r="H293" s="358" t="s">
        <v>2094</v>
      </c>
      <c r="I293" s="358" t="s">
        <v>2094</v>
      </c>
      <c r="J293" s="358" t="s">
        <v>1986</v>
      </c>
    </row>
    <row r="294" spans="1:10">
      <c r="A294" s="325" t="s">
        <v>2095</v>
      </c>
      <c r="B294" s="358">
        <v>644614.3919557624</v>
      </c>
      <c r="C294" s="358" t="s">
        <v>2033</v>
      </c>
      <c r="D294" s="359" t="s">
        <v>1990</v>
      </c>
      <c r="E294" s="359" t="s">
        <v>1990</v>
      </c>
      <c r="F294" s="359" t="s">
        <v>1990</v>
      </c>
      <c r="G294" s="358">
        <v>32390.631664594664</v>
      </c>
      <c r="H294" s="358" t="s">
        <v>2094</v>
      </c>
      <c r="I294" s="358" t="s">
        <v>2094</v>
      </c>
      <c r="J294" s="358" t="s">
        <v>1986</v>
      </c>
    </row>
    <row r="295" spans="1:10">
      <c r="A295" s="366" t="s">
        <v>2034</v>
      </c>
      <c r="B295" s="363" t="s">
        <v>2006</v>
      </c>
      <c r="C295" s="358" t="s">
        <v>2033</v>
      </c>
      <c r="D295" s="358" t="s">
        <v>2006</v>
      </c>
      <c r="E295" s="358" t="s">
        <v>2006</v>
      </c>
      <c r="F295" s="358" t="s">
        <v>2006</v>
      </c>
      <c r="G295" s="363" t="s">
        <v>2006</v>
      </c>
      <c r="H295" s="363" t="s">
        <v>2006</v>
      </c>
      <c r="I295" s="363" t="s">
        <v>2006</v>
      </c>
      <c r="J295" s="358" t="s">
        <v>1986</v>
      </c>
    </row>
    <row r="296" spans="1:10">
      <c r="A296" s="366" t="s">
        <v>2035</v>
      </c>
      <c r="B296" s="363" t="s">
        <v>1993</v>
      </c>
      <c r="C296" s="358" t="s">
        <v>2033</v>
      </c>
      <c r="D296" s="358" t="s">
        <v>1993</v>
      </c>
      <c r="E296" s="358" t="s">
        <v>1993</v>
      </c>
      <c r="F296" s="358" t="s">
        <v>1993</v>
      </c>
      <c r="G296" s="363" t="s">
        <v>1993</v>
      </c>
      <c r="H296" s="363" t="s">
        <v>1993</v>
      </c>
      <c r="I296" s="363" t="s">
        <v>1993</v>
      </c>
      <c r="J296" s="358" t="s">
        <v>1986</v>
      </c>
    </row>
    <row r="297" spans="1:10">
      <c r="A297" s="366" t="s">
        <v>2036</v>
      </c>
      <c r="B297" s="363">
        <v>644614.3919557624</v>
      </c>
      <c r="C297" s="358" t="s">
        <v>2033</v>
      </c>
      <c r="D297" s="358">
        <v>50.248073994006511</v>
      </c>
      <c r="E297" s="358" t="s">
        <v>2006</v>
      </c>
      <c r="F297" s="358" t="s">
        <v>2006</v>
      </c>
      <c r="G297" s="363">
        <v>32390.631664594664</v>
      </c>
      <c r="H297" s="363" t="s">
        <v>2006</v>
      </c>
      <c r="I297" s="363" t="s">
        <v>2006</v>
      </c>
      <c r="J297" s="358" t="s">
        <v>1986</v>
      </c>
    </row>
    <row r="298" spans="1:10">
      <c r="A298" s="366" t="s">
        <v>2058</v>
      </c>
      <c r="B298" s="363" t="s">
        <v>1964</v>
      </c>
      <c r="C298" s="358" t="s">
        <v>2033</v>
      </c>
      <c r="D298" s="358" t="s">
        <v>1964</v>
      </c>
      <c r="E298" s="358" t="s">
        <v>1993</v>
      </c>
      <c r="F298" s="358" t="s">
        <v>1993</v>
      </c>
      <c r="G298" s="363" t="s">
        <v>1964</v>
      </c>
      <c r="H298" s="363" t="s">
        <v>1993</v>
      </c>
      <c r="I298" s="363" t="s">
        <v>1993</v>
      </c>
      <c r="J298" s="358" t="s">
        <v>1986</v>
      </c>
    </row>
    <row r="299" spans="1:10">
      <c r="A299" s="366" t="s">
        <v>2060</v>
      </c>
      <c r="B299" s="363" t="s">
        <v>1964</v>
      </c>
      <c r="C299" s="358" t="s">
        <v>2033</v>
      </c>
      <c r="D299" s="358" t="s">
        <v>1964</v>
      </c>
      <c r="E299" s="358" t="s">
        <v>1993</v>
      </c>
      <c r="F299" s="358" t="s">
        <v>1993</v>
      </c>
      <c r="G299" s="363" t="s">
        <v>1964</v>
      </c>
      <c r="H299" s="363" t="s">
        <v>1993</v>
      </c>
      <c r="I299" s="363" t="s">
        <v>1993</v>
      </c>
      <c r="J299" s="358" t="s">
        <v>1986</v>
      </c>
    </row>
    <row r="300" spans="1:10">
      <c r="A300" s="325" t="s">
        <v>2096</v>
      </c>
      <c r="B300" s="358" t="s">
        <v>2051</v>
      </c>
      <c r="C300" s="358" t="s">
        <v>2033</v>
      </c>
      <c r="D300" s="359" t="s">
        <v>1990</v>
      </c>
      <c r="E300" s="359" t="s">
        <v>1990</v>
      </c>
      <c r="F300" s="359" t="s">
        <v>1990</v>
      </c>
      <c r="G300" s="358" t="s">
        <v>2051</v>
      </c>
      <c r="H300" s="358">
        <v>42.78562494471668</v>
      </c>
      <c r="I300" s="358">
        <v>22.8286814646106</v>
      </c>
      <c r="J300" s="358" t="s">
        <v>1986</v>
      </c>
    </row>
    <row r="301" spans="1:10">
      <c r="A301" s="361" t="s">
        <v>2097</v>
      </c>
      <c r="B301" s="358" t="s">
        <v>2051</v>
      </c>
      <c r="C301" s="358" t="s">
        <v>2033</v>
      </c>
      <c r="D301" s="359" t="s">
        <v>1990</v>
      </c>
      <c r="E301" s="359" t="s">
        <v>1990</v>
      </c>
      <c r="F301" s="359" t="s">
        <v>1990</v>
      </c>
      <c r="G301" s="358" t="s">
        <v>2051</v>
      </c>
      <c r="H301" s="358">
        <v>42.78562494471668</v>
      </c>
      <c r="I301" s="358">
        <v>22.8286814646106</v>
      </c>
      <c r="J301" s="358" t="s">
        <v>1986</v>
      </c>
    </row>
    <row r="302" spans="1:10">
      <c r="A302" s="362" t="s">
        <v>2044</v>
      </c>
      <c r="B302" s="363" t="s">
        <v>1964</v>
      </c>
      <c r="C302" s="358" t="s">
        <v>2033</v>
      </c>
      <c r="D302" s="358" t="s">
        <v>1964</v>
      </c>
      <c r="E302" s="358" t="s">
        <v>1964</v>
      </c>
      <c r="F302" s="358" t="s">
        <v>1964</v>
      </c>
      <c r="G302" s="363" t="s">
        <v>1964</v>
      </c>
      <c r="H302" s="363">
        <v>40.930380256173969</v>
      </c>
      <c r="I302" s="363">
        <v>22.744244376797859</v>
      </c>
      <c r="J302" s="358" t="s">
        <v>1986</v>
      </c>
    </row>
    <row r="303" spans="1:10">
      <c r="A303" s="362" t="s">
        <v>2045</v>
      </c>
      <c r="B303" s="363" t="s">
        <v>1993</v>
      </c>
      <c r="C303" s="358" t="s">
        <v>2033</v>
      </c>
      <c r="D303" s="358" t="s">
        <v>1993</v>
      </c>
      <c r="E303" s="358" t="s">
        <v>1993</v>
      </c>
      <c r="F303" s="358" t="s">
        <v>1993</v>
      </c>
      <c r="G303" s="363" t="s">
        <v>1993</v>
      </c>
      <c r="H303" s="363" t="s">
        <v>1993</v>
      </c>
      <c r="I303" s="363" t="s">
        <v>1993</v>
      </c>
      <c r="J303" s="358" t="s">
        <v>1986</v>
      </c>
    </row>
    <row r="304" spans="1:10">
      <c r="A304" s="362" t="s">
        <v>2046</v>
      </c>
      <c r="B304" s="363" t="s">
        <v>1964</v>
      </c>
      <c r="C304" s="358" t="s">
        <v>2033</v>
      </c>
      <c r="D304" s="358" t="s">
        <v>1964</v>
      </c>
      <c r="E304" s="358" t="s">
        <v>1964</v>
      </c>
      <c r="F304" s="358" t="s">
        <v>1964</v>
      </c>
      <c r="G304" s="363" t="s">
        <v>1964</v>
      </c>
      <c r="H304" s="363">
        <v>1.8552446885427101</v>
      </c>
      <c r="I304" s="363">
        <v>8.4437087812739994E-2</v>
      </c>
      <c r="J304" s="358" t="s">
        <v>1986</v>
      </c>
    </row>
    <row r="305" spans="1:10">
      <c r="A305" s="362" t="s">
        <v>2047</v>
      </c>
      <c r="B305" s="363" t="s">
        <v>1993</v>
      </c>
      <c r="C305" s="358" t="s">
        <v>2033</v>
      </c>
      <c r="D305" s="358" t="s">
        <v>1993</v>
      </c>
      <c r="E305" s="358" t="s">
        <v>1993</v>
      </c>
      <c r="F305" s="358" t="s">
        <v>1993</v>
      </c>
      <c r="G305" s="363" t="s">
        <v>1993</v>
      </c>
      <c r="H305" s="363" t="s">
        <v>1993</v>
      </c>
      <c r="I305" s="363" t="s">
        <v>1993</v>
      </c>
      <c r="J305" s="358" t="s">
        <v>1986</v>
      </c>
    </row>
    <row r="306" spans="1:10">
      <c r="A306" s="362" t="s">
        <v>811</v>
      </c>
      <c r="B306" s="363" t="s">
        <v>1964</v>
      </c>
      <c r="C306" s="358" t="s">
        <v>2033</v>
      </c>
      <c r="D306" s="358" t="s">
        <v>1964</v>
      </c>
      <c r="E306" s="358" t="s">
        <v>2006</v>
      </c>
      <c r="F306" s="358" t="s">
        <v>2006</v>
      </c>
      <c r="G306" s="363" t="s">
        <v>1964</v>
      </c>
      <c r="H306" s="363" t="s">
        <v>2006</v>
      </c>
      <c r="I306" s="363" t="s">
        <v>2006</v>
      </c>
      <c r="J306" s="358" t="s">
        <v>1986</v>
      </c>
    </row>
    <row r="307" spans="1:10">
      <c r="A307" s="243" t="s">
        <v>2098</v>
      </c>
      <c r="B307" s="358">
        <v>11350565.440672889</v>
      </c>
      <c r="C307" s="358" t="s">
        <v>2033</v>
      </c>
      <c r="D307" s="359" t="s">
        <v>1990</v>
      </c>
      <c r="E307" s="359" t="s">
        <v>1990</v>
      </c>
      <c r="F307" s="359" t="s">
        <v>1990</v>
      </c>
      <c r="G307" s="358">
        <v>586285.4434706961</v>
      </c>
      <c r="H307" s="358">
        <v>205.34813377159594</v>
      </c>
      <c r="I307" s="358">
        <v>4.1002059296026401</v>
      </c>
      <c r="J307" s="358" t="s">
        <v>2008</v>
      </c>
    </row>
    <row r="308" spans="1:10">
      <c r="A308" s="360" t="s">
        <v>2034</v>
      </c>
      <c r="B308" s="358">
        <v>2244284.3614724921</v>
      </c>
      <c r="C308" s="358" t="s">
        <v>2033</v>
      </c>
      <c r="D308" s="358">
        <v>67.197268126614205</v>
      </c>
      <c r="E308" s="358">
        <v>9.4999509612768396</v>
      </c>
      <c r="F308" s="358">
        <v>0.57001685543420999</v>
      </c>
      <c r="G308" s="358">
        <v>150809.77799023423</v>
      </c>
      <c r="H308" s="358">
        <v>21.320591377149189</v>
      </c>
      <c r="I308" s="358">
        <v>1.2792799144267299</v>
      </c>
      <c r="J308" s="358" t="s">
        <v>1986</v>
      </c>
    </row>
    <row r="309" spans="1:10">
      <c r="A309" s="360" t="s">
        <v>2035</v>
      </c>
      <c r="B309" s="358">
        <v>112366.54296457814</v>
      </c>
      <c r="C309" s="358" t="s">
        <v>2033</v>
      </c>
      <c r="D309" s="358">
        <v>90.475845936581024</v>
      </c>
      <c r="E309" s="358">
        <v>31.31951642816826</v>
      </c>
      <c r="F309" s="358">
        <v>1.4249999999999701</v>
      </c>
      <c r="G309" s="358">
        <v>10166.458029689384</v>
      </c>
      <c r="H309" s="358">
        <v>3.5192657883555798</v>
      </c>
      <c r="I309" s="358">
        <v>0.16012232372452001</v>
      </c>
      <c r="J309" s="358" t="s">
        <v>1986</v>
      </c>
    </row>
    <row r="310" spans="1:10">
      <c r="A310" s="360" t="s">
        <v>2036</v>
      </c>
      <c r="B310" s="358">
        <v>8464063.9996716734</v>
      </c>
      <c r="C310" s="358" t="s">
        <v>2033</v>
      </c>
      <c r="D310" s="358">
        <v>50.248817526340829</v>
      </c>
      <c r="E310" s="358">
        <v>4.4986853631150696</v>
      </c>
      <c r="F310" s="358">
        <v>8.9994847365319999E-2</v>
      </c>
      <c r="G310" s="358">
        <v>425309.20745077246</v>
      </c>
      <c r="H310" s="358">
        <v>38.07716082779217</v>
      </c>
      <c r="I310" s="358">
        <v>0.76172214774073999</v>
      </c>
      <c r="J310" s="358" t="s">
        <v>1986</v>
      </c>
    </row>
    <row r="311" spans="1:10">
      <c r="A311" s="360" t="s">
        <v>2037</v>
      </c>
      <c r="B311" s="358" t="s">
        <v>1993</v>
      </c>
      <c r="C311" s="358" t="s">
        <v>2033</v>
      </c>
      <c r="D311" s="358" t="s">
        <v>1993</v>
      </c>
      <c r="E311" s="358" t="s">
        <v>1993</v>
      </c>
      <c r="F311" s="358" t="s">
        <v>1993</v>
      </c>
      <c r="G311" s="358" t="s">
        <v>1993</v>
      </c>
      <c r="H311" s="358" t="s">
        <v>1993</v>
      </c>
      <c r="I311" s="358" t="s">
        <v>1993</v>
      </c>
      <c r="J311" s="358" t="s">
        <v>1993</v>
      </c>
    </row>
    <row r="312" spans="1:10">
      <c r="A312" s="360" t="s">
        <v>2038</v>
      </c>
      <c r="B312" s="358" t="s">
        <v>1993</v>
      </c>
      <c r="C312" s="358" t="s">
        <v>2033</v>
      </c>
      <c r="D312" s="358" t="s">
        <v>1993</v>
      </c>
      <c r="E312" s="358" t="s">
        <v>1993</v>
      </c>
      <c r="F312" s="358" t="s">
        <v>1993</v>
      </c>
      <c r="G312" s="358" t="s">
        <v>1993</v>
      </c>
      <c r="H312" s="358" t="s">
        <v>1993</v>
      </c>
      <c r="I312" s="358" t="s">
        <v>1993</v>
      </c>
      <c r="J312" s="358" t="s">
        <v>1993</v>
      </c>
    </row>
    <row r="313" spans="1:10">
      <c r="A313" s="360" t="s">
        <v>2039</v>
      </c>
      <c r="B313" s="358">
        <v>529850.53656414582</v>
      </c>
      <c r="C313" s="358" t="s">
        <v>2033</v>
      </c>
      <c r="D313" s="358">
        <v>97.591405250278996</v>
      </c>
      <c r="E313" s="358">
        <v>268.8137615220773</v>
      </c>
      <c r="F313" s="358">
        <v>3.5841834869610198</v>
      </c>
      <c r="G313" s="358">
        <v>51708.858435909322</v>
      </c>
      <c r="H313" s="358">
        <v>142.43111577829899</v>
      </c>
      <c r="I313" s="358">
        <v>1.8990815437106501</v>
      </c>
      <c r="J313" s="358" t="s">
        <v>1986</v>
      </c>
    </row>
    <row r="314" spans="1:10">
      <c r="A314" s="372" t="s">
        <v>2099</v>
      </c>
      <c r="B314" s="358">
        <v>4223544.2202831479</v>
      </c>
      <c r="C314" s="358" t="s">
        <v>2033</v>
      </c>
      <c r="D314" s="359" t="s">
        <v>1990</v>
      </c>
      <c r="E314" s="359" t="s">
        <v>1990</v>
      </c>
      <c r="F314" s="359" t="s">
        <v>1990</v>
      </c>
      <c r="G314" s="358">
        <v>227130.02298152124</v>
      </c>
      <c r="H314" s="358">
        <v>43.127051806573057</v>
      </c>
      <c r="I314" s="358">
        <v>1.1609958550767701</v>
      </c>
      <c r="J314" s="358" t="s">
        <v>2008</v>
      </c>
    </row>
    <row r="315" spans="1:10">
      <c r="A315" s="360" t="s">
        <v>2034</v>
      </c>
      <c r="B315" s="358">
        <v>802613.81053188839</v>
      </c>
      <c r="C315" s="358" t="s">
        <v>2033</v>
      </c>
      <c r="D315" s="358">
        <v>68.457376341550798</v>
      </c>
      <c r="E315" s="358">
        <v>9.5</v>
      </c>
      <c r="F315" s="358">
        <v>0.56999999999999995</v>
      </c>
      <c r="G315" s="358">
        <v>54944.835684507634</v>
      </c>
      <c r="H315" s="358">
        <v>7.6248312000529399</v>
      </c>
      <c r="I315" s="358">
        <v>0.45748987200317998</v>
      </c>
      <c r="J315" s="358" t="s">
        <v>1986</v>
      </c>
    </row>
    <row r="316" spans="1:10">
      <c r="A316" s="360" t="s">
        <v>2035</v>
      </c>
      <c r="B316" s="358">
        <v>102339.36264828738</v>
      </c>
      <c r="C316" s="358" t="s">
        <v>2033</v>
      </c>
      <c r="D316" s="358">
        <v>90.484267022339296</v>
      </c>
      <c r="E316" s="358">
        <v>9.5</v>
      </c>
      <c r="F316" s="358">
        <v>1.425</v>
      </c>
      <c r="G316" s="358">
        <v>9260.1022167636511</v>
      </c>
      <c r="H316" s="358">
        <v>0.97222394515873001</v>
      </c>
      <c r="I316" s="358">
        <v>0.14583359177381</v>
      </c>
      <c r="J316" s="358" t="s">
        <v>1986</v>
      </c>
    </row>
    <row r="317" spans="1:10">
      <c r="A317" s="360" t="s">
        <v>2036</v>
      </c>
      <c r="B317" s="358">
        <v>3242414.5271654259</v>
      </c>
      <c r="C317" s="358" t="s">
        <v>2033</v>
      </c>
      <c r="D317" s="358">
        <v>50.248073994006511</v>
      </c>
      <c r="E317" s="358">
        <v>4.5</v>
      </c>
      <c r="F317" s="358">
        <v>0.09</v>
      </c>
      <c r="G317" s="358">
        <v>162925.08508024996</v>
      </c>
      <c r="H317" s="358">
        <v>14.590865372244419</v>
      </c>
      <c r="I317" s="358">
        <v>0.29181730744488998</v>
      </c>
      <c r="J317" s="358" t="s">
        <v>1986</v>
      </c>
    </row>
    <row r="318" spans="1:10">
      <c r="A318" s="360" t="s">
        <v>2037</v>
      </c>
      <c r="B318" s="358" t="s">
        <v>1993</v>
      </c>
      <c r="C318" s="358" t="s">
        <v>2033</v>
      </c>
      <c r="D318" s="358" t="s">
        <v>1993</v>
      </c>
      <c r="E318" s="358" t="s">
        <v>1993</v>
      </c>
      <c r="F318" s="358" t="s">
        <v>1993</v>
      </c>
      <c r="G318" s="358" t="s">
        <v>1993</v>
      </c>
      <c r="H318" s="358" t="s">
        <v>1993</v>
      </c>
      <c r="I318" s="358" t="s">
        <v>1993</v>
      </c>
      <c r="J318" s="358" t="s">
        <v>1993</v>
      </c>
    </row>
    <row r="319" spans="1:10">
      <c r="A319" s="360" t="s">
        <v>2038</v>
      </c>
      <c r="B319" s="358" t="s">
        <v>1993</v>
      </c>
      <c r="C319" s="358" t="s">
        <v>2033</v>
      </c>
      <c r="D319" s="358" t="s">
        <v>1993</v>
      </c>
      <c r="E319" s="358" t="s">
        <v>1993</v>
      </c>
      <c r="F319" s="358" t="s">
        <v>1993</v>
      </c>
      <c r="G319" s="358" t="s">
        <v>1993</v>
      </c>
      <c r="H319" s="358" t="s">
        <v>1993</v>
      </c>
      <c r="I319" s="358" t="s">
        <v>1993</v>
      </c>
      <c r="J319" s="358" t="s">
        <v>1993</v>
      </c>
    </row>
    <row r="320" spans="1:10">
      <c r="A320" s="360" t="s">
        <v>2039</v>
      </c>
      <c r="B320" s="358">
        <v>76176.519937545774</v>
      </c>
      <c r="C320" s="358" t="s">
        <v>2033</v>
      </c>
      <c r="D320" s="358">
        <v>96.731829689896188</v>
      </c>
      <c r="E320" s="358">
        <v>261.74904426540229</v>
      </c>
      <c r="F320" s="358">
        <v>3.4899872568719901</v>
      </c>
      <c r="G320" s="358">
        <v>7368.6941529676596</v>
      </c>
      <c r="H320" s="358">
        <v>19.939131289116968</v>
      </c>
      <c r="I320" s="358">
        <v>0.26585508385488998</v>
      </c>
      <c r="J320" s="358" t="s">
        <v>1986</v>
      </c>
    </row>
    <row r="321" spans="1:10">
      <c r="A321" s="362" t="s">
        <v>2100</v>
      </c>
      <c r="B321" s="358">
        <v>4223544.2202831479</v>
      </c>
      <c r="C321" s="358" t="s">
        <v>2033</v>
      </c>
      <c r="D321" s="359" t="s">
        <v>1990</v>
      </c>
      <c r="E321" s="359" t="s">
        <v>1990</v>
      </c>
      <c r="F321" s="359" t="s">
        <v>1990</v>
      </c>
      <c r="G321" s="358">
        <v>227130.02298152124</v>
      </c>
      <c r="H321" s="358">
        <v>43.127051806573057</v>
      </c>
      <c r="I321" s="358">
        <v>1.1609958550767701</v>
      </c>
      <c r="J321" s="358" t="s">
        <v>2008</v>
      </c>
    </row>
    <row r="322" spans="1:10">
      <c r="A322" s="369" t="s">
        <v>2044</v>
      </c>
      <c r="B322" s="363">
        <v>802613.81053188839</v>
      </c>
      <c r="C322" s="358" t="s">
        <v>2033</v>
      </c>
      <c r="D322" s="358">
        <v>68.457376341550798</v>
      </c>
      <c r="E322" s="358">
        <v>9.5</v>
      </c>
      <c r="F322" s="358">
        <v>0.56999999999999995</v>
      </c>
      <c r="G322" s="363">
        <v>54944.835684507634</v>
      </c>
      <c r="H322" s="363">
        <v>7.6248312000529399</v>
      </c>
      <c r="I322" s="363">
        <v>0.45748987200317998</v>
      </c>
      <c r="J322" s="363" t="s">
        <v>1986</v>
      </c>
    </row>
    <row r="323" spans="1:10">
      <c r="A323" s="369" t="s">
        <v>2045</v>
      </c>
      <c r="B323" s="363">
        <v>102339.36264828738</v>
      </c>
      <c r="C323" s="358" t="s">
        <v>2033</v>
      </c>
      <c r="D323" s="358">
        <v>90.484267022339296</v>
      </c>
      <c r="E323" s="358">
        <v>9.5</v>
      </c>
      <c r="F323" s="358">
        <v>1.425</v>
      </c>
      <c r="G323" s="363">
        <v>9260.1022167636511</v>
      </c>
      <c r="H323" s="363">
        <v>0.97222394515873001</v>
      </c>
      <c r="I323" s="363">
        <v>0.14583359177381</v>
      </c>
      <c r="J323" s="363" t="s">
        <v>1986</v>
      </c>
    </row>
    <row r="324" spans="1:10">
      <c r="A324" s="369" t="s">
        <v>2046</v>
      </c>
      <c r="B324" s="363">
        <v>3242414.5271654259</v>
      </c>
      <c r="C324" s="358" t="s">
        <v>2033</v>
      </c>
      <c r="D324" s="358">
        <v>50.248073994006511</v>
      </c>
      <c r="E324" s="358">
        <v>4.5</v>
      </c>
      <c r="F324" s="358">
        <v>0.09</v>
      </c>
      <c r="G324" s="363">
        <v>162925.08508024996</v>
      </c>
      <c r="H324" s="363">
        <v>14.590865372244419</v>
      </c>
      <c r="I324" s="363">
        <v>0.29181730744488998</v>
      </c>
      <c r="J324" s="363" t="s">
        <v>1986</v>
      </c>
    </row>
    <row r="325" spans="1:10">
      <c r="A325" s="369" t="s">
        <v>2047</v>
      </c>
      <c r="B325" s="363" t="s">
        <v>1993</v>
      </c>
      <c r="C325" s="358" t="s">
        <v>2033</v>
      </c>
      <c r="D325" s="358" t="s">
        <v>1993</v>
      </c>
      <c r="E325" s="358" t="s">
        <v>1993</v>
      </c>
      <c r="F325" s="358" t="s">
        <v>1993</v>
      </c>
      <c r="G325" s="363" t="s">
        <v>1993</v>
      </c>
      <c r="H325" s="363" t="s">
        <v>1993</v>
      </c>
      <c r="I325" s="363" t="s">
        <v>1993</v>
      </c>
      <c r="J325" s="363" t="s">
        <v>1993</v>
      </c>
    </row>
    <row r="326" spans="1:10">
      <c r="A326" s="369" t="s">
        <v>2048</v>
      </c>
      <c r="B326" s="363" t="s">
        <v>1993</v>
      </c>
      <c r="C326" s="358" t="s">
        <v>2033</v>
      </c>
      <c r="D326" s="358" t="s">
        <v>1993</v>
      </c>
      <c r="E326" s="358" t="s">
        <v>1993</v>
      </c>
      <c r="F326" s="358" t="s">
        <v>1993</v>
      </c>
      <c r="G326" s="363" t="s">
        <v>1993</v>
      </c>
      <c r="H326" s="363" t="s">
        <v>1993</v>
      </c>
      <c r="I326" s="363" t="s">
        <v>1993</v>
      </c>
      <c r="J326" s="363" t="s">
        <v>1993</v>
      </c>
    </row>
    <row r="327" spans="1:10">
      <c r="A327" s="369" t="s">
        <v>811</v>
      </c>
      <c r="B327" s="363">
        <v>76176.519937545774</v>
      </c>
      <c r="C327" s="358" t="s">
        <v>2033</v>
      </c>
      <c r="D327" s="358">
        <v>96.731829689896188</v>
      </c>
      <c r="E327" s="358">
        <v>261.74904426540229</v>
      </c>
      <c r="F327" s="358">
        <v>3.4899872568719901</v>
      </c>
      <c r="G327" s="363">
        <v>7368.6941529676596</v>
      </c>
      <c r="H327" s="363">
        <v>19.939131289116968</v>
      </c>
      <c r="I327" s="363">
        <v>0.26585508385488998</v>
      </c>
      <c r="J327" s="363" t="s">
        <v>1986</v>
      </c>
    </row>
    <row r="328" spans="1:10">
      <c r="A328" s="372" t="s">
        <v>2101</v>
      </c>
      <c r="B328" s="358">
        <v>7122906.3888648106</v>
      </c>
      <c r="C328" s="358" t="s">
        <v>2033</v>
      </c>
      <c r="D328" s="359" t="s">
        <v>1990</v>
      </c>
      <c r="E328" s="359" t="s">
        <v>1990</v>
      </c>
      <c r="F328" s="359" t="s">
        <v>1990</v>
      </c>
      <c r="G328" s="358">
        <v>358897.51072027022</v>
      </c>
      <c r="H328" s="358">
        <v>162.20807697148538</v>
      </c>
      <c r="I328" s="358">
        <v>2.9373316220328798</v>
      </c>
      <c r="J328" s="358" t="s">
        <v>2008</v>
      </c>
    </row>
    <row r="329" spans="1:10">
      <c r="A329" s="360" t="s">
        <v>2034</v>
      </c>
      <c r="B329" s="358">
        <v>1441653.2392910132</v>
      </c>
      <c r="C329" s="358" t="s">
        <v>2033</v>
      </c>
      <c r="D329" s="358">
        <v>66.495636541257568</v>
      </c>
      <c r="E329" s="358">
        <v>9.5</v>
      </c>
      <c r="F329" s="358">
        <v>0.56999999999999995</v>
      </c>
      <c r="G329" s="358">
        <v>95863.649818421836</v>
      </c>
      <c r="H329" s="358">
        <v>13.695705773264629</v>
      </c>
      <c r="I329" s="358">
        <v>0.82174234639587995</v>
      </c>
      <c r="J329" s="358" t="s">
        <v>1986</v>
      </c>
    </row>
    <row r="330" spans="1:10">
      <c r="A330" s="360" t="s">
        <v>2035</v>
      </c>
      <c r="B330" s="358">
        <v>8899.3961168497008</v>
      </c>
      <c r="C330" s="358" t="s">
        <v>2033</v>
      </c>
      <c r="D330" s="358">
        <v>90.484267022339282</v>
      </c>
      <c r="E330" s="358">
        <v>284.99999999999949</v>
      </c>
      <c r="F330" s="358">
        <v>1.4249999999999099</v>
      </c>
      <c r="G330" s="358">
        <v>805.25533457459767</v>
      </c>
      <c r="H330" s="358">
        <v>2.5363278933021598</v>
      </c>
      <c r="I330" s="358">
        <v>1.2681639466510001E-2</v>
      </c>
      <c r="J330" s="358" t="s">
        <v>1986</v>
      </c>
    </row>
    <row r="331" spans="1:10">
      <c r="A331" s="360" t="s">
        <v>2036</v>
      </c>
      <c r="B331" s="358">
        <v>5218679.7368303481</v>
      </c>
      <c r="C331" s="358" t="s">
        <v>2033</v>
      </c>
      <c r="D331" s="358">
        <v>50.248073994006518</v>
      </c>
      <c r="E331" s="358">
        <v>4.5</v>
      </c>
      <c r="F331" s="358">
        <v>0.09</v>
      </c>
      <c r="G331" s="358">
        <v>262228.6055672738</v>
      </c>
      <c r="H331" s="358">
        <v>23.484058815736571</v>
      </c>
      <c r="I331" s="358">
        <v>0.46968117631473</v>
      </c>
      <c r="J331" s="358" t="s">
        <v>1986</v>
      </c>
    </row>
    <row r="332" spans="1:10">
      <c r="A332" s="360" t="s">
        <v>2037</v>
      </c>
      <c r="B332" s="358" t="s">
        <v>1993</v>
      </c>
      <c r="C332" s="358" t="s">
        <v>2033</v>
      </c>
      <c r="D332" s="358" t="s">
        <v>1993</v>
      </c>
      <c r="E332" s="358" t="s">
        <v>1993</v>
      </c>
      <c r="F332" s="358" t="s">
        <v>1993</v>
      </c>
      <c r="G332" s="358" t="s">
        <v>1993</v>
      </c>
      <c r="H332" s="358" t="s">
        <v>1993</v>
      </c>
      <c r="I332" s="358" t="s">
        <v>1993</v>
      </c>
      <c r="J332" s="358" t="s">
        <v>1993</v>
      </c>
    </row>
    <row r="333" spans="1:10">
      <c r="A333" s="360" t="s">
        <v>2038</v>
      </c>
      <c r="B333" s="358" t="s">
        <v>1993</v>
      </c>
      <c r="C333" s="358" t="s">
        <v>2033</v>
      </c>
      <c r="D333" s="358" t="s">
        <v>1993</v>
      </c>
      <c r="E333" s="358" t="s">
        <v>1993</v>
      </c>
      <c r="F333" s="358" t="s">
        <v>1993</v>
      </c>
      <c r="G333" s="358" t="s">
        <v>1993</v>
      </c>
      <c r="H333" s="358" t="s">
        <v>1993</v>
      </c>
      <c r="I333" s="358" t="s">
        <v>1993</v>
      </c>
      <c r="J333" s="358" t="s">
        <v>1993</v>
      </c>
    </row>
    <row r="334" spans="1:10">
      <c r="A334" s="360" t="s">
        <v>2039</v>
      </c>
      <c r="B334" s="358">
        <v>453674.0166266</v>
      </c>
      <c r="C334" s="358" t="s">
        <v>2033</v>
      </c>
      <c r="D334" s="358">
        <v>97.735736802039924</v>
      </c>
      <c r="E334" s="358">
        <v>270.00000000000006</v>
      </c>
      <c r="F334" s="358">
        <v>3.6</v>
      </c>
      <c r="G334" s="358">
        <v>44340.16428294166</v>
      </c>
      <c r="H334" s="358">
        <v>122.49198448918202</v>
      </c>
      <c r="I334" s="358">
        <v>1.63322645985576</v>
      </c>
      <c r="J334" s="358" t="s">
        <v>1986</v>
      </c>
    </row>
    <row r="335" spans="1:10">
      <c r="A335" s="361" t="s">
        <v>2102</v>
      </c>
      <c r="B335" s="358">
        <v>7122906.3888648106</v>
      </c>
      <c r="C335" s="358" t="s">
        <v>2033</v>
      </c>
      <c r="D335" s="359" t="s">
        <v>1990</v>
      </c>
      <c r="E335" s="359" t="s">
        <v>1990</v>
      </c>
      <c r="F335" s="359" t="s">
        <v>1990</v>
      </c>
      <c r="G335" s="358">
        <v>358897.51072027022</v>
      </c>
      <c r="H335" s="358">
        <v>162.20807697148538</v>
      </c>
      <c r="I335" s="358">
        <v>2.9373316220328798</v>
      </c>
      <c r="J335" s="358" t="s">
        <v>2008</v>
      </c>
    </row>
    <row r="336" spans="1:10">
      <c r="A336" s="362" t="s">
        <v>2103</v>
      </c>
      <c r="B336" s="358">
        <v>7122906.3888648106</v>
      </c>
      <c r="C336" s="358" t="s">
        <v>2033</v>
      </c>
      <c r="D336" s="359" t="s">
        <v>1990</v>
      </c>
      <c r="E336" s="359" t="s">
        <v>1990</v>
      </c>
      <c r="F336" s="359" t="s">
        <v>1990</v>
      </c>
      <c r="G336" s="358">
        <v>358897.51072027022</v>
      </c>
      <c r="H336" s="358">
        <v>162.20807697148538</v>
      </c>
      <c r="I336" s="358">
        <v>2.9373316220328798</v>
      </c>
      <c r="J336" s="358" t="s">
        <v>2008</v>
      </c>
    </row>
    <row r="337" spans="1:10">
      <c r="A337" s="369" t="s">
        <v>2044</v>
      </c>
      <c r="B337" s="363">
        <v>1441653.2392910132</v>
      </c>
      <c r="C337" s="358" t="s">
        <v>2033</v>
      </c>
      <c r="D337" s="358">
        <v>66.495636541257568</v>
      </c>
      <c r="E337" s="358">
        <v>9.5</v>
      </c>
      <c r="F337" s="358">
        <v>0.56999999999999995</v>
      </c>
      <c r="G337" s="363">
        <v>95863.649818421836</v>
      </c>
      <c r="H337" s="363">
        <v>13.695705773264629</v>
      </c>
      <c r="I337" s="363">
        <v>0.82174234639587995</v>
      </c>
      <c r="J337" s="363" t="s">
        <v>1986</v>
      </c>
    </row>
    <row r="338" spans="1:10">
      <c r="A338" s="369" t="s">
        <v>2045</v>
      </c>
      <c r="B338" s="363">
        <v>8899.3961168497008</v>
      </c>
      <c r="C338" s="358" t="s">
        <v>2033</v>
      </c>
      <c r="D338" s="358">
        <v>90.484267022339282</v>
      </c>
      <c r="E338" s="358">
        <v>284.99999999999949</v>
      </c>
      <c r="F338" s="358">
        <v>1.4249999999999099</v>
      </c>
      <c r="G338" s="363">
        <v>805.25533457459767</v>
      </c>
      <c r="H338" s="363">
        <v>2.5363278933021598</v>
      </c>
      <c r="I338" s="363">
        <v>1.2681639466510001E-2</v>
      </c>
      <c r="J338" s="363" t="s">
        <v>1986</v>
      </c>
    </row>
    <row r="339" spans="1:10">
      <c r="A339" s="369" t="s">
        <v>2046</v>
      </c>
      <c r="B339" s="363">
        <v>5218679.7368303481</v>
      </c>
      <c r="C339" s="358" t="s">
        <v>2033</v>
      </c>
      <c r="D339" s="358">
        <v>50.248073994006518</v>
      </c>
      <c r="E339" s="358">
        <v>4.5</v>
      </c>
      <c r="F339" s="358">
        <v>0.09</v>
      </c>
      <c r="G339" s="363">
        <v>262228.6055672738</v>
      </c>
      <c r="H339" s="363">
        <v>23.484058815736571</v>
      </c>
      <c r="I339" s="363">
        <v>0.46968117631473</v>
      </c>
      <c r="J339" s="363" t="s">
        <v>1986</v>
      </c>
    </row>
    <row r="340" spans="1:10">
      <c r="A340" s="369" t="s">
        <v>2047</v>
      </c>
      <c r="B340" s="363" t="s">
        <v>1993</v>
      </c>
      <c r="C340" s="358" t="s">
        <v>2033</v>
      </c>
      <c r="D340" s="358" t="s">
        <v>1993</v>
      </c>
      <c r="E340" s="358" t="s">
        <v>1993</v>
      </c>
      <c r="F340" s="358" t="s">
        <v>1993</v>
      </c>
      <c r="G340" s="363" t="s">
        <v>1993</v>
      </c>
      <c r="H340" s="363" t="s">
        <v>1993</v>
      </c>
      <c r="I340" s="363" t="s">
        <v>1993</v>
      </c>
      <c r="J340" s="363" t="s">
        <v>1993</v>
      </c>
    </row>
    <row r="341" spans="1:10">
      <c r="A341" s="369" t="s">
        <v>2048</v>
      </c>
      <c r="B341" s="363" t="s">
        <v>1993</v>
      </c>
      <c r="C341" s="358" t="s">
        <v>2033</v>
      </c>
      <c r="D341" s="358" t="s">
        <v>1993</v>
      </c>
      <c r="E341" s="358" t="s">
        <v>1993</v>
      </c>
      <c r="F341" s="358" t="s">
        <v>1993</v>
      </c>
      <c r="G341" s="363" t="s">
        <v>1993</v>
      </c>
      <c r="H341" s="363" t="s">
        <v>1993</v>
      </c>
      <c r="I341" s="363" t="s">
        <v>1993</v>
      </c>
      <c r="J341" s="363" t="s">
        <v>1993</v>
      </c>
    </row>
    <row r="342" spans="1:10">
      <c r="A342" s="369" t="s">
        <v>811</v>
      </c>
      <c r="B342" s="363">
        <v>453674.0166266</v>
      </c>
      <c r="C342" s="358" t="s">
        <v>2033</v>
      </c>
      <c r="D342" s="358">
        <v>97.735736802039924</v>
      </c>
      <c r="E342" s="358">
        <v>270.00000000000006</v>
      </c>
      <c r="F342" s="358">
        <v>3.6</v>
      </c>
      <c r="G342" s="363">
        <v>44340.16428294166</v>
      </c>
      <c r="H342" s="363">
        <v>122.49198448918202</v>
      </c>
      <c r="I342" s="363">
        <v>1.63322645985576</v>
      </c>
      <c r="J342" s="363" t="s">
        <v>1986</v>
      </c>
    </row>
    <row r="343" spans="1:10">
      <c r="A343" s="372" t="s">
        <v>1982</v>
      </c>
      <c r="B343" s="358">
        <v>4114.8315249317002</v>
      </c>
      <c r="C343" s="358" t="s">
        <v>2033</v>
      </c>
      <c r="D343" s="359" t="s">
        <v>1990</v>
      </c>
      <c r="E343" s="359" t="s">
        <v>1990</v>
      </c>
      <c r="F343" s="359" t="s">
        <v>1990</v>
      </c>
      <c r="G343" s="358">
        <v>257.90976890459297</v>
      </c>
      <c r="H343" s="358">
        <v>1.300499353749E-2</v>
      </c>
      <c r="I343" s="358">
        <v>1.87845249299E-3</v>
      </c>
      <c r="J343" s="358" t="s">
        <v>2008</v>
      </c>
    </row>
    <row r="344" spans="1:10">
      <c r="A344" s="360" t="s">
        <v>2034</v>
      </c>
      <c r="B344" s="358">
        <v>17.3116495903528</v>
      </c>
      <c r="C344" s="358" t="s">
        <v>2033</v>
      </c>
      <c r="D344" s="358">
        <v>74.659973794072144</v>
      </c>
      <c r="E344" s="358">
        <v>3.14261395692282</v>
      </c>
      <c r="F344" s="358">
        <v>2.75514054400566</v>
      </c>
      <c r="G344" s="358">
        <v>1.2924873047479</v>
      </c>
      <c r="H344" s="358">
        <v>5.4403831620000003E-5</v>
      </c>
      <c r="I344" s="358">
        <v>4.7696027669999998E-5</v>
      </c>
      <c r="J344" s="358" t="s">
        <v>1986</v>
      </c>
    </row>
    <row r="345" spans="1:10">
      <c r="A345" s="360" t="s">
        <v>2035</v>
      </c>
      <c r="B345" s="358">
        <v>1127.7841994410535</v>
      </c>
      <c r="C345" s="358" t="s">
        <v>2033</v>
      </c>
      <c r="D345" s="358">
        <v>89.645233903118736</v>
      </c>
      <c r="E345" s="358">
        <v>9.4999999999999893</v>
      </c>
      <c r="F345" s="358">
        <v>1.4249999999969001</v>
      </c>
      <c r="G345" s="358">
        <v>101.10047835113475</v>
      </c>
      <c r="H345" s="358">
        <v>1.071394989469E-2</v>
      </c>
      <c r="I345" s="358">
        <v>1.6070924842E-3</v>
      </c>
      <c r="J345" s="358" t="s">
        <v>1986</v>
      </c>
    </row>
    <row r="346" spans="1:10">
      <c r="A346" s="360" t="s">
        <v>2036</v>
      </c>
      <c r="B346" s="358">
        <v>2969.7356759002942</v>
      </c>
      <c r="C346" s="358" t="s">
        <v>2033</v>
      </c>
      <c r="D346" s="358">
        <v>52.367220594999388</v>
      </c>
      <c r="E346" s="358">
        <v>0.75314440585758002</v>
      </c>
      <c r="F346" s="358">
        <v>7.5314440586429998E-2</v>
      </c>
      <c r="G346" s="358">
        <v>155.51680324871032</v>
      </c>
      <c r="H346" s="358">
        <v>2.2366398111799998E-3</v>
      </c>
      <c r="I346" s="358">
        <v>2.2366398112E-4</v>
      </c>
      <c r="J346" s="358" t="s">
        <v>1986</v>
      </c>
    </row>
    <row r="347" spans="1:10">
      <c r="A347" s="360" t="s">
        <v>2037</v>
      </c>
      <c r="B347" s="358" t="s">
        <v>1993</v>
      </c>
      <c r="C347" s="358" t="s">
        <v>2033</v>
      </c>
      <c r="D347" s="358" t="s">
        <v>1993</v>
      </c>
      <c r="E347" s="358" t="s">
        <v>1993</v>
      </c>
      <c r="F347" s="358" t="s">
        <v>1993</v>
      </c>
      <c r="G347" s="358" t="s">
        <v>1993</v>
      </c>
      <c r="H347" s="358" t="s">
        <v>1993</v>
      </c>
      <c r="I347" s="358" t="s">
        <v>1993</v>
      </c>
      <c r="J347" s="358" t="s">
        <v>1993</v>
      </c>
    </row>
    <row r="348" spans="1:10">
      <c r="A348" s="360" t="s">
        <v>2038</v>
      </c>
      <c r="B348" s="358" t="s">
        <v>1993</v>
      </c>
      <c r="C348" s="358" t="s">
        <v>2033</v>
      </c>
      <c r="D348" s="358" t="s">
        <v>1993</v>
      </c>
      <c r="E348" s="358" t="s">
        <v>1993</v>
      </c>
      <c r="F348" s="358" t="s">
        <v>1993</v>
      </c>
      <c r="G348" s="358" t="s">
        <v>1993</v>
      </c>
      <c r="H348" s="358" t="s">
        <v>1993</v>
      </c>
      <c r="I348" s="358" t="s">
        <v>1993</v>
      </c>
      <c r="J348" s="358" t="s">
        <v>1993</v>
      </c>
    </row>
    <row r="349" spans="1:10">
      <c r="A349" s="360" t="s">
        <v>2039</v>
      </c>
      <c r="B349" s="358" t="s">
        <v>1964</v>
      </c>
      <c r="C349" s="358" t="s">
        <v>2033</v>
      </c>
      <c r="D349" s="358" t="s">
        <v>2000</v>
      </c>
      <c r="E349" s="358" t="s">
        <v>1986</v>
      </c>
      <c r="F349" s="358" t="s">
        <v>1986</v>
      </c>
      <c r="G349" s="358" t="s">
        <v>1964</v>
      </c>
      <c r="H349" s="358" t="s">
        <v>1986</v>
      </c>
      <c r="I349" s="358" t="s">
        <v>1986</v>
      </c>
      <c r="J349" s="358" t="s">
        <v>1986</v>
      </c>
    </row>
    <row r="350" spans="1:10">
      <c r="A350" s="364" t="s">
        <v>2104</v>
      </c>
      <c r="B350" s="358">
        <v>4114.8315249317002</v>
      </c>
      <c r="C350" s="358" t="s">
        <v>2033</v>
      </c>
      <c r="D350" s="359" t="s">
        <v>1990</v>
      </c>
      <c r="E350" s="359" t="s">
        <v>1990</v>
      </c>
      <c r="F350" s="359" t="s">
        <v>1990</v>
      </c>
      <c r="G350" s="358">
        <v>257.90976890459297</v>
      </c>
      <c r="H350" s="358">
        <v>1.300499353749E-2</v>
      </c>
      <c r="I350" s="358">
        <v>1.87845249299E-3</v>
      </c>
      <c r="J350" s="358" t="s">
        <v>2008</v>
      </c>
    </row>
    <row r="351" spans="1:10">
      <c r="A351" s="360" t="s">
        <v>2034</v>
      </c>
      <c r="B351" s="363">
        <v>17.3116495903528</v>
      </c>
      <c r="C351" s="358" t="s">
        <v>2033</v>
      </c>
      <c r="D351" s="358">
        <v>74.659973794072144</v>
      </c>
      <c r="E351" s="358">
        <v>3.14261395692282</v>
      </c>
      <c r="F351" s="358">
        <v>2.75514054400566</v>
      </c>
      <c r="G351" s="363">
        <v>1.2924873047479</v>
      </c>
      <c r="H351" s="363">
        <v>5.4403831620000003E-5</v>
      </c>
      <c r="I351" s="363">
        <v>4.7696027669999998E-5</v>
      </c>
      <c r="J351" s="363" t="s">
        <v>1986</v>
      </c>
    </row>
    <row r="352" spans="1:10">
      <c r="A352" s="360" t="s">
        <v>2035</v>
      </c>
      <c r="B352" s="363">
        <v>1127.7841994410535</v>
      </c>
      <c r="C352" s="358" t="s">
        <v>2033</v>
      </c>
      <c r="D352" s="358">
        <v>89.645233903118736</v>
      </c>
      <c r="E352" s="358">
        <v>9.4999999999999893</v>
      </c>
      <c r="F352" s="358">
        <v>1.4249999999969001</v>
      </c>
      <c r="G352" s="363">
        <v>101.10047835113475</v>
      </c>
      <c r="H352" s="363">
        <v>1.071394989469E-2</v>
      </c>
      <c r="I352" s="363">
        <v>1.6070924842E-3</v>
      </c>
      <c r="J352" s="363" t="s">
        <v>1986</v>
      </c>
    </row>
    <row r="353" spans="1:10">
      <c r="A353" s="360" t="s">
        <v>2036</v>
      </c>
      <c r="B353" s="363">
        <v>2969.7356759002942</v>
      </c>
      <c r="C353" s="358" t="s">
        <v>2033</v>
      </c>
      <c r="D353" s="358">
        <v>52.367220594999388</v>
      </c>
      <c r="E353" s="358">
        <v>0.75314440585758002</v>
      </c>
      <c r="F353" s="358">
        <v>7.5314440586429998E-2</v>
      </c>
      <c r="G353" s="363">
        <v>155.51680324871032</v>
      </c>
      <c r="H353" s="363">
        <v>2.2366398111799998E-3</v>
      </c>
      <c r="I353" s="363">
        <v>2.2366398112E-4</v>
      </c>
      <c r="J353" s="363" t="s">
        <v>1986</v>
      </c>
    </row>
    <row r="354" spans="1:10">
      <c r="A354" s="360" t="s">
        <v>2037</v>
      </c>
      <c r="B354" s="363" t="s">
        <v>1993</v>
      </c>
      <c r="C354" s="358" t="s">
        <v>2033</v>
      </c>
      <c r="D354" s="358" t="s">
        <v>1993</v>
      </c>
      <c r="E354" s="358" t="s">
        <v>1993</v>
      </c>
      <c r="F354" s="358" t="s">
        <v>1993</v>
      </c>
      <c r="G354" s="363" t="s">
        <v>1993</v>
      </c>
      <c r="H354" s="363" t="s">
        <v>1993</v>
      </c>
      <c r="I354" s="363" t="s">
        <v>1993</v>
      </c>
      <c r="J354" s="363" t="s">
        <v>1993</v>
      </c>
    </row>
    <row r="355" spans="1:10">
      <c r="A355" s="360" t="s">
        <v>2038</v>
      </c>
      <c r="B355" s="363" t="s">
        <v>1993</v>
      </c>
      <c r="C355" s="358" t="s">
        <v>2033</v>
      </c>
      <c r="D355" s="358" t="s">
        <v>1993</v>
      </c>
      <c r="E355" s="358" t="s">
        <v>1993</v>
      </c>
      <c r="F355" s="358" t="s">
        <v>1993</v>
      </c>
      <c r="G355" s="363" t="s">
        <v>1993</v>
      </c>
      <c r="H355" s="363" t="s">
        <v>1993</v>
      </c>
      <c r="I355" s="363" t="s">
        <v>1993</v>
      </c>
      <c r="J355" s="363" t="s">
        <v>1993</v>
      </c>
    </row>
    <row r="356" spans="1:10">
      <c r="A356" s="360" t="s">
        <v>2039</v>
      </c>
      <c r="B356" s="363" t="s">
        <v>1964</v>
      </c>
      <c r="C356" s="358" t="s">
        <v>2033</v>
      </c>
      <c r="D356" s="358" t="s">
        <v>2000</v>
      </c>
      <c r="E356" s="358" t="s">
        <v>1986</v>
      </c>
      <c r="F356" s="358" t="s">
        <v>1986</v>
      </c>
      <c r="G356" s="363" t="s">
        <v>1964</v>
      </c>
      <c r="H356" s="363" t="s">
        <v>1986</v>
      </c>
      <c r="I356" s="363" t="s">
        <v>1986</v>
      </c>
      <c r="J356" s="363" t="s">
        <v>1986</v>
      </c>
    </row>
    <row r="357" spans="1:10">
      <c r="A357" s="364" t="s">
        <v>2105</v>
      </c>
      <c r="B357" s="358" t="s">
        <v>2051</v>
      </c>
      <c r="C357" s="358" t="s">
        <v>2033</v>
      </c>
      <c r="D357" s="359" t="s">
        <v>1990</v>
      </c>
      <c r="E357" s="359" t="s">
        <v>1990</v>
      </c>
      <c r="F357" s="359" t="s">
        <v>1990</v>
      </c>
      <c r="G357" s="358" t="s">
        <v>2051</v>
      </c>
      <c r="H357" s="358" t="s">
        <v>2041</v>
      </c>
      <c r="I357" s="358" t="s">
        <v>2041</v>
      </c>
      <c r="J357" s="359" t="s">
        <v>1990</v>
      </c>
    </row>
    <row r="358" spans="1:10">
      <c r="A358" s="360" t="s">
        <v>2069</v>
      </c>
      <c r="B358" s="363" t="s">
        <v>1964</v>
      </c>
      <c r="C358" s="358" t="s">
        <v>2033</v>
      </c>
      <c r="D358" s="358" t="s">
        <v>1964</v>
      </c>
      <c r="E358" s="358" t="s">
        <v>1964</v>
      </c>
      <c r="F358" s="358" t="s">
        <v>1964</v>
      </c>
      <c r="G358" s="363" t="s">
        <v>1964</v>
      </c>
      <c r="H358" s="363" t="s">
        <v>1964</v>
      </c>
      <c r="I358" s="363" t="s">
        <v>1964</v>
      </c>
      <c r="J358" s="359" t="s">
        <v>1990</v>
      </c>
    </row>
    <row r="359" spans="1:10">
      <c r="A359" s="360" t="s">
        <v>2070</v>
      </c>
      <c r="B359" s="363" t="s">
        <v>1964</v>
      </c>
      <c r="C359" s="358" t="s">
        <v>2033</v>
      </c>
      <c r="D359" s="358" t="s">
        <v>1964</v>
      </c>
      <c r="E359" s="358" t="s">
        <v>1964</v>
      </c>
      <c r="F359" s="358" t="s">
        <v>1964</v>
      </c>
      <c r="G359" s="363" t="s">
        <v>1964</v>
      </c>
      <c r="H359" s="363" t="s">
        <v>1964</v>
      </c>
      <c r="I359" s="363" t="s">
        <v>1964</v>
      </c>
      <c r="J359" s="359" t="s">
        <v>1990</v>
      </c>
    </row>
    <row r="360" spans="1:10">
      <c r="A360" s="360" t="s">
        <v>2071</v>
      </c>
      <c r="B360" s="363" t="s">
        <v>1964</v>
      </c>
      <c r="C360" s="358" t="s">
        <v>2033</v>
      </c>
      <c r="D360" s="358" t="s">
        <v>1964</v>
      </c>
      <c r="E360" s="358" t="s">
        <v>1964</v>
      </c>
      <c r="F360" s="358" t="s">
        <v>1964</v>
      </c>
      <c r="G360" s="363" t="s">
        <v>1964</v>
      </c>
      <c r="H360" s="363" t="s">
        <v>1964</v>
      </c>
      <c r="I360" s="363" t="s">
        <v>1964</v>
      </c>
      <c r="J360" s="359" t="s">
        <v>1990</v>
      </c>
    </row>
    <row r="361" spans="1:10">
      <c r="A361" s="360" t="s">
        <v>2072</v>
      </c>
      <c r="B361" s="358" t="s">
        <v>1964</v>
      </c>
      <c r="C361" s="358" t="s">
        <v>2033</v>
      </c>
      <c r="D361" s="359" t="s">
        <v>1990</v>
      </c>
      <c r="E361" s="359" t="s">
        <v>1990</v>
      </c>
      <c r="F361" s="359" t="s">
        <v>1990</v>
      </c>
      <c r="G361" s="358" t="s">
        <v>1964</v>
      </c>
      <c r="H361" s="358" t="s">
        <v>1993</v>
      </c>
      <c r="I361" s="358" t="s">
        <v>1993</v>
      </c>
      <c r="J361" s="359" t="s">
        <v>1990</v>
      </c>
    </row>
    <row r="362" spans="1:10">
      <c r="A362" s="360" t="s">
        <v>2036</v>
      </c>
      <c r="B362" s="363" t="s">
        <v>1964</v>
      </c>
      <c r="C362" s="358" t="s">
        <v>2033</v>
      </c>
      <c r="D362" s="358" t="s">
        <v>1964</v>
      </c>
      <c r="E362" s="358" t="s">
        <v>1964</v>
      </c>
      <c r="F362" s="358" t="s">
        <v>1964</v>
      </c>
      <c r="G362" s="363" t="s">
        <v>1964</v>
      </c>
      <c r="H362" s="363" t="s">
        <v>1964</v>
      </c>
      <c r="I362" s="363" t="s">
        <v>1964</v>
      </c>
      <c r="J362" s="359" t="s">
        <v>1990</v>
      </c>
    </row>
    <row r="363" spans="1:10">
      <c r="A363" s="360" t="s">
        <v>2039</v>
      </c>
      <c r="B363" s="363" t="s">
        <v>1964</v>
      </c>
      <c r="C363" s="358" t="s">
        <v>2033</v>
      </c>
      <c r="D363" s="358" t="s">
        <v>1964</v>
      </c>
      <c r="E363" s="358" t="s">
        <v>1986</v>
      </c>
      <c r="F363" s="358" t="s">
        <v>1986</v>
      </c>
      <c r="G363" s="363" t="s">
        <v>1964</v>
      </c>
      <c r="H363" s="363" t="s">
        <v>1986</v>
      </c>
      <c r="I363" s="363" t="s">
        <v>1986</v>
      </c>
      <c r="J363" s="359" t="s">
        <v>1990</v>
      </c>
    </row>
    <row r="364" spans="1:10">
      <c r="A364" s="360" t="s">
        <v>2073</v>
      </c>
      <c r="B364" s="358" t="s">
        <v>1993</v>
      </c>
      <c r="C364" s="358" t="s">
        <v>2033</v>
      </c>
      <c r="D364" s="359" t="s">
        <v>1990</v>
      </c>
      <c r="E364" s="359" t="s">
        <v>1990</v>
      </c>
      <c r="F364" s="359" t="s">
        <v>1990</v>
      </c>
      <c r="G364" s="358" t="s">
        <v>1993</v>
      </c>
      <c r="H364" s="358" t="s">
        <v>1993</v>
      </c>
      <c r="I364" s="358" t="s">
        <v>1993</v>
      </c>
      <c r="J364" s="359" t="s">
        <v>1990</v>
      </c>
    </row>
    <row r="365" spans="1:10">
      <c r="A365" s="364" t="s">
        <v>2106</v>
      </c>
      <c r="B365" s="358" t="s">
        <v>2051</v>
      </c>
      <c r="C365" s="358" t="s">
        <v>2033</v>
      </c>
      <c r="D365" s="359" t="s">
        <v>1990</v>
      </c>
      <c r="E365" s="359" t="s">
        <v>1990</v>
      </c>
      <c r="F365" s="359" t="s">
        <v>1990</v>
      </c>
      <c r="G365" s="358" t="s">
        <v>2051</v>
      </c>
      <c r="H365" s="358" t="s">
        <v>2041</v>
      </c>
      <c r="I365" s="358" t="s">
        <v>2041</v>
      </c>
      <c r="J365" s="359" t="s">
        <v>1990</v>
      </c>
    </row>
    <row r="366" spans="1:10">
      <c r="A366" s="360" t="s">
        <v>2088</v>
      </c>
      <c r="B366" s="363" t="s">
        <v>1964</v>
      </c>
      <c r="C366" s="358" t="s">
        <v>2033</v>
      </c>
      <c r="D366" s="358" t="s">
        <v>1964</v>
      </c>
      <c r="E366" s="358" t="s">
        <v>1964</v>
      </c>
      <c r="F366" s="358" t="s">
        <v>1964</v>
      </c>
      <c r="G366" s="363" t="s">
        <v>1964</v>
      </c>
      <c r="H366" s="363" t="s">
        <v>1964</v>
      </c>
      <c r="I366" s="363" t="s">
        <v>1964</v>
      </c>
      <c r="J366" s="359" t="s">
        <v>1990</v>
      </c>
    </row>
    <row r="367" spans="1:10">
      <c r="A367" s="360" t="s">
        <v>2089</v>
      </c>
      <c r="B367" s="363" t="s">
        <v>1964</v>
      </c>
      <c r="C367" s="358" t="s">
        <v>2033</v>
      </c>
      <c r="D367" s="358" t="s">
        <v>1964</v>
      </c>
      <c r="E367" s="358" t="s">
        <v>1964</v>
      </c>
      <c r="F367" s="358" t="s">
        <v>1964</v>
      </c>
      <c r="G367" s="363" t="s">
        <v>1964</v>
      </c>
      <c r="H367" s="363" t="s">
        <v>1964</v>
      </c>
      <c r="I367" s="363" t="s">
        <v>1964</v>
      </c>
      <c r="J367" s="359" t="s">
        <v>1990</v>
      </c>
    </row>
    <row r="368" spans="1:10">
      <c r="A368" s="360" t="s">
        <v>2069</v>
      </c>
      <c r="B368" s="363" t="s">
        <v>1964</v>
      </c>
      <c r="C368" s="358" t="s">
        <v>2033</v>
      </c>
      <c r="D368" s="358" t="s">
        <v>1964</v>
      </c>
      <c r="E368" s="358" t="s">
        <v>1964</v>
      </c>
      <c r="F368" s="358" t="s">
        <v>1964</v>
      </c>
      <c r="G368" s="363" t="s">
        <v>1964</v>
      </c>
      <c r="H368" s="363" t="s">
        <v>1964</v>
      </c>
      <c r="I368" s="363" t="s">
        <v>1964</v>
      </c>
      <c r="J368" s="359" t="s">
        <v>1990</v>
      </c>
    </row>
    <row r="369" spans="1:10">
      <c r="A369" s="360" t="s">
        <v>2090</v>
      </c>
      <c r="B369" s="358" t="s">
        <v>1964</v>
      </c>
      <c r="C369" s="358" t="s">
        <v>2033</v>
      </c>
      <c r="D369" s="359" t="s">
        <v>1990</v>
      </c>
      <c r="E369" s="359" t="s">
        <v>1990</v>
      </c>
      <c r="F369" s="359" t="s">
        <v>1990</v>
      </c>
      <c r="G369" s="358" t="s">
        <v>1964</v>
      </c>
      <c r="H369" s="358" t="s">
        <v>1964</v>
      </c>
      <c r="I369" s="358" t="s">
        <v>1964</v>
      </c>
      <c r="J369" s="359" t="s">
        <v>1990</v>
      </c>
    </row>
    <row r="370" spans="1:10">
      <c r="A370" s="360" t="s">
        <v>2036</v>
      </c>
      <c r="B370" s="363" t="s">
        <v>1964</v>
      </c>
      <c r="C370" s="358" t="s">
        <v>2033</v>
      </c>
      <c r="D370" s="358" t="s">
        <v>1964</v>
      </c>
      <c r="E370" s="358" t="s">
        <v>1964</v>
      </c>
      <c r="F370" s="358" t="s">
        <v>1964</v>
      </c>
      <c r="G370" s="363" t="s">
        <v>1964</v>
      </c>
      <c r="H370" s="363" t="s">
        <v>1964</v>
      </c>
      <c r="I370" s="363" t="s">
        <v>1964</v>
      </c>
      <c r="J370" s="359" t="s">
        <v>1990</v>
      </c>
    </row>
    <row r="371" spans="1:10">
      <c r="A371" s="360" t="s">
        <v>2039</v>
      </c>
      <c r="B371" s="363" t="s">
        <v>1964</v>
      </c>
      <c r="C371" s="358" t="s">
        <v>2033</v>
      </c>
      <c r="D371" s="358" t="s">
        <v>1964</v>
      </c>
      <c r="E371" s="358" t="s">
        <v>1986</v>
      </c>
      <c r="F371" s="358" t="s">
        <v>1986</v>
      </c>
      <c r="G371" s="363" t="s">
        <v>1964</v>
      </c>
      <c r="H371" s="363" t="s">
        <v>1986</v>
      </c>
      <c r="I371" s="363" t="s">
        <v>1986</v>
      </c>
      <c r="J371" s="359" t="s">
        <v>1990</v>
      </c>
    </row>
    <row r="372" spans="1:10">
      <c r="A372" s="360" t="s">
        <v>2091</v>
      </c>
      <c r="B372" s="358" t="s">
        <v>1993</v>
      </c>
      <c r="C372" s="358" t="s">
        <v>2033</v>
      </c>
      <c r="D372" s="359" t="s">
        <v>1990</v>
      </c>
      <c r="E372" s="359" t="s">
        <v>1990</v>
      </c>
      <c r="F372" s="359" t="s">
        <v>1990</v>
      </c>
      <c r="G372" s="358" t="s">
        <v>1993</v>
      </c>
      <c r="H372" s="358" t="s">
        <v>1993</v>
      </c>
      <c r="I372" s="358" t="s">
        <v>1993</v>
      </c>
      <c r="J372" s="359" t="s">
        <v>1990</v>
      </c>
    </row>
    <row r="373" spans="1:10">
      <c r="A373" s="56" t="s">
        <v>2107</v>
      </c>
      <c r="B373" s="358">
        <v>7178206.5629088432</v>
      </c>
      <c r="C373" s="358" t="s">
        <v>2033</v>
      </c>
      <c r="D373" s="359" t="s">
        <v>1990</v>
      </c>
      <c r="E373" s="359" t="s">
        <v>1990</v>
      </c>
      <c r="F373" s="359" t="s">
        <v>1990</v>
      </c>
      <c r="G373" s="358">
        <v>226133.22271687587</v>
      </c>
      <c r="H373" s="358">
        <v>4.1196270916394298</v>
      </c>
      <c r="I373" s="358">
        <v>2.5601844175807398</v>
      </c>
      <c r="J373" s="358" t="s">
        <v>2008</v>
      </c>
    </row>
    <row r="374" spans="1:10">
      <c r="A374" s="371" t="s">
        <v>2108</v>
      </c>
      <c r="B374" s="358">
        <v>6789839.4054550147</v>
      </c>
      <c r="C374" s="358" t="s">
        <v>2033</v>
      </c>
      <c r="D374" s="359" t="s">
        <v>1990</v>
      </c>
      <c r="E374" s="359" t="s">
        <v>1990</v>
      </c>
      <c r="F374" s="359" t="s">
        <v>1990</v>
      </c>
      <c r="G374" s="358">
        <v>198086.65897924625</v>
      </c>
      <c r="H374" s="358">
        <v>3.6313603130694299</v>
      </c>
      <c r="I374" s="358">
        <v>1.7785747835824199</v>
      </c>
      <c r="J374" s="358" t="s">
        <v>2008</v>
      </c>
    </row>
    <row r="375" spans="1:10">
      <c r="A375" s="361" t="s">
        <v>2109</v>
      </c>
      <c r="B375" s="358">
        <v>300563.24352238874</v>
      </c>
      <c r="C375" s="358" t="s">
        <v>2033</v>
      </c>
      <c r="D375" s="359" t="s">
        <v>1990</v>
      </c>
      <c r="E375" s="359" t="s">
        <v>1990</v>
      </c>
      <c r="F375" s="359" t="s">
        <v>1990</v>
      </c>
      <c r="G375" s="358">
        <v>13282.915919456782</v>
      </c>
      <c r="H375" s="358">
        <v>5.1948184495699996E-3</v>
      </c>
      <c r="I375" s="358">
        <v>1.29867598133739</v>
      </c>
      <c r="J375" s="358" t="s">
        <v>2008</v>
      </c>
    </row>
    <row r="376" spans="1:10">
      <c r="A376" s="362" t="s">
        <v>2044</v>
      </c>
      <c r="B376" s="363" t="s">
        <v>1986</v>
      </c>
      <c r="C376" s="358" t="s">
        <v>2033</v>
      </c>
      <c r="D376" s="358" t="s">
        <v>1986</v>
      </c>
      <c r="E376" s="358" t="s">
        <v>1986</v>
      </c>
      <c r="F376" s="358" t="s">
        <v>1986</v>
      </c>
      <c r="G376" s="363" t="s">
        <v>1986</v>
      </c>
      <c r="H376" s="363" t="s">
        <v>1986</v>
      </c>
      <c r="I376" s="363" t="s">
        <v>1986</v>
      </c>
      <c r="J376" s="363" t="s">
        <v>1986</v>
      </c>
    </row>
    <row r="377" spans="1:10">
      <c r="A377" s="362" t="s">
        <v>2045</v>
      </c>
      <c r="B377" s="363" t="s">
        <v>1986</v>
      </c>
      <c r="C377" s="358" t="s">
        <v>2033</v>
      </c>
      <c r="D377" s="358" t="s">
        <v>1986</v>
      </c>
      <c r="E377" s="358" t="s">
        <v>1986</v>
      </c>
      <c r="F377" s="358" t="s">
        <v>1986</v>
      </c>
      <c r="G377" s="363" t="s">
        <v>1986</v>
      </c>
      <c r="H377" s="363" t="s">
        <v>1986</v>
      </c>
      <c r="I377" s="363" t="s">
        <v>1986</v>
      </c>
      <c r="J377" s="363" t="s">
        <v>1986</v>
      </c>
    </row>
    <row r="378" spans="1:10">
      <c r="A378" s="362" t="s">
        <v>2046</v>
      </c>
      <c r="B378" s="363" t="s">
        <v>1986</v>
      </c>
      <c r="C378" s="358" t="s">
        <v>2033</v>
      </c>
      <c r="D378" s="358" t="s">
        <v>1986</v>
      </c>
      <c r="E378" s="358" t="s">
        <v>1986</v>
      </c>
      <c r="F378" s="358" t="s">
        <v>1986</v>
      </c>
      <c r="G378" s="363" t="s">
        <v>1986</v>
      </c>
      <c r="H378" s="363" t="s">
        <v>1986</v>
      </c>
      <c r="I378" s="363" t="s">
        <v>1986</v>
      </c>
      <c r="J378" s="363" t="s">
        <v>1986</v>
      </c>
    </row>
    <row r="379" spans="1:10">
      <c r="A379" s="362" t="s">
        <v>2047</v>
      </c>
      <c r="B379" s="363">
        <v>300563.24352238874</v>
      </c>
      <c r="C379" s="358" t="s">
        <v>2033</v>
      </c>
      <c r="D379" s="358">
        <v>44.193414217222298</v>
      </c>
      <c r="E379" s="358">
        <v>1.7283611890430001E-2</v>
      </c>
      <c r="F379" s="358">
        <v>4.3208077146021804</v>
      </c>
      <c r="G379" s="363">
        <v>13282.915919456782</v>
      </c>
      <c r="H379" s="363">
        <v>5.1948184495699996E-3</v>
      </c>
      <c r="I379" s="363">
        <v>1.29867598133739</v>
      </c>
      <c r="J379" s="363" t="s">
        <v>1986</v>
      </c>
    </row>
    <row r="380" spans="1:10">
      <c r="A380" s="362" t="s">
        <v>2048</v>
      </c>
      <c r="B380" s="363" t="s">
        <v>1993</v>
      </c>
      <c r="C380" s="358" t="s">
        <v>2033</v>
      </c>
      <c r="D380" s="358" t="s">
        <v>1993</v>
      </c>
      <c r="E380" s="358" t="s">
        <v>1993</v>
      </c>
      <c r="F380" s="358" t="s">
        <v>1993</v>
      </c>
      <c r="G380" s="363" t="s">
        <v>1993</v>
      </c>
      <c r="H380" s="363" t="s">
        <v>1993</v>
      </c>
      <c r="I380" s="363" t="s">
        <v>1993</v>
      </c>
      <c r="J380" s="363" t="s">
        <v>1993</v>
      </c>
    </row>
    <row r="381" spans="1:10">
      <c r="A381" s="362" t="s">
        <v>811</v>
      </c>
      <c r="B381" s="363" t="s">
        <v>1986</v>
      </c>
      <c r="C381" s="358" t="s">
        <v>2033</v>
      </c>
      <c r="D381" s="358" t="s">
        <v>1986</v>
      </c>
      <c r="E381" s="358" t="s">
        <v>1986</v>
      </c>
      <c r="F381" s="358" t="s">
        <v>1986</v>
      </c>
      <c r="G381" s="363" t="s">
        <v>1986</v>
      </c>
      <c r="H381" s="363" t="s">
        <v>1986</v>
      </c>
      <c r="I381" s="363" t="s">
        <v>1986</v>
      </c>
      <c r="J381" s="363" t="s">
        <v>1986</v>
      </c>
    </row>
    <row r="382" spans="1:10">
      <c r="A382" s="361" t="s">
        <v>2110</v>
      </c>
      <c r="B382" s="358">
        <v>811798.30166600703</v>
      </c>
      <c r="C382" s="358" t="s">
        <v>2033</v>
      </c>
      <c r="D382" s="359" t="s">
        <v>1990</v>
      </c>
      <c r="E382" s="359" t="s">
        <v>1990</v>
      </c>
      <c r="F382" s="359" t="s">
        <v>1990</v>
      </c>
      <c r="G382" s="358">
        <v>63474.462414260372</v>
      </c>
      <c r="H382" s="358">
        <v>3.62616549461986</v>
      </c>
      <c r="I382" s="358">
        <v>0.47989880224503001</v>
      </c>
      <c r="J382" s="358" t="s">
        <v>2008</v>
      </c>
    </row>
    <row r="383" spans="1:10">
      <c r="A383" s="362" t="s">
        <v>2044</v>
      </c>
      <c r="B383" s="363">
        <v>751642.169400585</v>
      </c>
      <c r="C383" s="358" t="s">
        <v>2033</v>
      </c>
      <c r="D383" s="358">
        <v>78.722669403891274</v>
      </c>
      <c r="E383" s="358">
        <v>4.75</v>
      </c>
      <c r="F383" s="358">
        <v>0.56999999999999995</v>
      </c>
      <c r="G383" s="363">
        <v>59171.278011745897</v>
      </c>
      <c r="H383" s="363">
        <v>3.5703003046527799</v>
      </c>
      <c r="I383" s="363">
        <v>0.42843603655833001</v>
      </c>
      <c r="J383" s="363" t="s">
        <v>1986</v>
      </c>
    </row>
    <row r="384" spans="1:10">
      <c r="A384" s="362" t="s">
        <v>2045</v>
      </c>
      <c r="B384" s="363">
        <v>34493.418563901811</v>
      </c>
      <c r="C384" s="358" t="s">
        <v>2033</v>
      </c>
      <c r="D384" s="358">
        <v>87.369782150481583</v>
      </c>
      <c r="E384" s="358">
        <v>0.95000000000009999</v>
      </c>
      <c r="F384" s="358">
        <v>1.425</v>
      </c>
      <c r="G384" s="363">
        <v>3013.6824655534788</v>
      </c>
      <c r="H384" s="363">
        <v>3.2768747635709999E-2</v>
      </c>
      <c r="I384" s="363">
        <v>4.9153121453560003E-2</v>
      </c>
      <c r="J384" s="363" t="s">
        <v>1986</v>
      </c>
    </row>
    <row r="385" spans="1:10">
      <c r="A385" s="362" t="s">
        <v>2046</v>
      </c>
      <c r="B385" s="363">
        <v>25662.713701520213</v>
      </c>
      <c r="C385" s="358" t="s">
        <v>2033</v>
      </c>
      <c r="D385" s="358">
        <v>50.248073994006532</v>
      </c>
      <c r="E385" s="358">
        <v>0.90000000000006997</v>
      </c>
      <c r="F385" s="358">
        <v>9.0000000000119998E-2</v>
      </c>
      <c r="G385" s="363">
        <v>1289.5019369609929</v>
      </c>
      <c r="H385" s="363">
        <v>2.3096442331369999E-2</v>
      </c>
      <c r="I385" s="363">
        <v>2.3096442331399999E-3</v>
      </c>
      <c r="J385" s="363" t="s">
        <v>1986</v>
      </c>
    </row>
    <row r="386" spans="1:10">
      <c r="A386" s="362" t="s">
        <v>2047</v>
      </c>
      <c r="B386" s="363" t="s">
        <v>1993</v>
      </c>
      <c r="C386" s="358" t="s">
        <v>2033</v>
      </c>
      <c r="D386" s="358" t="s">
        <v>1993</v>
      </c>
      <c r="E386" s="358" t="s">
        <v>1993</v>
      </c>
      <c r="F386" s="358" t="s">
        <v>1993</v>
      </c>
      <c r="G386" s="363" t="s">
        <v>1993</v>
      </c>
      <c r="H386" s="363" t="s">
        <v>1993</v>
      </c>
      <c r="I386" s="363" t="s">
        <v>1993</v>
      </c>
      <c r="J386" s="363" t="s">
        <v>1993</v>
      </c>
    </row>
    <row r="387" spans="1:10">
      <c r="A387" s="362" t="s">
        <v>2048</v>
      </c>
      <c r="B387" s="363" t="s">
        <v>1993</v>
      </c>
      <c r="C387" s="358" t="s">
        <v>2033</v>
      </c>
      <c r="D387" s="358" t="s">
        <v>1993</v>
      </c>
      <c r="E387" s="358" t="s">
        <v>1993</v>
      </c>
      <c r="F387" s="358" t="s">
        <v>1993</v>
      </c>
      <c r="G387" s="363" t="s">
        <v>1993</v>
      </c>
      <c r="H387" s="363" t="s">
        <v>1993</v>
      </c>
      <c r="I387" s="363" t="s">
        <v>1993</v>
      </c>
      <c r="J387" s="363" t="s">
        <v>1993</v>
      </c>
    </row>
    <row r="388" spans="1:10">
      <c r="A388" s="362" t="s">
        <v>811</v>
      </c>
      <c r="B388" s="363" t="s">
        <v>2006</v>
      </c>
      <c r="C388" s="358" t="s">
        <v>2033</v>
      </c>
      <c r="D388" s="358" t="s">
        <v>2111</v>
      </c>
      <c r="E388" s="358" t="s">
        <v>2006</v>
      </c>
      <c r="F388" s="358" t="s">
        <v>2006</v>
      </c>
      <c r="G388" s="363" t="s">
        <v>2006</v>
      </c>
      <c r="H388" s="363" t="s">
        <v>2006</v>
      </c>
      <c r="I388" s="363" t="s">
        <v>2006</v>
      </c>
      <c r="J388" s="363" t="s">
        <v>1986</v>
      </c>
    </row>
    <row r="389" spans="1:10">
      <c r="A389" s="361" t="s">
        <v>2112</v>
      </c>
      <c r="B389" s="358">
        <v>5677477.8602666184</v>
      </c>
      <c r="C389" s="358" t="s">
        <v>2033</v>
      </c>
      <c r="D389" s="359" t="s">
        <v>1990</v>
      </c>
      <c r="E389" s="359" t="s">
        <v>1990</v>
      </c>
      <c r="F389" s="359" t="s">
        <v>1990</v>
      </c>
      <c r="G389" s="358">
        <v>121329.28064552911</v>
      </c>
      <c r="H389" s="358" t="s">
        <v>2008</v>
      </c>
      <c r="I389" s="358" t="s">
        <v>2008</v>
      </c>
      <c r="J389" s="358" t="s">
        <v>2008</v>
      </c>
    </row>
    <row r="390" spans="1:10">
      <c r="A390" s="362" t="s">
        <v>2044</v>
      </c>
      <c r="B390" s="363">
        <v>5122279.9912827471</v>
      </c>
      <c r="C390" s="358" t="s">
        <v>2033</v>
      </c>
      <c r="D390" s="358">
        <v>19.402931317907768</v>
      </c>
      <c r="E390" s="358" t="s">
        <v>1986</v>
      </c>
      <c r="F390" s="358" t="s">
        <v>1986</v>
      </c>
      <c r="G390" s="363">
        <v>99387.246861952342</v>
      </c>
      <c r="H390" s="363" t="s">
        <v>1986</v>
      </c>
      <c r="I390" s="363" t="s">
        <v>1986</v>
      </c>
      <c r="J390" s="363" t="s">
        <v>1986</v>
      </c>
    </row>
    <row r="391" spans="1:10">
      <c r="A391" s="362" t="s">
        <v>2045</v>
      </c>
      <c r="B391" s="363">
        <v>208587.74337946158</v>
      </c>
      <c r="C391" s="358" t="s">
        <v>2033</v>
      </c>
      <c r="D391" s="358">
        <v>70.948187124442754</v>
      </c>
      <c r="E391" s="358" t="s">
        <v>1986</v>
      </c>
      <c r="F391" s="358" t="s">
        <v>1986</v>
      </c>
      <c r="G391" s="363">
        <v>14798.922249151285</v>
      </c>
      <c r="H391" s="363" t="s">
        <v>1986</v>
      </c>
      <c r="I391" s="363" t="s">
        <v>1986</v>
      </c>
      <c r="J391" s="363" t="s">
        <v>1986</v>
      </c>
    </row>
    <row r="392" spans="1:10">
      <c r="A392" s="362" t="s">
        <v>2046</v>
      </c>
      <c r="B392" s="363">
        <v>346610.12560441019</v>
      </c>
      <c r="C392" s="358" t="s">
        <v>2033</v>
      </c>
      <c r="D392" s="358">
        <v>20.608490654938318</v>
      </c>
      <c r="E392" s="358" t="s">
        <v>1986</v>
      </c>
      <c r="F392" s="358" t="s">
        <v>1986</v>
      </c>
      <c r="G392" s="363">
        <v>7143.1115344254831</v>
      </c>
      <c r="H392" s="363" t="s">
        <v>1986</v>
      </c>
      <c r="I392" s="363" t="s">
        <v>1986</v>
      </c>
      <c r="J392" s="363" t="s">
        <v>1986</v>
      </c>
    </row>
    <row r="393" spans="1:10">
      <c r="A393" s="362" t="s">
        <v>2047</v>
      </c>
      <c r="B393" s="363" t="s">
        <v>1993</v>
      </c>
      <c r="C393" s="358" t="s">
        <v>2033</v>
      </c>
      <c r="D393" s="358" t="s">
        <v>1993</v>
      </c>
      <c r="E393" s="358" t="s">
        <v>1993</v>
      </c>
      <c r="F393" s="358" t="s">
        <v>1993</v>
      </c>
      <c r="G393" s="363" t="s">
        <v>1993</v>
      </c>
      <c r="H393" s="363" t="s">
        <v>1993</v>
      </c>
      <c r="I393" s="363" t="s">
        <v>1993</v>
      </c>
      <c r="J393" s="363" t="s">
        <v>1993</v>
      </c>
    </row>
    <row r="394" spans="1:10">
      <c r="A394" s="362" t="s">
        <v>2048</v>
      </c>
      <c r="B394" s="363" t="s">
        <v>1993</v>
      </c>
      <c r="C394" s="358" t="s">
        <v>2033</v>
      </c>
      <c r="D394" s="358" t="s">
        <v>1993</v>
      </c>
      <c r="E394" s="358" t="s">
        <v>1993</v>
      </c>
      <c r="F394" s="358" t="s">
        <v>1993</v>
      </c>
      <c r="G394" s="363" t="s">
        <v>1993</v>
      </c>
      <c r="H394" s="363" t="s">
        <v>1993</v>
      </c>
      <c r="I394" s="363" t="s">
        <v>1993</v>
      </c>
      <c r="J394" s="363" t="s">
        <v>1993</v>
      </c>
    </row>
    <row r="395" spans="1:10">
      <c r="A395" s="362" t="s">
        <v>811</v>
      </c>
      <c r="B395" s="363" t="s">
        <v>1986</v>
      </c>
      <c r="C395" s="358" t="s">
        <v>2033</v>
      </c>
      <c r="D395" s="358" t="s">
        <v>1986</v>
      </c>
      <c r="E395" s="358" t="s">
        <v>1986</v>
      </c>
      <c r="F395" s="358" t="s">
        <v>1986</v>
      </c>
      <c r="G395" s="363" t="s">
        <v>1986</v>
      </c>
      <c r="H395" s="363" t="s">
        <v>1986</v>
      </c>
      <c r="I395" s="363" t="s">
        <v>1986</v>
      </c>
      <c r="J395" s="363" t="s">
        <v>1986</v>
      </c>
    </row>
    <row r="396" spans="1:10">
      <c r="A396" s="371" t="s">
        <v>2113</v>
      </c>
      <c r="B396" s="358">
        <v>388367.15745382814</v>
      </c>
      <c r="C396" s="358" t="s">
        <v>2033</v>
      </c>
      <c r="D396" s="359" t="s">
        <v>1990</v>
      </c>
      <c r="E396" s="359" t="s">
        <v>1990</v>
      </c>
      <c r="F396" s="359" t="s">
        <v>1990</v>
      </c>
      <c r="G396" s="358">
        <v>28046.5637376296</v>
      </c>
      <c r="H396" s="358">
        <v>0.48826677857</v>
      </c>
      <c r="I396" s="358">
        <v>0.78160963399831995</v>
      </c>
      <c r="J396" s="359" t="s">
        <v>1990</v>
      </c>
    </row>
    <row r="397" spans="1:10">
      <c r="A397" s="361" t="s">
        <v>2114</v>
      </c>
      <c r="B397" s="358">
        <v>388367.15745382814</v>
      </c>
      <c r="C397" s="358" t="s">
        <v>2033</v>
      </c>
      <c r="D397" s="359" t="s">
        <v>1990</v>
      </c>
      <c r="E397" s="359" t="s">
        <v>1990</v>
      </c>
      <c r="F397" s="359" t="s">
        <v>1990</v>
      </c>
      <c r="G397" s="358">
        <v>28046.5637376296</v>
      </c>
      <c r="H397" s="358">
        <v>0.48826677857</v>
      </c>
      <c r="I397" s="358">
        <v>0.78160963399831995</v>
      </c>
      <c r="J397" s="359" t="s">
        <v>1990</v>
      </c>
    </row>
    <row r="398" spans="1:10">
      <c r="A398" s="362" t="s">
        <v>2044</v>
      </c>
      <c r="B398" s="363">
        <v>388367.15745382814</v>
      </c>
      <c r="C398" s="358" t="s">
        <v>2033</v>
      </c>
      <c r="D398" s="358">
        <v>72.216620791277833</v>
      </c>
      <c r="E398" s="358">
        <v>1.2572298383084799</v>
      </c>
      <c r="F398" s="358">
        <v>2.0125533763529999</v>
      </c>
      <c r="G398" s="363">
        <v>28046.5637376296</v>
      </c>
      <c r="H398" s="363">
        <v>0.48826677857</v>
      </c>
      <c r="I398" s="363">
        <v>0.78160963399831995</v>
      </c>
      <c r="J398" s="359" t="s">
        <v>1990</v>
      </c>
    </row>
    <row r="399" spans="1:10">
      <c r="A399" s="362" t="s">
        <v>2045</v>
      </c>
      <c r="B399" s="363" t="s">
        <v>1993</v>
      </c>
      <c r="C399" s="358" t="s">
        <v>2033</v>
      </c>
      <c r="D399" s="358" t="s">
        <v>1993</v>
      </c>
      <c r="E399" s="358" t="s">
        <v>1993</v>
      </c>
      <c r="F399" s="358" t="s">
        <v>1993</v>
      </c>
      <c r="G399" s="363" t="s">
        <v>1993</v>
      </c>
      <c r="H399" s="363" t="s">
        <v>1993</v>
      </c>
      <c r="I399" s="363" t="s">
        <v>1993</v>
      </c>
      <c r="J399" s="359" t="s">
        <v>1990</v>
      </c>
    </row>
    <row r="400" spans="1:10">
      <c r="A400" s="362" t="s">
        <v>2046</v>
      </c>
      <c r="B400" s="363" t="s">
        <v>1993</v>
      </c>
      <c r="C400" s="358" t="s">
        <v>2033</v>
      </c>
      <c r="D400" s="358" t="s">
        <v>1993</v>
      </c>
      <c r="E400" s="358" t="s">
        <v>1993</v>
      </c>
      <c r="F400" s="358" t="s">
        <v>1993</v>
      </c>
      <c r="G400" s="363" t="s">
        <v>1993</v>
      </c>
      <c r="H400" s="363" t="s">
        <v>1993</v>
      </c>
      <c r="I400" s="363" t="s">
        <v>1993</v>
      </c>
      <c r="J400" s="359" t="s">
        <v>1990</v>
      </c>
    </row>
    <row r="401" spans="1:13">
      <c r="A401" s="362" t="s">
        <v>2047</v>
      </c>
      <c r="B401" s="363" t="s">
        <v>1993</v>
      </c>
      <c r="C401" s="358" t="s">
        <v>2033</v>
      </c>
      <c r="D401" s="358" t="s">
        <v>1993</v>
      </c>
      <c r="E401" s="358" t="s">
        <v>1993</v>
      </c>
      <c r="F401" s="358" t="s">
        <v>1993</v>
      </c>
      <c r="G401" s="363" t="s">
        <v>1993</v>
      </c>
      <c r="H401" s="363" t="s">
        <v>1993</v>
      </c>
      <c r="I401" s="363" t="s">
        <v>1993</v>
      </c>
      <c r="J401" s="359" t="s">
        <v>1990</v>
      </c>
    </row>
    <row r="402" spans="1:13">
      <c r="A402" s="362" t="s">
        <v>811</v>
      </c>
      <c r="B402" s="363" t="s">
        <v>1993</v>
      </c>
      <c r="C402" s="358" t="s">
        <v>2033</v>
      </c>
      <c r="D402" s="358" t="s">
        <v>1993</v>
      </c>
      <c r="E402" s="358" t="s">
        <v>1993</v>
      </c>
      <c r="F402" s="358" t="s">
        <v>1993</v>
      </c>
      <c r="G402" s="363" t="s">
        <v>1993</v>
      </c>
      <c r="H402" s="363" t="s">
        <v>1993</v>
      </c>
      <c r="I402" s="363" t="s">
        <v>1993</v>
      </c>
      <c r="J402" s="359" t="s">
        <v>1990</v>
      </c>
    </row>
    <row r="403" spans="1:13">
      <c r="A403" s="57" t="s">
        <v>2115</v>
      </c>
      <c r="B403" s="264"/>
      <c r="C403" s="264"/>
      <c r="D403" s="264"/>
      <c r="E403" s="264"/>
      <c r="F403" s="264"/>
      <c r="G403" s="264"/>
      <c r="H403" s="264"/>
      <c r="I403" s="264"/>
      <c r="J403" s="264"/>
    </row>
    <row r="404" spans="1:13">
      <c r="A404" s="374" t="s">
        <v>2116</v>
      </c>
      <c r="B404" s="359" t="s">
        <v>1990</v>
      </c>
      <c r="C404" s="359" t="s">
        <v>1990</v>
      </c>
      <c r="D404" s="359" t="s">
        <v>1990</v>
      </c>
      <c r="E404" s="359" t="s">
        <v>1990</v>
      </c>
      <c r="F404" s="359" t="s">
        <v>1990</v>
      </c>
      <c r="G404" s="359" t="s">
        <v>1990</v>
      </c>
      <c r="H404" s="359" t="s">
        <v>1990</v>
      </c>
      <c r="I404" s="359" t="s">
        <v>1990</v>
      </c>
      <c r="J404" s="359" t="s">
        <v>1990</v>
      </c>
    </row>
    <row r="405" spans="1:13">
      <c r="A405" s="364" t="s">
        <v>2039</v>
      </c>
      <c r="B405" s="363" t="s">
        <v>1986</v>
      </c>
      <c r="C405" s="358" t="s">
        <v>2033</v>
      </c>
      <c r="D405" s="358" t="s">
        <v>1986</v>
      </c>
      <c r="E405" s="358" t="s">
        <v>1986</v>
      </c>
      <c r="F405" s="358" t="s">
        <v>1986</v>
      </c>
      <c r="G405" s="363" t="s">
        <v>1986</v>
      </c>
      <c r="H405" s="363" t="s">
        <v>1986</v>
      </c>
      <c r="I405" s="363" t="s">
        <v>1986</v>
      </c>
      <c r="J405" s="363" t="s">
        <v>1986</v>
      </c>
    </row>
    <row r="406" spans="1:13">
      <c r="A406" s="364" t="s">
        <v>2117</v>
      </c>
      <c r="B406" s="363" t="s">
        <v>1986</v>
      </c>
      <c r="C406" s="358" t="s">
        <v>2033</v>
      </c>
      <c r="D406" s="358" t="s">
        <v>1986</v>
      </c>
      <c r="E406" s="358" t="s">
        <v>1986</v>
      </c>
      <c r="F406" s="358" t="s">
        <v>1986</v>
      </c>
      <c r="G406" s="363" t="s">
        <v>1986</v>
      </c>
      <c r="H406" s="363" t="s">
        <v>1986</v>
      </c>
      <c r="I406" s="363" t="s">
        <v>1986</v>
      </c>
      <c r="J406" s="363" t="s">
        <v>1986</v>
      </c>
    </row>
    <row r="408" spans="1:13">
      <c r="A408" s="50" t="s">
        <v>2118</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6">
      <c r="A410" s="414" t="s">
        <v>2119</v>
      </c>
      <c r="B410" s="414"/>
      <c r="C410" s="414"/>
      <c r="D410" s="414"/>
      <c r="E410" s="414"/>
      <c r="F410" s="414"/>
      <c r="G410" s="414"/>
      <c r="H410" s="207"/>
      <c r="I410" s="207"/>
      <c r="J410" s="207"/>
      <c r="K410" s="207"/>
      <c r="L410" s="207"/>
      <c r="M410" s="49" t="s">
        <v>1946</v>
      </c>
    </row>
    <row r="411" spans="1:13" ht="15.6">
      <c r="A411" s="204" t="s">
        <v>1947</v>
      </c>
      <c r="B411" s="52"/>
      <c r="C411" s="52"/>
      <c r="D411" s="52"/>
      <c r="E411" s="52"/>
      <c r="F411" s="52"/>
      <c r="G411" s="52"/>
      <c r="H411" s="207"/>
      <c r="I411" s="207"/>
      <c r="J411" s="207"/>
      <c r="K411" s="207"/>
      <c r="L411" s="207"/>
      <c r="M411" s="49" t="s">
        <v>1948</v>
      </c>
    </row>
    <row r="412" spans="1:13">
      <c r="A412" s="209"/>
      <c r="B412" s="207"/>
      <c r="C412" s="207"/>
      <c r="D412" s="207"/>
      <c r="E412" s="207"/>
      <c r="F412" s="207"/>
      <c r="G412" s="207"/>
      <c r="H412" s="207"/>
      <c r="I412" s="207"/>
      <c r="J412" s="207"/>
      <c r="K412" s="207"/>
      <c r="L412" s="208"/>
      <c r="M412" s="49" t="s">
        <v>1949</v>
      </c>
    </row>
    <row r="413" spans="1:13">
      <c r="A413" s="207"/>
      <c r="B413" s="207"/>
      <c r="C413" s="207"/>
      <c r="D413" s="207"/>
      <c r="E413" s="207"/>
      <c r="F413" s="207"/>
      <c r="G413" s="207"/>
      <c r="H413" s="207"/>
      <c r="I413" s="207"/>
      <c r="J413" s="207"/>
      <c r="K413" s="207"/>
      <c r="L413" s="207"/>
      <c r="M413" s="210"/>
    </row>
    <row r="414" spans="1:13" ht="36">
      <c r="A414" s="326" t="s">
        <v>1950</v>
      </c>
      <c r="B414" s="327" t="s">
        <v>1951</v>
      </c>
      <c r="C414" s="328" t="s">
        <v>1952</v>
      </c>
      <c r="D414" s="328" t="s">
        <v>1953</v>
      </c>
      <c r="E414" s="329" t="s">
        <v>2120</v>
      </c>
      <c r="F414" s="329" t="s">
        <v>2121</v>
      </c>
      <c r="G414" s="330" t="s">
        <v>2122</v>
      </c>
      <c r="H414" s="328" t="s">
        <v>2123</v>
      </c>
      <c r="I414" s="375" t="s">
        <v>2124</v>
      </c>
      <c r="J414" s="328" t="s">
        <v>2125</v>
      </c>
      <c r="K414" s="329" t="s">
        <v>729</v>
      </c>
      <c r="L414" s="329" t="s">
        <v>1955</v>
      </c>
      <c r="M414" s="376" t="s">
        <v>2126</v>
      </c>
    </row>
    <row r="415" spans="1:13" ht="15" thickBot="1">
      <c r="A415" s="211"/>
      <c r="B415" s="437" t="s">
        <v>1957</v>
      </c>
      <c r="C415" s="437"/>
      <c r="D415" s="438"/>
      <c r="E415" s="439" t="s">
        <v>2127</v>
      </c>
      <c r="F415" s="437"/>
      <c r="G415" s="438"/>
      <c r="H415" s="439" t="s">
        <v>1957</v>
      </c>
      <c r="I415" s="440"/>
      <c r="J415" s="440"/>
      <c r="K415" s="440"/>
      <c r="L415" s="440"/>
      <c r="M415" s="441"/>
    </row>
    <row r="416" spans="1:13" ht="15" thickTop="1">
      <c r="A416" s="212" t="s">
        <v>2128</v>
      </c>
      <c r="B416" s="377">
        <v>194388.53120401071</v>
      </c>
      <c r="C416" s="377">
        <v>4.4228396639999996</v>
      </c>
      <c r="D416" s="377">
        <v>83.655309749766346</v>
      </c>
      <c r="E416" s="377">
        <v>120191.11711244726</v>
      </c>
      <c r="F416" s="377">
        <v>6716.3061943704279</v>
      </c>
      <c r="G416" s="377">
        <v>7230.4559117999988</v>
      </c>
      <c r="H416" s="377">
        <v>0.51771056610323996</v>
      </c>
      <c r="I416" s="377">
        <v>2.8530150025699998E-2</v>
      </c>
      <c r="J416" s="377">
        <v>572.16514495327442</v>
      </c>
      <c r="K416" s="377">
        <v>1557.1939910195872</v>
      </c>
      <c r="L416" s="377">
        <v>5849.2197121443369</v>
      </c>
      <c r="M416" s="377">
        <v>830.75987228203655</v>
      </c>
    </row>
    <row r="417" spans="1:13">
      <c r="A417" s="378" t="s">
        <v>2129</v>
      </c>
      <c r="B417" s="377">
        <v>70637.721174907623</v>
      </c>
      <c r="C417" s="359" t="s">
        <v>1990</v>
      </c>
      <c r="D417" s="359" t="s">
        <v>1990</v>
      </c>
      <c r="E417" s="359" t="s">
        <v>1990</v>
      </c>
      <c r="F417" s="359" t="s">
        <v>1990</v>
      </c>
      <c r="G417" s="359" t="s">
        <v>1990</v>
      </c>
      <c r="H417" s="359" t="s">
        <v>1990</v>
      </c>
      <c r="I417" s="359" t="s">
        <v>1990</v>
      </c>
      <c r="J417" s="377" t="s">
        <v>1986</v>
      </c>
      <c r="K417" s="377" t="s">
        <v>1986</v>
      </c>
      <c r="L417" s="377" t="s">
        <v>1986</v>
      </c>
      <c r="M417" s="377">
        <v>134.03649648504052</v>
      </c>
    </row>
    <row r="418" spans="1:13">
      <c r="A418" s="379" t="s">
        <v>2130</v>
      </c>
      <c r="B418" s="377">
        <v>46194.121028708993</v>
      </c>
      <c r="C418" s="359" t="s">
        <v>1990</v>
      </c>
      <c r="D418" s="359" t="s">
        <v>1990</v>
      </c>
      <c r="E418" s="359" t="s">
        <v>1990</v>
      </c>
      <c r="F418" s="359" t="s">
        <v>1990</v>
      </c>
      <c r="G418" s="359" t="s">
        <v>1990</v>
      </c>
      <c r="H418" s="359" t="s">
        <v>1990</v>
      </c>
      <c r="I418" s="359" t="s">
        <v>1990</v>
      </c>
      <c r="J418" s="359" t="s">
        <v>1990</v>
      </c>
      <c r="K418" s="359" t="s">
        <v>1990</v>
      </c>
      <c r="L418" s="359" t="s">
        <v>1990</v>
      </c>
      <c r="M418" s="363">
        <v>134.03649648504052</v>
      </c>
    </row>
    <row r="419" spans="1:13">
      <c r="A419" s="379" t="s">
        <v>2131</v>
      </c>
      <c r="B419" s="377">
        <v>14551.955897401811</v>
      </c>
      <c r="C419" s="359" t="s">
        <v>1990</v>
      </c>
      <c r="D419" s="359" t="s">
        <v>1990</v>
      </c>
      <c r="E419" s="359" t="s">
        <v>1990</v>
      </c>
      <c r="F419" s="359" t="s">
        <v>1990</v>
      </c>
      <c r="G419" s="359" t="s">
        <v>1990</v>
      </c>
      <c r="H419" s="359" t="s">
        <v>1990</v>
      </c>
      <c r="I419" s="359" t="s">
        <v>1990</v>
      </c>
      <c r="J419" s="359" t="s">
        <v>1990</v>
      </c>
      <c r="K419" s="359" t="s">
        <v>1990</v>
      </c>
      <c r="L419" s="359" t="s">
        <v>1990</v>
      </c>
      <c r="M419" s="359" t="s">
        <v>1990</v>
      </c>
    </row>
    <row r="420" spans="1:13">
      <c r="A420" s="379" t="s">
        <v>2132</v>
      </c>
      <c r="B420" s="377">
        <v>2432.4049712060923</v>
      </c>
      <c r="C420" s="359" t="s">
        <v>1990</v>
      </c>
      <c r="D420" s="359" t="s">
        <v>1990</v>
      </c>
      <c r="E420" s="359" t="s">
        <v>1990</v>
      </c>
      <c r="F420" s="359" t="s">
        <v>1990</v>
      </c>
      <c r="G420" s="359" t="s">
        <v>1990</v>
      </c>
      <c r="H420" s="359" t="s">
        <v>1990</v>
      </c>
      <c r="I420" s="359" t="s">
        <v>1990</v>
      </c>
      <c r="J420" s="359" t="s">
        <v>1990</v>
      </c>
      <c r="K420" s="359" t="s">
        <v>1990</v>
      </c>
      <c r="L420" s="359" t="s">
        <v>1990</v>
      </c>
      <c r="M420" s="359" t="s">
        <v>1990</v>
      </c>
    </row>
    <row r="421" spans="1:13">
      <c r="A421" s="379" t="s">
        <v>2133</v>
      </c>
      <c r="B421" s="377">
        <v>7459.2392775907283</v>
      </c>
      <c r="C421" s="359" t="s">
        <v>1990</v>
      </c>
      <c r="D421" s="359" t="s">
        <v>1990</v>
      </c>
      <c r="E421" s="359" t="s">
        <v>1990</v>
      </c>
      <c r="F421" s="359" t="s">
        <v>1990</v>
      </c>
      <c r="G421" s="359" t="s">
        <v>1990</v>
      </c>
      <c r="H421" s="359" t="s">
        <v>1990</v>
      </c>
      <c r="I421" s="359" t="s">
        <v>1990</v>
      </c>
      <c r="J421" s="377" t="s">
        <v>1986</v>
      </c>
      <c r="K421" s="377" t="s">
        <v>1986</v>
      </c>
      <c r="L421" s="377" t="s">
        <v>1986</v>
      </c>
      <c r="M421" s="377" t="s">
        <v>1986</v>
      </c>
    </row>
    <row r="422" spans="1:13">
      <c r="A422" s="213" t="s">
        <v>2134</v>
      </c>
      <c r="B422" s="377">
        <v>46553.765996456706</v>
      </c>
      <c r="C422" s="377">
        <v>3.4620000000000002</v>
      </c>
      <c r="D422" s="377">
        <v>69.090317678675007</v>
      </c>
      <c r="E422" s="377">
        <v>20040.325102040817</v>
      </c>
      <c r="F422" s="377" t="s">
        <v>1986</v>
      </c>
      <c r="G422" s="377" t="s">
        <v>1986</v>
      </c>
      <c r="H422" s="377" t="s">
        <v>1986</v>
      </c>
      <c r="I422" s="377" t="s">
        <v>1986</v>
      </c>
      <c r="J422" s="377">
        <v>55.249069497127223</v>
      </c>
      <c r="K422" s="377">
        <v>188.72091220254887</v>
      </c>
      <c r="L422" s="377">
        <v>213.37603828081271</v>
      </c>
      <c r="M422" s="377">
        <v>228.15769905799976</v>
      </c>
    </row>
    <row r="423" spans="1:13">
      <c r="A423" s="244" t="s">
        <v>2135</v>
      </c>
      <c r="B423" s="377">
        <v>9177.0984327999995</v>
      </c>
      <c r="C423" s="377" t="s">
        <v>1986</v>
      </c>
      <c r="D423" s="377" t="s">
        <v>1986</v>
      </c>
      <c r="E423" s="359" t="s">
        <v>1990</v>
      </c>
      <c r="F423" s="359" t="s">
        <v>1990</v>
      </c>
      <c r="G423" s="359" t="s">
        <v>1990</v>
      </c>
      <c r="H423" s="359" t="s">
        <v>1990</v>
      </c>
      <c r="I423" s="359" t="s">
        <v>1990</v>
      </c>
      <c r="J423" s="363" t="s">
        <v>1964</v>
      </c>
      <c r="K423" s="363" t="s">
        <v>1964</v>
      </c>
      <c r="L423" s="363" t="s">
        <v>1964</v>
      </c>
      <c r="M423" s="363" t="s">
        <v>1964</v>
      </c>
    </row>
    <row r="424" spans="1:13">
      <c r="A424" s="379" t="s">
        <v>2136</v>
      </c>
      <c r="B424" s="359" t="s">
        <v>1990</v>
      </c>
      <c r="C424" s="359" t="s">
        <v>1990</v>
      </c>
      <c r="D424" s="377">
        <v>37.974850892036372</v>
      </c>
      <c r="E424" s="359" t="s">
        <v>1990</v>
      </c>
      <c r="F424" s="359" t="s">
        <v>1990</v>
      </c>
      <c r="G424" s="359" t="s">
        <v>1990</v>
      </c>
      <c r="H424" s="359" t="s">
        <v>1990</v>
      </c>
      <c r="I424" s="359" t="s">
        <v>1990</v>
      </c>
      <c r="J424" s="363" t="s">
        <v>1964</v>
      </c>
      <c r="K424" s="359" t="s">
        <v>1990</v>
      </c>
      <c r="L424" s="359" t="s">
        <v>1990</v>
      </c>
      <c r="M424" s="359" t="s">
        <v>1990</v>
      </c>
    </row>
    <row r="425" spans="1:13">
      <c r="A425" s="379" t="s">
        <v>2137</v>
      </c>
      <c r="B425" s="377" t="s">
        <v>1986</v>
      </c>
      <c r="C425" s="359" t="s">
        <v>1990</v>
      </c>
      <c r="D425" s="377">
        <v>23.960466786638641</v>
      </c>
      <c r="E425" s="359" t="s">
        <v>1990</v>
      </c>
      <c r="F425" s="359" t="s">
        <v>1990</v>
      </c>
      <c r="G425" s="359" t="s">
        <v>1990</v>
      </c>
      <c r="H425" s="359" t="s">
        <v>1990</v>
      </c>
      <c r="I425" s="359" t="s">
        <v>1990</v>
      </c>
      <c r="J425" s="363" t="s">
        <v>1964</v>
      </c>
      <c r="K425" s="363" t="s">
        <v>1964</v>
      </c>
      <c r="L425" s="363" t="s">
        <v>1964</v>
      </c>
      <c r="M425" s="359" t="s">
        <v>1990</v>
      </c>
    </row>
    <row r="426" spans="1:13">
      <c r="A426" s="379" t="s">
        <v>2138</v>
      </c>
      <c r="B426" s="377" t="s">
        <v>2111</v>
      </c>
      <c r="C426" s="359" t="s">
        <v>1990</v>
      </c>
      <c r="D426" s="377">
        <v>7.1550000000000002</v>
      </c>
      <c r="E426" s="359" t="s">
        <v>1990</v>
      </c>
      <c r="F426" s="359" t="s">
        <v>1990</v>
      </c>
      <c r="G426" s="359" t="s">
        <v>1990</v>
      </c>
      <c r="H426" s="359" t="s">
        <v>1990</v>
      </c>
      <c r="I426" s="359" t="s">
        <v>1990</v>
      </c>
      <c r="J426" s="359" t="s">
        <v>1990</v>
      </c>
      <c r="K426" s="359" t="s">
        <v>1990</v>
      </c>
      <c r="L426" s="363" t="s">
        <v>1964</v>
      </c>
      <c r="M426" s="363" t="s">
        <v>1964</v>
      </c>
    </row>
    <row r="427" spans="1:13">
      <c r="A427" s="379" t="s">
        <v>2139</v>
      </c>
      <c r="B427" s="377">
        <v>91.7</v>
      </c>
      <c r="C427" s="377">
        <v>0.40600000000000003</v>
      </c>
      <c r="D427" s="359" t="s">
        <v>1990</v>
      </c>
      <c r="E427" s="359" t="s">
        <v>1990</v>
      </c>
      <c r="F427" s="359" t="s">
        <v>1990</v>
      </c>
      <c r="G427" s="359" t="s">
        <v>1990</v>
      </c>
      <c r="H427" s="359" t="s">
        <v>1990</v>
      </c>
      <c r="I427" s="359" t="s">
        <v>1990</v>
      </c>
      <c r="J427" s="363" t="s">
        <v>1964</v>
      </c>
      <c r="K427" s="363" t="s">
        <v>1964</v>
      </c>
      <c r="L427" s="363" t="s">
        <v>1964</v>
      </c>
      <c r="M427" s="363" t="s">
        <v>1964</v>
      </c>
    </row>
    <row r="428" spans="1:13">
      <c r="A428" s="379" t="s">
        <v>2140</v>
      </c>
      <c r="B428" s="377">
        <v>1755.3999999999999</v>
      </c>
      <c r="C428" s="359" t="s">
        <v>1990</v>
      </c>
      <c r="D428" s="359" t="s">
        <v>1990</v>
      </c>
      <c r="E428" s="359" t="s">
        <v>1990</v>
      </c>
      <c r="F428" s="359" t="s">
        <v>1990</v>
      </c>
      <c r="G428" s="359" t="s">
        <v>1990</v>
      </c>
      <c r="H428" s="359" t="s">
        <v>1990</v>
      </c>
      <c r="I428" s="359" t="s">
        <v>1990</v>
      </c>
      <c r="J428" s="359" t="s">
        <v>1990</v>
      </c>
      <c r="K428" s="359" t="s">
        <v>1990</v>
      </c>
      <c r="L428" s="359" t="s">
        <v>1990</v>
      </c>
      <c r="M428" s="359" t="s">
        <v>1990</v>
      </c>
    </row>
    <row r="429" spans="1:13">
      <c r="A429" s="379" t="s">
        <v>2141</v>
      </c>
      <c r="B429" s="377">
        <v>1655.306718597858</v>
      </c>
      <c r="C429" s="359" t="s">
        <v>1990</v>
      </c>
      <c r="D429" s="359" t="s">
        <v>1990</v>
      </c>
      <c r="E429" s="359" t="s">
        <v>1990</v>
      </c>
      <c r="F429" s="359" t="s">
        <v>1990</v>
      </c>
      <c r="G429" s="359" t="s">
        <v>1990</v>
      </c>
      <c r="H429" s="359" t="s">
        <v>1990</v>
      </c>
      <c r="I429" s="359" t="s">
        <v>1990</v>
      </c>
      <c r="J429" s="359" t="s">
        <v>1990</v>
      </c>
      <c r="K429" s="359" t="s">
        <v>1990</v>
      </c>
      <c r="L429" s="359" t="s">
        <v>1990</v>
      </c>
      <c r="M429" s="359" t="s">
        <v>1990</v>
      </c>
    </row>
    <row r="430" spans="1:13">
      <c r="A430" s="379" t="s">
        <v>2142</v>
      </c>
      <c r="B430" s="377">
        <v>27383.218865213978</v>
      </c>
      <c r="C430" s="377">
        <v>3.056</v>
      </c>
      <c r="D430" s="359" t="s">
        <v>1990</v>
      </c>
      <c r="E430" s="359" t="s">
        <v>1990</v>
      </c>
      <c r="F430" s="359" t="s">
        <v>1990</v>
      </c>
      <c r="G430" s="359" t="s">
        <v>1990</v>
      </c>
      <c r="H430" s="359" t="s">
        <v>1990</v>
      </c>
      <c r="I430" s="359" t="s">
        <v>1990</v>
      </c>
      <c r="J430" s="363" t="s">
        <v>1964</v>
      </c>
      <c r="K430" s="363" t="s">
        <v>1964</v>
      </c>
      <c r="L430" s="363" t="s">
        <v>1964</v>
      </c>
      <c r="M430" s="363" t="s">
        <v>1964</v>
      </c>
    </row>
    <row r="431" spans="1:13">
      <c r="A431" s="379" t="s">
        <v>2143</v>
      </c>
      <c r="B431" s="359" t="s">
        <v>1990</v>
      </c>
      <c r="C431" s="359" t="s">
        <v>1990</v>
      </c>
      <c r="D431" s="359" t="s">
        <v>1990</v>
      </c>
      <c r="E431" s="377">
        <v>20040.325102040817</v>
      </c>
      <c r="F431" s="377" t="s">
        <v>1986</v>
      </c>
      <c r="G431" s="377" t="s">
        <v>1986</v>
      </c>
      <c r="H431" s="377" t="s">
        <v>1986</v>
      </c>
      <c r="I431" s="377" t="s">
        <v>1986</v>
      </c>
      <c r="J431" s="359" t="s">
        <v>1990</v>
      </c>
      <c r="K431" s="359" t="s">
        <v>1990</v>
      </c>
      <c r="L431" s="359" t="s">
        <v>1990</v>
      </c>
      <c r="M431" s="359" t="s">
        <v>1990</v>
      </c>
    </row>
    <row r="432" spans="1:13">
      <c r="A432" s="331" t="s">
        <v>2144</v>
      </c>
      <c r="B432" s="377">
        <v>6491.041979844872</v>
      </c>
      <c r="C432" s="377" t="s">
        <v>2008</v>
      </c>
      <c r="D432" s="377" t="s">
        <v>1986</v>
      </c>
      <c r="E432" s="377" t="s">
        <v>1986</v>
      </c>
      <c r="F432" s="377" t="s">
        <v>1986</v>
      </c>
      <c r="G432" s="377" t="s">
        <v>1986</v>
      </c>
      <c r="H432" s="377" t="s">
        <v>1986</v>
      </c>
      <c r="I432" s="377" t="s">
        <v>1986</v>
      </c>
      <c r="J432" s="377">
        <v>55.249069497127223</v>
      </c>
      <c r="K432" s="377">
        <v>188.72091220254887</v>
      </c>
      <c r="L432" s="377">
        <v>213.37603828081271</v>
      </c>
      <c r="M432" s="377">
        <v>228.15769905799976</v>
      </c>
    </row>
    <row r="433" spans="1:13">
      <c r="A433" s="378" t="s">
        <v>2145</v>
      </c>
      <c r="B433" s="377">
        <v>77197.044032646372</v>
      </c>
      <c r="C433" s="377">
        <v>0.96083966399999998</v>
      </c>
      <c r="D433" s="377" t="s">
        <v>1986</v>
      </c>
      <c r="E433" s="377" t="s">
        <v>2008</v>
      </c>
      <c r="F433" s="377">
        <v>3439.7541856200496</v>
      </c>
      <c r="G433" s="377" t="s">
        <v>1986</v>
      </c>
      <c r="H433" s="377">
        <v>0.12041830440901</v>
      </c>
      <c r="I433" s="377" t="s">
        <v>1986</v>
      </c>
      <c r="J433" s="377">
        <v>60.032090854165958</v>
      </c>
      <c r="K433" s="377">
        <v>752.39490757758881</v>
      </c>
      <c r="L433" s="377">
        <v>44.874287061635293</v>
      </c>
      <c r="M433" s="377">
        <v>158.39225986800554</v>
      </c>
    </row>
    <row r="434" spans="1:13">
      <c r="A434" s="379" t="s">
        <v>2146</v>
      </c>
      <c r="B434" s="377">
        <v>70076.465574306625</v>
      </c>
      <c r="C434" s="377">
        <v>0.57413966400000005</v>
      </c>
      <c r="D434" s="359" t="s">
        <v>1990</v>
      </c>
      <c r="E434" s="359" t="s">
        <v>1990</v>
      </c>
      <c r="F434" s="359" t="s">
        <v>1990</v>
      </c>
      <c r="G434" s="359" t="s">
        <v>1990</v>
      </c>
      <c r="H434" s="359" t="s">
        <v>1990</v>
      </c>
      <c r="I434" s="359" t="s">
        <v>1990</v>
      </c>
      <c r="J434" s="363" t="s">
        <v>1964</v>
      </c>
      <c r="K434" s="363" t="s">
        <v>1964</v>
      </c>
      <c r="L434" s="363" t="s">
        <v>1964</v>
      </c>
      <c r="M434" s="363" t="s">
        <v>1964</v>
      </c>
    </row>
    <row r="435" spans="1:13">
      <c r="A435" s="379" t="s">
        <v>2147</v>
      </c>
      <c r="B435" s="377">
        <v>1391.9</v>
      </c>
      <c r="C435" s="377">
        <v>0.38669999999999999</v>
      </c>
      <c r="D435" s="359" t="s">
        <v>1990</v>
      </c>
      <c r="E435" s="359" t="s">
        <v>1990</v>
      </c>
      <c r="F435" s="359" t="s">
        <v>1990</v>
      </c>
      <c r="G435" s="359" t="s">
        <v>1990</v>
      </c>
      <c r="H435" s="359" t="s">
        <v>1990</v>
      </c>
      <c r="I435" s="359" t="s">
        <v>1990</v>
      </c>
      <c r="J435" s="363" t="s">
        <v>1964</v>
      </c>
      <c r="K435" s="363" t="s">
        <v>1964</v>
      </c>
      <c r="L435" s="363" t="s">
        <v>1964</v>
      </c>
      <c r="M435" s="363" t="s">
        <v>1964</v>
      </c>
    </row>
    <row r="436" spans="1:13">
      <c r="A436" s="379" t="s">
        <v>2148</v>
      </c>
      <c r="B436" s="377">
        <v>4142.0497045616085</v>
      </c>
      <c r="C436" s="359" t="s">
        <v>1990</v>
      </c>
      <c r="D436" s="359" t="s">
        <v>1990</v>
      </c>
      <c r="E436" s="359" t="s">
        <v>1990</v>
      </c>
      <c r="F436" s="377">
        <v>3439.7541856200496</v>
      </c>
      <c r="G436" s="359" t="s">
        <v>1990</v>
      </c>
      <c r="H436" s="377" t="s">
        <v>1986</v>
      </c>
      <c r="I436" s="359" t="s">
        <v>1990</v>
      </c>
      <c r="J436" s="363" t="s">
        <v>1964</v>
      </c>
      <c r="K436" s="363" t="s">
        <v>1964</v>
      </c>
      <c r="L436" s="363" t="s">
        <v>1964</v>
      </c>
      <c r="M436" s="363" t="s">
        <v>1964</v>
      </c>
    </row>
    <row r="437" spans="1:13">
      <c r="A437" s="331" t="s">
        <v>2149</v>
      </c>
      <c r="B437" s="377">
        <v>3.2962224463777599</v>
      </c>
      <c r="C437" s="359" t="s">
        <v>1990</v>
      </c>
      <c r="D437" s="359" t="s">
        <v>1990</v>
      </c>
      <c r="E437" s="377" t="s">
        <v>2008</v>
      </c>
      <c r="F437" s="377" t="s">
        <v>1986</v>
      </c>
      <c r="G437" s="377" t="s">
        <v>1986</v>
      </c>
      <c r="H437" s="377">
        <v>0.12041830440901</v>
      </c>
      <c r="I437" s="359" t="s">
        <v>1990</v>
      </c>
      <c r="J437" s="363" t="s">
        <v>1964</v>
      </c>
      <c r="K437" s="363" t="s">
        <v>1964</v>
      </c>
      <c r="L437" s="363" t="s">
        <v>1964</v>
      </c>
      <c r="M437" s="363" t="s">
        <v>1964</v>
      </c>
    </row>
    <row r="438" spans="1:13">
      <c r="A438" s="332" t="s">
        <v>2150</v>
      </c>
      <c r="B438" s="377">
        <v>553.25</v>
      </c>
      <c r="C438" s="359" t="s">
        <v>1990</v>
      </c>
      <c r="D438" s="359" t="s">
        <v>1990</v>
      </c>
      <c r="E438" s="359" t="s">
        <v>1990</v>
      </c>
      <c r="F438" s="359" t="s">
        <v>1990</v>
      </c>
      <c r="G438" s="359" t="s">
        <v>1990</v>
      </c>
      <c r="H438" s="359" t="s">
        <v>1990</v>
      </c>
      <c r="I438" s="359" t="s">
        <v>1990</v>
      </c>
      <c r="J438" s="363" t="s">
        <v>1964</v>
      </c>
      <c r="K438" s="363" t="s">
        <v>1964</v>
      </c>
      <c r="L438" s="363" t="s">
        <v>1964</v>
      </c>
      <c r="M438" s="363" t="s">
        <v>1964</v>
      </c>
    </row>
    <row r="439" spans="1:13">
      <c r="A439" s="332" t="s">
        <v>2151</v>
      </c>
      <c r="B439" s="377">
        <v>1030.0825313317564</v>
      </c>
      <c r="C439" s="359" t="s">
        <v>1990</v>
      </c>
      <c r="D439" s="359" t="s">
        <v>1990</v>
      </c>
      <c r="E439" s="359" t="s">
        <v>1990</v>
      </c>
      <c r="F439" s="359" t="s">
        <v>1990</v>
      </c>
      <c r="G439" s="359" t="s">
        <v>1990</v>
      </c>
      <c r="H439" s="359" t="s">
        <v>1990</v>
      </c>
      <c r="I439" s="359" t="s">
        <v>1990</v>
      </c>
      <c r="J439" s="363" t="s">
        <v>1964</v>
      </c>
      <c r="K439" s="363" t="s">
        <v>1964</v>
      </c>
      <c r="L439" s="363" t="s">
        <v>1964</v>
      </c>
      <c r="M439" s="363" t="s">
        <v>1964</v>
      </c>
    </row>
    <row r="440" spans="1:13">
      <c r="A440" s="379" t="s">
        <v>2152</v>
      </c>
      <c r="B440" s="377" t="s">
        <v>1986</v>
      </c>
      <c r="C440" s="377" t="s">
        <v>1986</v>
      </c>
      <c r="D440" s="377" t="s">
        <v>1986</v>
      </c>
      <c r="E440" s="377" t="s">
        <v>1986</v>
      </c>
      <c r="F440" s="377" t="s">
        <v>1986</v>
      </c>
      <c r="G440" s="377" t="s">
        <v>1986</v>
      </c>
      <c r="H440" s="377" t="s">
        <v>1986</v>
      </c>
      <c r="I440" s="377" t="s">
        <v>1986</v>
      </c>
      <c r="J440" s="377">
        <v>60.032090854165958</v>
      </c>
      <c r="K440" s="377">
        <v>752.39490757758881</v>
      </c>
      <c r="L440" s="377">
        <v>44.874287061635293</v>
      </c>
      <c r="M440" s="377">
        <v>158.39225986800554</v>
      </c>
    </row>
    <row r="441" spans="1:13">
      <c r="A441" s="245" t="s">
        <v>2153</v>
      </c>
      <c r="B441" s="377" t="s">
        <v>1964</v>
      </c>
      <c r="C441" s="377" t="s">
        <v>1986</v>
      </c>
      <c r="D441" s="377" t="s">
        <v>1986</v>
      </c>
      <c r="E441" s="359" t="s">
        <v>1990</v>
      </c>
      <c r="F441" s="359" t="s">
        <v>1990</v>
      </c>
      <c r="G441" s="359" t="s">
        <v>1990</v>
      </c>
      <c r="H441" s="359" t="s">
        <v>1990</v>
      </c>
      <c r="I441" s="359" t="s">
        <v>1990</v>
      </c>
      <c r="J441" s="377" t="s">
        <v>1986</v>
      </c>
      <c r="K441" s="377" t="s">
        <v>1986</v>
      </c>
      <c r="L441" s="377" t="s">
        <v>1986</v>
      </c>
      <c r="M441" s="377" t="s">
        <v>1986</v>
      </c>
    </row>
    <row r="442" spans="1:13">
      <c r="A442" s="380" t="s">
        <v>2154</v>
      </c>
      <c r="B442" s="377" t="s">
        <v>1964</v>
      </c>
      <c r="C442" s="377" t="s">
        <v>1986</v>
      </c>
      <c r="D442" s="377" t="s">
        <v>1986</v>
      </c>
      <c r="E442" s="359" t="s">
        <v>1990</v>
      </c>
      <c r="F442" s="359" t="s">
        <v>1990</v>
      </c>
      <c r="G442" s="359" t="s">
        <v>1990</v>
      </c>
      <c r="H442" s="359" t="s">
        <v>1990</v>
      </c>
      <c r="I442" s="359" t="s">
        <v>1990</v>
      </c>
      <c r="J442" s="363" t="s">
        <v>1986</v>
      </c>
      <c r="K442" s="363" t="s">
        <v>1986</v>
      </c>
      <c r="L442" s="363" t="s">
        <v>1986</v>
      </c>
      <c r="M442" s="363" t="s">
        <v>1986</v>
      </c>
    </row>
    <row r="443" spans="1:13">
      <c r="A443" s="380" t="s">
        <v>2155</v>
      </c>
      <c r="B443" s="377" t="s">
        <v>1964</v>
      </c>
      <c r="C443" s="377" t="s">
        <v>1986</v>
      </c>
      <c r="D443" s="377" t="s">
        <v>1986</v>
      </c>
      <c r="E443" s="359" t="s">
        <v>1990</v>
      </c>
      <c r="F443" s="359" t="s">
        <v>1990</v>
      </c>
      <c r="G443" s="359" t="s">
        <v>1990</v>
      </c>
      <c r="H443" s="359" t="s">
        <v>1990</v>
      </c>
      <c r="I443" s="359" t="s">
        <v>1990</v>
      </c>
      <c r="J443" s="363" t="s">
        <v>1986</v>
      </c>
      <c r="K443" s="363" t="s">
        <v>1986</v>
      </c>
      <c r="L443" s="363" t="s">
        <v>1986</v>
      </c>
      <c r="M443" s="363" t="s">
        <v>1986</v>
      </c>
    </row>
    <row r="444" spans="1:13">
      <c r="A444" s="333" t="s">
        <v>2156</v>
      </c>
      <c r="B444" s="377" t="s">
        <v>1964</v>
      </c>
      <c r="C444" s="377" t="s">
        <v>1986</v>
      </c>
      <c r="D444" s="377" t="s">
        <v>1986</v>
      </c>
      <c r="E444" s="359" t="s">
        <v>1990</v>
      </c>
      <c r="F444" s="359" t="s">
        <v>1990</v>
      </c>
      <c r="G444" s="359" t="s">
        <v>1990</v>
      </c>
      <c r="H444" s="359" t="s">
        <v>1990</v>
      </c>
      <c r="I444" s="359" t="s">
        <v>1990</v>
      </c>
      <c r="J444" s="377" t="s">
        <v>1986</v>
      </c>
      <c r="K444" s="377" t="s">
        <v>1986</v>
      </c>
      <c r="L444" s="377" t="s">
        <v>1986</v>
      </c>
      <c r="M444" s="377" t="s">
        <v>1986</v>
      </c>
    </row>
    <row r="445" spans="1:13">
      <c r="A445" s="381" t="s">
        <v>2157</v>
      </c>
      <c r="B445" s="359" t="s">
        <v>1990</v>
      </c>
      <c r="C445" s="359" t="s">
        <v>1990</v>
      </c>
      <c r="D445" s="359" t="s">
        <v>1990</v>
      </c>
      <c r="E445" s="377">
        <v>205.03642790644966</v>
      </c>
      <c r="F445" s="377">
        <v>3258.5392489035653</v>
      </c>
      <c r="G445" s="377" t="s">
        <v>2094</v>
      </c>
      <c r="H445" s="377">
        <v>3.1103247907929999E-2</v>
      </c>
      <c r="I445" s="377">
        <v>2.8530150025699998E-2</v>
      </c>
      <c r="J445" s="359" t="s">
        <v>1990</v>
      </c>
      <c r="K445" s="359" t="s">
        <v>1990</v>
      </c>
      <c r="L445" s="359" t="s">
        <v>1990</v>
      </c>
      <c r="M445" s="359" t="s">
        <v>1990</v>
      </c>
    </row>
    <row r="446" spans="1:13">
      <c r="A446" s="380" t="s">
        <v>2158</v>
      </c>
      <c r="B446" s="359" t="s">
        <v>1990</v>
      </c>
      <c r="C446" s="359" t="s">
        <v>1990</v>
      </c>
      <c r="D446" s="359" t="s">
        <v>1990</v>
      </c>
      <c r="E446" s="377">
        <v>203.14150729415826</v>
      </c>
      <c r="F446" s="377">
        <v>3249.4595465139037</v>
      </c>
      <c r="G446" s="377" t="s">
        <v>2006</v>
      </c>
      <c r="H446" s="377">
        <v>3.0668042743200001E-2</v>
      </c>
      <c r="I446" s="377">
        <v>2.8530150025699998E-2</v>
      </c>
      <c r="J446" s="359" t="s">
        <v>1990</v>
      </c>
      <c r="K446" s="359" t="s">
        <v>1990</v>
      </c>
      <c r="L446" s="359" t="s">
        <v>1990</v>
      </c>
      <c r="M446" s="359" t="s">
        <v>1990</v>
      </c>
    </row>
    <row r="447" spans="1:13">
      <c r="A447" s="380" t="s">
        <v>2159</v>
      </c>
      <c r="B447" s="359" t="s">
        <v>1990</v>
      </c>
      <c r="C447" s="359" t="s">
        <v>1990</v>
      </c>
      <c r="D447" s="359" t="s">
        <v>1990</v>
      </c>
      <c r="E447" s="377" t="s">
        <v>2006</v>
      </c>
      <c r="F447" s="377" t="s">
        <v>2006</v>
      </c>
      <c r="G447" s="377" t="s">
        <v>2006</v>
      </c>
      <c r="H447" s="377" t="s">
        <v>2006</v>
      </c>
      <c r="I447" s="377" t="s">
        <v>2006</v>
      </c>
      <c r="J447" s="359" t="s">
        <v>1990</v>
      </c>
      <c r="K447" s="359" t="s">
        <v>1990</v>
      </c>
      <c r="L447" s="359" t="s">
        <v>1990</v>
      </c>
      <c r="M447" s="359" t="s">
        <v>1990</v>
      </c>
    </row>
    <row r="448" spans="1:13">
      <c r="A448" s="380" t="s">
        <v>2160</v>
      </c>
      <c r="B448" s="359" t="s">
        <v>1990</v>
      </c>
      <c r="C448" s="359" t="s">
        <v>1990</v>
      </c>
      <c r="D448" s="359" t="s">
        <v>1990</v>
      </c>
      <c r="E448" s="377">
        <v>0.10311480095790999</v>
      </c>
      <c r="F448" s="377">
        <v>3.6569522277920501</v>
      </c>
      <c r="G448" s="377" t="s">
        <v>2006</v>
      </c>
      <c r="H448" s="377" t="s">
        <v>1993</v>
      </c>
      <c r="I448" s="377" t="s">
        <v>1993</v>
      </c>
      <c r="J448" s="359" t="s">
        <v>1990</v>
      </c>
      <c r="K448" s="359" t="s">
        <v>1990</v>
      </c>
      <c r="L448" s="359" t="s">
        <v>1990</v>
      </c>
      <c r="M448" s="359" t="s">
        <v>1990</v>
      </c>
    </row>
    <row r="449" spans="1:13">
      <c r="A449" s="380" t="s">
        <v>2161</v>
      </c>
      <c r="B449" s="359" t="s">
        <v>1990</v>
      </c>
      <c r="C449" s="359" t="s">
        <v>1990</v>
      </c>
      <c r="D449" s="359" t="s">
        <v>1990</v>
      </c>
      <c r="E449" s="377">
        <v>1.6984600970478201</v>
      </c>
      <c r="F449" s="377">
        <v>3.5883231618697602</v>
      </c>
      <c r="G449" s="377" t="s">
        <v>1993</v>
      </c>
      <c r="H449" s="377">
        <v>3.4476945044E-4</v>
      </c>
      <c r="I449" s="377" t="s">
        <v>1993</v>
      </c>
      <c r="J449" s="359" t="s">
        <v>1990</v>
      </c>
      <c r="K449" s="359" t="s">
        <v>1990</v>
      </c>
      <c r="L449" s="359" t="s">
        <v>1990</v>
      </c>
      <c r="M449" s="359" t="s">
        <v>1990</v>
      </c>
    </row>
    <row r="450" spans="1:13">
      <c r="A450" s="380" t="s">
        <v>2162</v>
      </c>
      <c r="B450" s="359" t="s">
        <v>1990</v>
      </c>
      <c r="C450" s="359" t="s">
        <v>1990</v>
      </c>
      <c r="D450" s="359" t="s">
        <v>1990</v>
      </c>
      <c r="E450" s="377">
        <v>9.3345714285669998E-2</v>
      </c>
      <c r="F450" s="377">
        <v>1.83442699999999</v>
      </c>
      <c r="G450" s="377" t="s">
        <v>2006</v>
      </c>
      <c r="H450" s="377">
        <v>9.0435714290000002E-5</v>
      </c>
      <c r="I450" s="377" t="s">
        <v>1993</v>
      </c>
      <c r="J450" s="359" t="s">
        <v>1990</v>
      </c>
      <c r="K450" s="359" t="s">
        <v>1990</v>
      </c>
      <c r="L450" s="359" t="s">
        <v>1990</v>
      </c>
      <c r="M450" s="359" t="s">
        <v>1990</v>
      </c>
    </row>
    <row r="451" spans="1:13">
      <c r="A451" s="246" t="s">
        <v>2163</v>
      </c>
      <c r="B451" s="359" t="s">
        <v>1990</v>
      </c>
      <c r="C451" s="359" t="s">
        <v>1990</v>
      </c>
      <c r="D451" s="359" t="s">
        <v>1990</v>
      </c>
      <c r="E451" s="377">
        <v>99945.755582500002</v>
      </c>
      <c r="F451" s="377">
        <v>15.660888</v>
      </c>
      <c r="G451" s="377">
        <v>7230.4559117999988</v>
      </c>
      <c r="H451" s="377" t="s">
        <v>1986</v>
      </c>
      <c r="I451" s="377" t="s">
        <v>1986</v>
      </c>
      <c r="J451" s="359" t="s">
        <v>1990</v>
      </c>
      <c r="K451" s="359" t="s">
        <v>1990</v>
      </c>
      <c r="L451" s="359" t="s">
        <v>1990</v>
      </c>
      <c r="M451" s="359" t="s">
        <v>1990</v>
      </c>
    </row>
    <row r="452" spans="1:13">
      <c r="A452" s="380" t="s">
        <v>2164</v>
      </c>
      <c r="B452" s="359" t="s">
        <v>1990</v>
      </c>
      <c r="C452" s="359" t="s">
        <v>1990</v>
      </c>
      <c r="D452" s="359" t="s">
        <v>1990</v>
      </c>
      <c r="E452" s="377">
        <v>89653.230582500008</v>
      </c>
      <c r="F452" s="377" t="s">
        <v>1986</v>
      </c>
      <c r="G452" s="377" t="s">
        <v>2041</v>
      </c>
      <c r="H452" s="377" t="s">
        <v>1986</v>
      </c>
      <c r="I452" s="377" t="s">
        <v>1986</v>
      </c>
      <c r="J452" s="359" t="s">
        <v>1990</v>
      </c>
      <c r="K452" s="359" t="s">
        <v>1990</v>
      </c>
      <c r="L452" s="359" t="s">
        <v>1990</v>
      </c>
      <c r="M452" s="359" t="s">
        <v>1990</v>
      </c>
    </row>
    <row r="453" spans="1:13">
      <c r="A453" s="380" t="s">
        <v>2165</v>
      </c>
      <c r="B453" s="359" t="s">
        <v>1990</v>
      </c>
      <c r="C453" s="359" t="s">
        <v>1990</v>
      </c>
      <c r="D453" s="359" t="s">
        <v>1990</v>
      </c>
      <c r="E453" s="377">
        <v>1457.742</v>
      </c>
      <c r="F453" s="377" t="s">
        <v>1986</v>
      </c>
      <c r="G453" s="377" t="s">
        <v>1964</v>
      </c>
      <c r="H453" s="377" t="s">
        <v>1986</v>
      </c>
      <c r="I453" s="377" t="s">
        <v>1986</v>
      </c>
      <c r="J453" s="359" t="s">
        <v>1990</v>
      </c>
      <c r="K453" s="359" t="s">
        <v>1990</v>
      </c>
      <c r="L453" s="359" t="s">
        <v>1990</v>
      </c>
      <c r="M453" s="359" t="s">
        <v>1990</v>
      </c>
    </row>
    <row r="454" spans="1:13">
      <c r="A454" s="380" t="s">
        <v>2166</v>
      </c>
      <c r="B454" s="359" t="s">
        <v>1990</v>
      </c>
      <c r="C454" s="359" t="s">
        <v>1990</v>
      </c>
      <c r="D454" s="359" t="s">
        <v>1990</v>
      </c>
      <c r="E454" s="377">
        <v>301.25799999999998</v>
      </c>
      <c r="F454" s="377">
        <v>15.660888</v>
      </c>
      <c r="G454" s="377" t="s">
        <v>1964</v>
      </c>
      <c r="H454" s="377" t="s">
        <v>1986</v>
      </c>
      <c r="I454" s="377" t="s">
        <v>1986</v>
      </c>
      <c r="J454" s="359" t="s">
        <v>1990</v>
      </c>
      <c r="K454" s="359" t="s">
        <v>1990</v>
      </c>
      <c r="L454" s="359" t="s">
        <v>1990</v>
      </c>
      <c r="M454" s="359" t="s">
        <v>1990</v>
      </c>
    </row>
    <row r="455" spans="1:13">
      <c r="A455" s="380" t="s">
        <v>2167</v>
      </c>
      <c r="B455" s="359" t="s">
        <v>1990</v>
      </c>
      <c r="C455" s="359" t="s">
        <v>1990</v>
      </c>
      <c r="D455" s="359" t="s">
        <v>1990</v>
      </c>
      <c r="E455" s="377">
        <v>8533.5249999999996</v>
      </c>
      <c r="F455" s="377" t="s">
        <v>1986</v>
      </c>
      <c r="G455" s="377" t="s">
        <v>2051</v>
      </c>
      <c r="H455" s="377" t="s">
        <v>1986</v>
      </c>
      <c r="I455" s="377" t="s">
        <v>1986</v>
      </c>
      <c r="J455" s="359" t="s">
        <v>1990</v>
      </c>
      <c r="K455" s="359" t="s">
        <v>1990</v>
      </c>
      <c r="L455" s="359" t="s">
        <v>1990</v>
      </c>
      <c r="M455" s="359" t="s">
        <v>1990</v>
      </c>
    </row>
    <row r="456" spans="1:13">
      <c r="A456" s="380" t="s">
        <v>2168</v>
      </c>
      <c r="B456" s="359" t="s">
        <v>1990</v>
      </c>
      <c r="C456" s="359" t="s">
        <v>1990</v>
      </c>
      <c r="D456" s="359" t="s">
        <v>1990</v>
      </c>
      <c r="E456" s="377" t="s">
        <v>1986</v>
      </c>
      <c r="F456" s="377" t="s">
        <v>1986</v>
      </c>
      <c r="G456" s="377" t="s">
        <v>1964</v>
      </c>
      <c r="H456" s="377" t="s">
        <v>1986</v>
      </c>
      <c r="I456" s="377" t="s">
        <v>1986</v>
      </c>
      <c r="J456" s="359" t="s">
        <v>1990</v>
      </c>
      <c r="K456" s="359" t="s">
        <v>1990</v>
      </c>
      <c r="L456" s="359" t="s">
        <v>1990</v>
      </c>
      <c r="M456" s="359" t="s">
        <v>1990</v>
      </c>
    </row>
    <row r="457" spans="1:13">
      <c r="A457" s="333" t="s">
        <v>2169</v>
      </c>
      <c r="B457" s="359" t="s">
        <v>1990</v>
      </c>
      <c r="C457" s="359" t="s">
        <v>1990</v>
      </c>
      <c r="D457" s="359" t="s">
        <v>1990</v>
      </c>
      <c r="E457" s="377" t="s">
        <v>1986</v>
      </c>
      <c r="F457" s="377" t="s">
        <v>1986</v>
      </c>
      <c r="G457" s="377">
        <v>7230.4559117999988</v>
      </c>
      <c r="H457" s="377" t="s">
        <v>1986</v>
      </c>
      <c r="I457" s="377" t="s">
        <v>1986</v>
      </c>
      <c r="J457" s="359" t="s">
        <v>1990</v>
      </c>
      <c r="K457" s="359" t="s">
        <v>1990</v>
      </c>
      <c r="L457" s="359" t="s">
        <v>1990</v>
      </c>
      <c r="M457" s="359" t="s">
        <v>1990</v>
      </c>
    </row>
    <row r="458" spans="1:13">
      <c r="A458" s="381" t="s">
        <v>2170</v>
      </c>
      <c r="B458" s="377" t="s">
        <v>2111</v>
      </c>
      <c r="C458" s="377" t="s">
        <v>2111</v>
      </c>
      <c r="D458" s="377">
        <v>14.15208194400004</v>
      </c>
      <c r="E458" s="377" t="s">
        <v>1986</v>
      </c>
      <c r="F458" s="377">
        <v>2.3518718468133701</v>
      </c>
      <c r="G458" s="377" t="s">
        <v>1986</v>
      </c>
      <c r="H458" s="377">
        <v>0.36618901378629998</v>
      </c>
      <c r="I458" s="377" t="s">
        <v>1986</v>
      </c>
      <c r="J458" s="377">
        <v>3.0595650574289701</v>
      </c>
      <c r="K458" s="377">
        <v>2.2218459027463999</v>
      </c>
      <c r="L458" s="377">
        <v>3851.2231308671667</v>
      </c>
      <c r="M458" s="377">
        <v>0.17191986356898001</v>
      </c>
    </row>
    <row r="459" spans="1:13">
      <c r="A459" s="380" t="s">
        <v>2171</v>
      </c>
      <c r="B459" s="359" t="s">
        <v>1990</v>
      </c>
      <c r="C459" s="359" t="s">
        <v>1990</v>
      </c>
      <c r="D459" s="359" t="s">
        <v>1990</v>
      </c>
      <c r="E459" s="377" t="s">
        <v>1986</v>
      </c>
      <c r="F459" s="377">
        <v>2.3518718468133701</v>
      </c>
      <c r="G459" s="377" t="s">
        <v>1986</v>
      </c>
      <c r="H459" s="377">
        <v>0.36618901378629998</v>
      </c>
      <c r="I459" s="377" t="s">
        <v>1986</v>
      </c>
      <c r="J459" s="359" t="s">
        <v>1990</v>
      </c>
      <c r="K459" s="359" t="s">
        <v>1990</v>
      </c>
      <c r="L459" s="359" t="s">
        <v>1990</v>
      </c>
      <c r="M459" s="359" t="s">
        <v>1990</v>
      </c>
    </row>
    <row r="460" spans="1:13">
      <c r="A460" s="380" t="s">
        <v>2172</v>
      </c>
      <c r="B460" s="359" t="s">
        <v>1990</v>
      </c>
      <c r="C460" s="359" t="s">
        <v>1990</v>
      </c>
      <c r="D460" s="359" t="s">
        <v>1990</v>
      </c>
      <c r="E460" s="359" t="s">
        <v>1990</v>
      </c>
      <c r="F460" s="377" t="s">
        <v>1986</v>
      </c>
      <c r="G460" s="377" t="s">
        <v>1990</v>
      </c>
      <c r="H460" s="377" t="s">
        <v>2006</v>
      </c>
      <c r="I460" s="359" t="s">
        <v>1990</v>
      </c>
      <c r="J460" s="359" t="s">
        <v>1990</v>
      </c>
      <c r="K460" s="359" t="s">
        <v>1990</v>
      </c>
      <c r="L460" s="359" t="s">
        <v>1990</v>
      </c>
      <c r="M460" s="359" t="s">
        <v>1990</v>
      </c>
    </row>
    <row r="461" spans="1:13">
      <c r="A461" s="380" t="s">
        <v>2173</v>
      </c>
      <c r="B461" s="359" t="s">
        <v>1990</v>
      </c>
      <c r="C461" s="359" t="s">
        <v>1990</v>
      </c>
      <c r="D461" s="377">
        <v>14.15208194400004</v>
      </c>
      <c r="E461" s="359" t="s">
        <v>1990</v>
      </c>
      <c r="F461" s="359" t="s">
        <v>1990</v>
      </c>
      <c r="G461" s="359" t="s">
        <v>1990</v>
      </c>
      <c r="H461" s="359" t="s">
        <v>1990</v>
      </c>
      <c r="I461" s="359" t="s">
        <v>1990</v>
      </c>
      <c r="J461" s="359" t="s">
        <v>1990</v>
      </c>
      <c r="K461" s="359" t="s">
        <v>1990</v>
      </c>
      <c r="L461" s="359" t="s">
        <v>1990</v>
      </c>
      <c r="M461" s="359" t="s">
        <v>1990</v>
      </c>
    </row>
    <row r="462" spans="1:13">
      <c r="A462" s="380" t="s">
        <v>2174</v>
      </c>
      <c r="B462" s="377" t="s">
        <v>2111</v>
      </c>
      <c r="C462" s="377" t="s">
        <v>2111</v>
      </c>
      <c r="D462" s="377" t="s">
        <v>2111</v>
      </c>
      <c r="E462" s="377" t="s">
        <v>1986</v>
      </c>
      <c r="F462" s="377" t="s">
        <v>1986</v>
      </c>
      <c r="G462" s="377" t="s">
        <v>1986</v>
      </c>
      <c r="H462" s="377" t="s">
        <v>1986</v>
      </c>
      <c r="I462" s="377" t="s">
        <v>1986</v>
      </c>
      <c r="J462" s="377">
        <v>3.0595650574289701</v>
      </c>
      <c r="K462" s="377">
        <v>2.2218459027463999</v>
      </c>
      <c r="L462" s="377">
        <v>3851.2231308671667</v>
      </c>
      <c r="M462" s="377">
        <v>0.17191986356898001</v>
      </c>
    </row>
    <row r="463" spans="1:13">
      <c r="A463" s="245" t="s">
        <v>2175</v>
      </c>
      <c r="B463" s="377" t="s">
        <v>2008</v>
      </c>
      <c r="C463" s="377" t="s">
        <v>1986</v>
      </c>
      <c r="D463" s="377">
        <v>0.41291012709129998</v>
      </c>
      <c r="E463" s="377" t="s">
        <v>2000</v>
      </c>
      <c r="F463" s="377" t="s">
        <v>2000</v>
      </c>
      <c r="G463" s="377" t="s">
        <v>1986</v>
      </c>
      <c r="H463" s="377" t="s">
        <v>2000</v>
      </c>
      <c r="I463" s="377" t="s">
        <v>2000</v>
      </c>
      <c r="J463" s="377">
        <v>453.82441954455231</v>
      </c>
      <c r="K463" s="377">
        <v>613.85632533670321</v>
      </c>
      <c r="L463" s="377">
        <v>1739.7462559347221</v>
      </c>
      <c r="M463" s="377">
        <v>310.00149700742173</v>
      </c>
    </row>
    <row r="465" spans="1:36">
      <c r="A465" s="50" t="s">
        <v>2176</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8">
      <c r="A467" s="444" t="s">
        <v>2177</v>
      </c>
      <c r="B467" s="444"/>
      <c r="C467" s="444"/>
      <c r="D467" s="444"/>
      <c r="E467" s="444"/>
      <c r="F467" s="444"/>
      <c r="G467" s="444"/>
      <c r="H467" s="444"/>
      <c r="I467" s="444"/>
      <c r="J467" s="444"/>
      <c r="K467" s="444"/>
      <c r="L467" s="444"/>
      <c r="M467" s="444"/>
      <c r="N467" s="444"/>
      <c r="O467" s="444"/>
      <c r="P467" s="444"/>
      <c r="Q467" s="444"/>
      <c r="R467" s="210"/>
      <c r="S467" s="210"/>
      <c r="T467" s="210"/>
      <c r="U467" s="210"/>
      <c r="V467" s="210"/>
      <c r="W467" s="210"/>
      <c r="X467" s="210"/>
      <c r="Y467" s="210"/>
      <c r="Z467" s="210"/>
      <c r="AA467" s="210"/>
      <c r="AB467" s="210"/>
      <c r="AC467" s="210"/>
      <c r="AD467" s="210"/>
      <c r="AE467" s="210"/>
      <c r="AF467" s="214"/>
      <c r="AG467" s="210"/>
      <c r="AH467" s="210"/>
      <c r="AI467" s="49" t="s">
        <v>1946</v>
      </c>
      <c r="AJ467" s="208"/>
    </row>
    <row r="468" spans="1:36" ht="15.6">
      <c r="A468" s="215" t="s">
        <v>2178</v>
      </c>
      <c r="B468" s="59"/>
      <c r="C468" s="59"/>
      <c r="D468" s="59"/>
      <c r="E468" s="59"/>
      <c r="F468" s="59"/>
      <c r="G468" s="59"/>
      <c r="H468" s="59"/>
      <c r="I468" s="59"/>
      <c r="J468" s="59"/>
      <c r="K468" s="59"/>
      <c r="L468" s="59"/>
      <c r="M468" s="59"/>
      <c r="N468" s="59"/>
      <c r="O468" s="59"/>
      <c r="P468" s="59"/>
      <c r="Q468" s="59"/>
      <c r="R468" s="210"/>
      <c r="S468" s="210"/>
      <c r="T468" s="210"/>
      <c r="U468" s="210"/>
      <c r="V468" s="210"/>
      <c r="W468" s="210"/>
      <c r="X468" s="210"/>
      <c r="Y468" s="210"/>
      <c r="Z468" s="210"/>
      <c r="AA468" s="210"/>
      <c r="AB468" s="210"/>
      <c r="AC468" s="210"/>
      <c r="AD468" s="210"/>
      <c r="AE468" s="210"/>
      <c r="AF468" s="214"/>
      <c r="AG468" s="208"/>
      <c r="AH468" s="208"/>
      <c r="AI468" s="49" t="s">
        <v>1948</v>
      </c>
      <c r="AJ468" s="208"/>
    </row>
    <row r="469" spans="1:36">
      <c r="A469" s="6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4"/>
      <c r="AG469" s="208"/>
      <c r="AH469" s="208"/>
      <c r="AI469" s="49" t="s">
        <v>1949</v>
      </c>
      <c r="AJ469" s="208"/>
    </row>
    <row r="470" spans="1:36">
      <c r="A470" s="216"/>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row>
    <row r="471" spans="1:36" ht="64.5" customHeight="1">
      <c r="A471" s="459" t="s">
        <v>1950</v>
      </c>
      <c r="B471" s="334" t="s">
        <v>2179</v>
      </c>
      <c r="C471" s="382" t="s">
        <v>2180</v>
      </c>
      <c r="D471" s="382" t="s">
        <v>2181</v>
      </c>
      <c r="E471" s="382" t="s">
        <v>2182</v>
      </c>
      <c r="F471" s="382" t="s">
        <v>2183</v>
      </c>
      <c r="G471" s="382" t="s">
        <v>2184</v>
      </c>
      <c r="H471" s="382" t="s">
        <v>2185</v>
      </c>
      <c r="I471" s="382" t="s">
        <v>2186</v>
      </c>
      <c r="J471" s="382" t="s">
        <v>2187</v>
      </c>
      <c r="K471" s="382" t="s">
        <v>2188</v>
      </c>
      <c r="L471" s="382" t="s">
        <v>2189</v>
      </c>
      <c r="M471" s="382" t="s">
        <v>2190</v>
      </c>
      <c r="N471" s="382" t="s">
        <v>2191</v>
      </c>
      <c r="O471" s="382" t="s">
        <v>2192</v>
      </c>
      <c r="P471" s="382" t="s">
        <v>2193</v>
      </c>
      <c r="Q471" s="382" t="s">
        <v>2194</v>
      </c>
      <c r="R471" s="382" t="s">
        <v>2195</v>
      </c>
      <c r="S471" s="335" t="s">
        <v>2196</v>
      </c>
      <c r="T471" s="335" t="s">
        <v>2197</v>
      </c>
      <c r="U471" s="336" t="s">
        <v>2198</v>
      </c>
      <c r="V471" s="382" t="s">
        <v>2199</v>
      </c>
      <c r="W471" s="383" t="s">
        <v>2200</v>
      </c>
      <c r="X471" s="383" t="s">
        <v>2201</v>
      </c>
      <c r="Y471" s="383" t="s">
        <v>2202</v>
      </c>
      <c r="Z471" s="383" t="s">
        <v>2203</v>
      </c>
      <c r="AA471" s="383" t="s">
        <v>2204</v>
      </c>
      <c r="AB471" s="383" t="s">
        <v>2205</v>
      </c>
      <c r="AC471" s="383" t="s">
        <v>2206</v>
      </c>
      <c r="AD471" s="337" t="s">
        <v>2207</v>
      </c>
      <c r="AE471" s="337" t="s">
        <v>2208</v>
      </c>
      <c r="AF471" s="336" t="s">
        <v>2209</v>
      </c>
      <c r="AG471" s="382" t="s">
        <v>2210</v>
      </c>
      <c r="AH471" s="336" t="s">
        <v>2122</v>
      </c>
      <c r="AI471" s="335" t="s">
        <v>2123</v>
      </c>
      <c r="AJ471" s="384" t="s">
        <v>2211</v>
      </c>
    </row>
    <row r="472" spans="1:36" ht="37.200000000000003" thickBot="1">
      <c r="A472" s="460"/>
      <c r="B472" s="439" t="s">
        <v>2212</v>
      </c>
      <c r="C472" s="437"/>
      <c r="D472" s="437"/>
      <c r="E472" s="437"/>
      <c r="F472" s="437"/>
      <c r="G472" s="437"/>
      <c r="H472" s="437"/>
      <c r="I472" s="437"/>
      <c r="J472" s="437"/>
      <c r="K472" s="437"/>
      <c r="L472" s="437"/>
      <c r="M472" s="437"/>
      <c r="N472" s="437"/>
      <c r="O472" s="437"/>
      <c r="P472" s="437"/>
      <c r="Q472" s="437"/>
      <c r="R472" s="438"/>
      <c r="S472" s="235"/>
      <c r="T472" s="235"/>
      <c r="U472" s="445" t="s">
        <v>2213</v>
      </c>
      <c r="V472" s="446"/>
      <c r="W472" s="439" t="s">
        <v>2212</v>
      </c>
      <c r="X472" s="437"/>
      <c r="Y472" s="437"/>
      <c r="Z472" s="437"/>
      <c r="AA472" s="437"/>
      <c r="AB472" s="437"/>
      <c r="AC472" s="438"/>
      <c r="AD472" s="235"/>
      <c r="AE472" s="235"/>
      <c r="AF472" s="445" t="s">
        <v>2213</v>
      </c>
      <c r="AG472" s="446"/>
      <c r="AH472" s="217" t="s">
        <v>2127</v>
      </c>
      <c r="AI472" s="236" t="s">
        <v>2212</v>
      </c>
      <c r="AJ472" s="218" t="s">
        <v>2212</v>
      </c>
    </row>
    <row r="473" spans="1:36" ht="15" thickTop="1">
      <c r="A473" s="219" t="s">
        <v>2214</v>
      </c>
      <c r="B473" s="377">
        <v>1368.6407622854913</v>
      </c>
      <c r="C473" s="377">
        <v>398.21997774743551</v>
      </c>
      <c r="D473" s="377">
        <v>1.9808273483516601</v>
      </c>
      <c r="E473" s="377" t="s">
        <v>2215</v>
      </c>
      <c r="F473" s="377">
        <v>2580.4423400000001</v>
      </c>
      <c r="G473" s="377" t="s">
        <v>2216</v>
      </c>
      <c r="H473" s="377">
        <v>56029.164606593971</v>
      </c>
      <c r="I473" s="377" t="s">
        <v>2216</v>
      </c>
      <c r="J473" s="377">
        <v>2093.1475999999998</v>
      </c>
      <c r="K473" s="377" t="s">
        <v>2216</v>
      </c>
      <c r="L473" s="377" t="s">
        <v>2215</v>
      </c>
      <c r="M473" s="377" t="s">
        <v>2216</v>
      </c>
      <c r="N473" s="377" t="s">
        <v>2216</v>
      </c>
      <c r="O473" s="377" t="s">
        <v>2216</v>
      </c>
      <c r="P473" s="377" t="s">
        <v>2216</v>
      </c>
      <c r="Q473" s="377">
        <v>117.73</v>
      </c>
      <c r="R473" s="377" t="s">
        <v>2216</v>
      </c>
      <c r="S473" s="377" t="s">
        <v>2215</v>
      </c>
      <c r="T473" s="377" t="s">
        <v>2215</v>
      </c>
      <c r="U473" s="377">
        <v>1.6984600970478201</v>
      </c>
      <c r="V473" s="359" t="s">
        <v>1990</v>
      </c>
      <c r="W473" s="377">
        <v>540.06916717032652</v>
      </c>
      <c r="X473" s="377">
        <v>206.85707686944318</v>
      </c>
      <c r="Y473" s="377">
        <v>9.0276703162196608</v>
      </c>
      <c r="Z473" s="377" t="s">
        <v>2216</v>
      </c>
      <c r="AA473" s="377">
        <v>11.47912170919709</v>
      </c>
      <c r="AB473" s="377" t="s">
        <v>2216</v>
      </c>
      <c r="AC473" s="377" t="s">
        <v>2215</v>
      </c>
      <c r="AD473" s="377" t="s">
        <v>2216</v>
      </c>
      <c r="AE473" s="377" t="s">
        <v>2216</v>
      </c>
      <c r="AF473" s="377">
        <v>3.5894286775586801</v>
      </c>
      <c r="AG473" s="359" t="s">
        <v>1990</v>
      </c>
      <c r="AH473" s="377">
        <v>7230.4559117999988</v>
      </c>
      <c r="AI473" s="377">
        <v>517.71056610324001</v>
      </c>
      <c r="AJ473" s="377">
        <v>28.530150025699999</v>
      </c>
    </row>
    <row r="474" spans="1:36">
      <c r="A474" s="219" t="s">
        <v>2217</v>
      </c>
      <c r="B474" s="377">
        <v>1354.0760204081632</v>
      </c>
      <c r="C474" s="377" t="s">
        <v>1986</v>
      </c>
      <c r="D474" s="377" t="s">
        <v>1986</v>
      </c>
      <c r="E474" s="377" t="s">
        <v>1986</v>
      </c>
      <c r="F474" s="377" t="s">
        <v>1986</v>
      </c>
      <c r="G474" s="377" t="s">
        <v>1986</v>
      </c>
      <c r="H474" s="377" t="s">
        <v>1986</v>
      </c>
      <c r="I474" s="377" t="s">
        <v>1986</v>
      </c>
      <c r="J474" s="377" t="s">
        <v>1986</v>
      </c>
      <c r="K474" s="377" t="s">
        <v>1986</v>
      </c>
      <c r="L474" s="377" t="s">
        <v>1986</v>
      </c>
      <c r="M474" s="377" t="s">
        <v>1986</v>
      </c>
      <c r="N474" s="377" t="s">
        <v>1986</v>
      </c>
      <c r="O474" s="377" t="s">
        <v>1986</v>
      </c>
      <c r="P474" s="377" t="s">
        <v>1986</v>
      </c>
      <c r="Q474" s="377" t="s">
        <v>1986</v>
      </c>
      <c r="R474" s="377" t="s">
        <v>1986</v>
      </c>
      <c r="S474" s="377" t="s">
        <v>1986</v>
      </c>
      <c r="T474" s="377" t="s">
        <v>1986</v>
      </c>
      <c r="U474" s="377" t="s">
        <v>1986</v>
      </c>
      <c r="V474" s="359" t="s">
        <v>1990</v>
      </c>
      <c r="W474" s="377" t="s">
        <v>1986</v>
      </c>
      <c r="X474" s="377" t="s">
        <v>1986</v>
      </c>
      <c r="Y474" s="377" t="s">
        <v>1986</v>
      </c>
      <c r="Z474" s="377" t="s">
        <v>1986</v>
      </c>
      <c r="AA474" s="377" t="s">
        <v>1986</v>
      </c>
      <c r="AB474" s="377" t="s">
        <v>1986</v>
      </c>
      <c r="AC474" s="377" t="s">
        <v>1986</v>
      </c>
      <c r="AD474" s="377" t="s">
        <v>1986</v>
      </c>
      <c r="AE474" s="377" t="s">
        <v>1986</v>
      </c>
      <c r="AF474" s="377" t="s">
        <v>1986</v>
      </c>
      <c r="AG474" s="359" t="s">
        <v>1990</v>
      </c>
      <c r="AH474" s="377" t="s">
        <v>1986</v>
      </c>
      <c r="AI474" s="377" t="s">
        <v>1986</v>
      </c>
      <c r="AJ474" s="377" t="s">
        <v>1986</v>
      </c>
    </row>
    <row r="475" spans="1:36">
      <c r="A475" s="385" t="s">
        <v>2218</v>
      </c>
      <c r="B475" s="377">
        <v>1354.0760204081632</v>
      </c>
      <c r="C475" s="377" t="s">
        <v>1986</v>
      </c>
      <c r="D475" s="377" t="s">
        <v>1986</v>
      </c>
      <c r="E475" s="377" t="s">
        <v>1986</v>
      </c>
      <c r="F475" s="377" t="s">
        <v>1986</v>
      </c>
      <c r="G475" s="377" t="s">
        <v>1986</v>
      </c>
      <c r="H475" s="377" t="s">
        <v>1986</v>
      </c>
      <c r="I475" s="377" t="s">
        <v>1986</v>
      </c>
      <c r="J475" s="377" t="s">
        <v>1986</v>
      </c>
      <c r="K475" s="377" t="s">
        <v>1986</v>
      </c>
      <c r="L475" s="377" t="s">
        <v>1986</v>
      </c>
      <c r="M475" s="377" t="s">
        <v>1986</v>
      </c>
      <c r="N475" s="377" t="s">
        <v>1986</v>
      </c>
      <c r="O475" s="377" t="s">
        <v>1986</v>
      </c>
      <c r="P475" s="377" t="s">
        <v>1986</v>
      </c>
      <c r="Q475" s="377" t="s">
        <v>1986</v>
      </c>
      <c r="R475" s="377" t="s">
        <v>1986</v>
      </c>
      <c r="S475" s="377" t="s">
        <v>1986</v>
      </c>
      <c r="T475" s="377" t="s">
        <v>1986</v>
      </c>
      <c r="U475" s="377" t="s">
        <v>1986</v>
      </c>
      <c r="V475" s="359" t="s">
        <v>1990</v>
      </c>
      <c r="W475" s="377" t="s">
        <v>1986</v>
      </c>
      <c r="X475" s="377" t="s">
        <v>1986</v>
      </c>
      <c r="Y475" s="377" t="s">
        <v>1986</v>
      </c>
      <c r="Z475" s="377" t="s">
        <v>1986</v>
      </c>
      <c r="AA475" s="377" t="s">
        <v>1986</v>
      </c>
      <c r="AB475" s="377" t="s">
        <v>1986</v>
      </c>
      <c r="AC475" s="377" t="s">
        <v>1986</v>
      </c>
      <c r="AD475" s="377" t="s">
        <v>1986</v>
      </c>
      <c r="AE475" s="377" t="s">
        <v>1986</v>
      </c>
      <c r="AF475" s="377" t="s">
        <v>1986</v>
      </c>
      <c r="AG475" s="359" t="s">
        <v>1990</v>
      </c>
      <c r="AH475" s="377" t="s">
        <v>1986</v>
      </c>
      <c r="AI475" s="377" t="s">
        <v>1986</v>
      </c>
      <c r="AJ475" s="377" t="s">
        <v>1986</v>
      </c>
    </row>
    <row r="476" spans="1:36">
      <c r="A476" s="386" t="s">
        <v>2219</v>
      </c>
      <c r="B476" s="377">
        <v>1354.0760204081632</v>
      </c>
      <c r="C476" s="377" t="s">
        <v>1986</v>
      </c>
      <c r="D476" s="377" t="s">
        <v>1986</v>
      </c>
      <c r="E476" s="377" t="s">
        <v>1986</v>
      </c>
      <c r="F476" s="377" t="s">
        <v>1986</v>
      </c>
      <c r="G476" s="377" t="s">
        <v>1986</v>
      </c>
      <c r="H476" s="377" t="s">
        <v>1986</v>
      </c>
      <c r="I476" s="377" t="s">
        <v>1986</v>
      </c>
      <c r="J476" s="377" t="s">
        <v>1986</v>
      </c>
      <c r="K476" s="377" t="s">
        <v>1986</v>
      </c>
      <c r="L476" s="377" t="s">
        <v>1986</v>
      </c>
      <c r="M476" s="377" t="s">
        <v>1986</v>
      </c>
      <c r="N476" s="377" t="s">
        <v>1986</v>
      </c>
      <c r="O476" s="377" t="s">
        <v>1986</v>
      </c>
      <c r="P476" s="377" t="s">
        <v>1986</v>
      </c>
      <c r="Q476" s="377" t="s">
        <v>1986</v>
      </c>
      <c r="R476" s="377" t="s">
        <v>1986</v>
      </c>
      <c r="S476" s="377" t="s">
        <v>1986</v>
      </c>
      <c r="T476" s="377" t="s">
        <v>1986</v>
      </c>
      <c r="U476" s="377" t="s">
        <v>1986</v>
      </c>
      <c r="V476" s="359" t="s">
        <v>1990</v>
      </c>
      <c r="W476" s="377" t="s">
        <v>1986</v>
      </c>
      <c r="X476" s="377" t="s">
        <v>1986</v>
      </c>
      <c r="Y476" s="377" t="s">
        <v>1986</v>
      </c>
      <c r="Z476" s="377" t="s">
        <v>1986</v>
      </c>
      <c r="AA476" s="377" t="s">
        <v>1986</v>
      </c>
      <c r="AB476" s="377" t="s">
        <v>1986</v>
      </c>
      <c r="AC476" s="377" t="s">
        <v>1986</v>
      </c>
      <c r="AD476" s="377" t="s">
        <v>1986</v>
      </c>
      <c r="AE476" s="377" t="s">
        <v>1986</v>
      </c>
      <c r="AF476" s="377" t="s">
        <v>1986</v>
      </c>
      <c r="AG476" s="359" t="s">
        <v>1990</v>
      </c>
      <c r="AH476" s="377" t="s">
        <v>1986</v>
      </c>
      <c r="AI476" s="377" t="s">
        <v>1986</v>
      </c>
      <c r="AJ476" s="377" t="s">
        <v>1986</v>
      </c>
    </row>
    <row r="477" spans="1:36">
      <c r="A477" s="386" t="s">
        <v>2220</v>
      </c>
      <c r="B477" s="377" t="s">
        <v>1986</v>
      </c>
      <c r="C477" s="377" t="s">
        <v>1986</v>
      </c>
      <c r="D477" s="377" t="s">
        <v>1986</v>
      </c>
      <c r="E477" s="377" t="s">
        <v>1986</v>
      </c>
      <c r="F477" s="377" t="s">
        <v>1986</v>
      </c>
      <c r="G477" s="377" t="s">
        <v>1986</v>
      </c>
      <c r="H477" s="377" t="s">
        <v>1986</v>
      </c>
      <c r="I477" s="377" t="s">
        <v>1986</v>
      </c>
      <c r="J477" s="377" t="s">
        <v>1986</v>
      </c>
      <c r="K477" s="377" t="s">
        <v>1986</v>
      </c>
      <c r="L477" s="377" t="s">
        <v>1986</v>
      </c>
      <c r="M477" s="377" t="s">
        <v>1986</v>
      </c>
      <c r="N477" s="377" t="s">
        <v>1986</v>
      </c>
      <c r="O477" s="377" t="s">
        <v>1986</v>
      </c>
      <c r="P477" s="377" t="s">
        <v>1986</v>
      </c>
      <c r="Q477" s="377" t="s">
        <v>1986</v>
      </c>
      <c r="R477" s="377" t="s">
        <v>1986</v>
      </c>
      <c r="S477" s="377" t="s">
        <v>1986</v>
      </c>
      <c r="T477" s="377" t="s">
        <v>1986</v>
      </c>
      <c r="U477" s="377" t="s">
        <v>1986</v>
      </c>
      <c r="V477" s="359" t="s">
        <v>1990</v>
      </c>
      <c r="W477" s="377" t="s">
        <v>1986</v>
      </c>
      <c r="X477" s="377" t="s">
        <v>1986</v>
      </c>
      <c r="Y477" s="377" t="s">
        <v>1986</v>
      </c>
      <c r="Z477" s="377" t="s">
        <v>1986</v>
      </c>
      <c r="AA477" s="377" t="s">
        <v>1986</v>
      </c>
      <c r="AB477" s="377" t="s">
        <v>1986</v>
      </c>
      <c r="AC477" s="377" t="s">
        <v>1986</v>
      </c>
      <c r="AD477" s="377" t="s">
        <v>1986</v>
      </c>
      <c r="AE477" s="377" t="s">
        <v>1986</v>
      </c>
      <c r="AF477" s="377" t="s">
        <v>1986</v>
      </c>
      <c r="AG477" s="359" t="s">
        <v>1990</v>
      </c>
      <c r="AH477" s="377" t="s">
        <v>1986</v>
      </c>
      <c r="AI477" s="377" t="s">
        <v>1986</v>
      </c>
      <c r="AJ477" s="377" t="s">
        <v>1986</v>
      </c>
    </row>
    <row r="478" spans="1:36">
      <c r="A478" s="385" t="s">
        <v>2221</v>
      </c>
      <c r="B478" s="377" t="s">
        <v>1986</v>
      </c>
      <c r="C478" s="377" t="s">
        <v>1986</v>
      </c>
      <c r="D478" s="377" t="s">
        <v>1986</v>
      </c>
      <c r="E478" s="377" t="s">
        <v>1986</v>
      </c>
      <c r="F478" s="377" t="s">
        <v>1986</v>
      </c>
      <c r="G478" s="377" t="s">
        <v>1986</v>
      </c>
      <c r="H478" s="377" t="s">
        <v>1986</v>
      </c>
      <c r="I478" s="377" t="s">
        <v>1986</v>
      </c>
      <c r="J478" s="377" t="s">
        <v>1986</v>
      </c>
      <c r="K478" s="377" t="s">
        <v>1986</v>
      </c>
      <c r="L478" s="377" t="s">
        <v>1986</v>
      </c>
      <c r="M478" s="377" t="s">
        <v>1986</v>
      </c>
      <c r="N478" s="377" t="s">
        <v>1986</v>
      </c>
      <c r="O478" s="377" t="s">
        <v>1986</v>
      </c>
      <c r="P478" s="377" t="s">
        <v>1986</v>
      </c>
      <c r="Q478" s="377" t="s">
        <v>1986</v>
      </c>
      <c r="R478" s="377" t="s">
        <v>1986</v>
      </c>
      <c r="S478" s="377" t="s">
        <v>1986</v>
      </c>
      <c r="T478" s="377" t="s">
        <v>1986</v>
      </c>
      <c r="U478" s="377" t="s">
        <v>1986</v>
      </c>
      <c r="V478" s="359" t="s">
        <v>1990</v>
      </c>
      <c r="W478" s="377" t="s">
        <v>1986</v>
      </c>
      <c r="X478" s="377" t="s">
        <v>1986</v>
      </c>
      <c r="Y478" s="377" t="s">
        <v>1986</v>
      </c>
      <c r="Z478" s="377" t="s">
        <v>1986</v>
      </c>
      <c r="AA478" s="377" t="s">
        <v>1986</v>
      </c>
      <c r="AB478" s="377" t="s">
        <v>1986</v>
      </c>
      <c r="AC478" s="377" t="s">
        <v>1986</v>
      </c>
      <c r="AD478" s="377" t="s">
        <v>1986</v>
      </c>
      <c r="AE478" s="377" t="s">
        <v>1986</v>
      </c>
      <c r="AF478" s="377" t="s">
        <v>1986</v>
      </c>
      <c r="AG478" s="359" t="s">
        <v>1990</v>
      </c>
      <c r="AH478" s="377" t="s">
        <v>1986</v>
      </c>
      <c r="AI478" s="377" t="s">
        <v>1986</v>
      </c>
      <c r="AJ478" s="377" t="s">
        <v>1986</v>
      </c>
    </row>
    <row r="479" spans="1:36">
      <c r="A479" s="219" t="s">
        <v>2222</v>
      </c>
      <c r="B479" s="377" t="s">
        <v>1986</v>
      </c>
      <c r="C479" s="377" t="s">
        <v>1986</v>
      </c>
      <c r="D479" s="377" t="s">
        <v>1986</v>
      </c>
      <c r="E479" s="377" t="s">
        <v>1986</v>
      </c>
      <c r="F479" s="377" t="s">
        <v>1986</v>
      </c>
      <c r="G479" s="377" t="s">
        <v>1986</v>
      </c>
      <c r="H479" s="377" t="s">
        <v>2008</v>
      </c>
      <c r="I479" s="377" t="s">
        <v>1986</v>
      </c>
      <c r="J479" s="377" t="s">
        <v>1986</v>
      </c>
      <c r="K479" s="377" t="s">
        <v>1986</v>
      </c>
      <c r="L479" s="377" t="s">
        <v>1986</v>
      </c>
      <c r="M479" s="377" t="s">
        <v>1986</v>
      </c>
      <c r="N479" s="377" t="s">
        <v>1986</v>
      </c>
      <c r="O479" s="377" t="s">
        <v>1986</v>
      </c>
      <c r="P479" s="377" t="s">
        <v>1986</v>
      </c>
      <c r="Q479" s="377" t="s">
        <v>1986</v>
      </c>
      <c r="R479" s="377" t="s">
        <v>1986</v>
      </c>
      <c r="S479" s="377" t="s">
        <v>1986</v>
      </c>
      <c r="T479" s="377" t="s">
        <v>1986</v>
      </c>
      <c r="U479" s="377" t="s">
        <v>1986</v>
      </c>
      <c r="V479" s="359" t="s">
        <v>1990</v>
      </c>
      <c r="W479" s="377">
        <v>391.00292248704386</v>
      </c>
      <c r="X479" s="377">
        <v>45.101851511540602</v>
      </c>
      <c r="Y479" s="377" t="s">
        <v>1986</v>
      </c>
      <c r="Z479" s="377" t="s">
        <v>1986</v>
      </c>
      <c r="AA479" s="377" t="s">
        <v>1986</v>
      </c>
      <c r="AB479" s="377" t="s">
        <v>1986</v>
      </c>
      <c r="AC479" s="377" t="s">
        <v>1986</v>
      </c>
      <c r="AD479" s="377" t="s">
        <v>1986</v>
      </c>
      <c r="AE479" s="377" t="s">
        <v>1986</v>
      </c>
      <c r="AF479" s="377" t="s">
        <v>1986</v>
      </c>
      <c r="AG479" s="359" t="s">
        <v>1990</v>
      </c>
      <c r="AH479" s="377" t="s">
        <v>1986</v>
      </c>
      <c r="AI479" s="377">
        <v>120.41830440901001</v>
      </c>
      <c r="AJ479" s="377" t="s">
        <v>1986</v>
      </c>
    </row>
    <row r="480" spans="1:36">
      <c r="A480" s="385" t="s">
        <v>2223</v>
      </c>
      <c r="B480" s="359" t="s">
        <v>1990</v>
      </c>
      <c r="C480" s="359" t="s">
        <v>1990</v>
      </c>
      <c r="D480" s="359" t="s">
        <v>1990</v>
      </c>
      <c r="E480" s="359" t="s">
        <v>1990</v>
      </c>
      <c r="F480" s="359" t="s">
        <v>1990</v>
      </c>
      <c r="G480" s="359" t="s">
        <v>1990</v>
      </c>
      <c r="H480" s="359" t="s">
        <v>1990</v>
      </c>
      <c r="I480" s="359" t="s">
        <v>1990</v>
      </c>
      <c r="J480" s="359" t="s">
        <v>1990</v>
      </c>
      <c r="K480" s="359" t="s">
        <v>1990</v>
      </c>
      <c r="L480" s="359" t="s">
        <v>1990</v>
      </c>
      <c r="M480" s="359" t="s">
        <v>1990</v>
      </c>
      <c r="N480" s="359" t="s">
        <v>1990</v>
      </c>
      <c r="O480" s="359" t="s">
        <v>1990</v>
      </c>
      <c r="P480" s="359" t="s">
        <v>1990</v>
      </c>
      <c r="Q480" s="359" t="s">
        <v>1990</v>
      </c>
      <c r="R480" s="359" t="s">
        <v>1990</v>
      </c>
      <c r="S480" s="359" t="s">
        <v>1990</v>
      </c>
      <c r="T480" s="359" t="s">
        <v>1990</v>
      </c>
      <c r="U480" s="359" t="s">
        <v>1990</v>
      </c>
      <c r="V480" s="359" t="s">
        <v>1990</v>
      </c>
      <c r="W480" s="377">
        <v>391.00292248704386</v>
      </c>
      <c r="X480" s="377">
        <v>45.101851511540602</v>
      </c>
      <c r="Y480" s="377" t="s">
        <v>1986</v>
      </c>
      <c r="Z480" s="377" t="s">
        <v>1986</v>
      </c>
      <c r="AA480" s="377" t="s">
        <v>1986</v>
      </c>
      <c r="AB480" s="377" t="s">
        <v>1986</v>
      </c>
      <c r="AC480" s="377" t="s">
        <v>1986</v>
      </c>
      <c r="AD480" s="377" t="s">
        <v>1986</v>
      </c>
      <c r="AE480" s="377" t="s">
        <v>1986</v>
      </c>
      <c r="AF480" s="377" t="s">
        <v>1986</v>
      </c>
      <c r="AG480" s="359" t="s">
        <v>1990</v>
      </c>
      <c r="AH480" s="359" t="s">
        <v>1990</v>
      </c>
      <c r="AI480" s="377" t="s">
        <v>1986</v>
      </c>
      <c r="AJ480" s="359" t="s">
        <v>1990</v>
      </c>
    </row>
    <row r="481" spans="1:36">
      <c r="A481" s="385" t="s">
        <v>2224</v>
      </c>
      <c r="B481" s="377" t="s">
        <v>1986</v>
      </c>
      <c r="C481" s="377" t="s">
        <v>1986</v>
      </c>
      <c r="D481" s="377" t="s">
        <v>1986</v>
      </c>
      <c r="E481" s="377" t="s">
        <v>1986</v>
      </c>
      <c r="F481" s="377" t="s">
        <v>1986</v>
      </c>
      <c r="G481" s="377" t="s">
        <v>1986</v>
      </c>
      <c r="H481" s="377" t="s">
        <v>1993</v>
      </c>
      <c r="I481" s="377" t="s">
        <v>1986</v>
      </c>
      <c r="J481" s="377" t="s">
        <v>1986</v>
      </c>
      <c r="K481" s="377" t="s">
        <v>1986</v>
      </c>
      <c r="L481" s="377" t="s">
        <v>1986</v>
      </c>
      <c r="M481" s="377" t="s">
        <v>1986</v>
      </c>
      <c r="N481" s="377" t="s">
        <v>1986</v>
      </c>
      <c r="O481" s="377" t="s">
        <v>1986</v>
      </c>
      <c r="P481" s="377" t="s">
        <v>1986</v>
      </c>
      <c r="Q481" s="377" t="s">
        <v>1986</v>
      </c>
      <c r="R481" s="377" t="s">
        <v>1986</v>
      </c>
      <c r="S481" s="377" t="s">
        <v>1986</v>
      </c>
      <c r="T481" s="377" t="s">
        <v>1986</v>
      </c>
      <c r="U481" s="377" t="s">
        <v>1986</v>
      </c>
      <c r="V481" s="359" t="s">
        <v>1990</v>
      </c>
      <c r="W481" s="377" t="s">
        <v>1986</v>
      </c>
      <c r="X481" s="377" t="s">
        <v>1986</v>
      </c>
      <c r="Y481" s="377" t="s">
        <v>1986</v>
      </c>
      <c r="Z481" s="377" t="s">
        <v>1986</v>
      </c>
      <c r="AA481" s="377" t="s">
        <v>1986</v>
      </c>
      <c r="AB481" s="377" t="s">
        <v>1986</v>
      </c>
      <c r="AC481" s="377" t="s">
        <v>1986</v>
      </c>
      <c r="AD481" s="377" t="s">
        <v>1986</v>
      </c>
      <c r="AE481" s="377" t="s">
        <v>1986</v>
      </c>
      <c r="AF481" s="377" t="s">
        <v>1986</v>
      </c>
      <c r="AG481" s="359" t="s">
        <v>1990</v>
      </c>
      <c r="AH481" s="377" t="s">
        <v>1986</v>
      </c>
      <c r="AI481" s="377">
        <v>120.41830440900908</v>
      </c>
      <c r="AJ481" s="359" t="s">
        <v>1990</v>
      </c>
    </row>
    <row r="482" spans="1:36">
      <c r="A482" s="338" t="s">
        <v>2225</v>
      </c>
      <c r="B482" s="377" t="s">
        <v>1986</v>
      </c>
      <c r="C482" s="377" t="s">
        <v>1986</v>
      </c>
      <c r="D482" s="377" t="s">
        <v>1986</v>
      </c>
      <c r="E482" s="377" t="s">
        <v>1986</v>
      </c>
      <c r="F482" s="377" t="s">
        <v>1986</v>
      </c>
      <c r="G482" s="377" t="s">
        <v>1986</v>
      </c>
      <c r="H482" s="377" t="s">
        <v>1986</v>
      </c>
      <c r="I482" s="377" t="s">
        <v>1986</v>
      </c>
      <c r="J482" s="377" t="s">
        <v>1986</v>
      </c>
      <c r="K482" s="377" t="s">
        <v>1986</v>
      </c>
      <c r="L482" s="377" t="s">
        <v>1986</v>
      </c>
      <c r="M482" s="377" t="s">
        <v>1986</v>
      </c>
      <c r="N482" s="377" t="s">
        <v>1986</v>
      </c>
      <c r="O482" s="377" t="s">
        <v>1986</v>
      </c>
      <c r="P482" s="377" t="s">
        <v>1986</v>
      </c>
      <c r="Q482" s="377" t="s">
        <v>1986</v>
      </c>
      <c r="R482" s="377" t="s">
        <v>1986</v>
      </c>
      <c r="S482" s="377" t="s">
        <v>1986</v>
      </c>
      <c r="T482" s="377" t="s">
        <v>1986</v>
      </c>
      <c r="U482" s="377" t="s">
        <v>1986</v>
      </c>
      <c r="V482" s="359" t="s">
        <v>1990</v>
      </c>
      <c r="W482" s="377" t="s">
        <v>1986</v>
      </c>
      <c r="X482" s="377" t="s">
        <v>1986</v>
      </c>
      <c r="Y482" s="377" t="s">
        <v>1986</v>
      </c>
      <c r="Z482" s="377" t="s">
        <v>1986</v>
      </c>
      <c r="AA482" s="377" t="s">
        <v>1986</v>
      </c>
      <c r="AB482" s="377" t="s">
        <v>1986</v>
      </c>
      <c r="AC482" s="377" t="s">
        <v>1986</v>
      </c>
      <c r="AD482" s="377" t="s">
        <v>1986</v>
      </c>
      <c r="AE482" s="377" t="s">
        <v>1986</v>
      </c>
      <c r="AF482" s="377" t="s">
        <v>1986</v>
      </c>
      <c r="AG482" s="359" t="s">
        <v>1990</v>
      </c>
      <c r="AH482" s="377" t="s">
        <v>1986</v>
      </c>
      <c r="AI482" s="377" t="s">
        <v>1986</v>
      </c>
      <c r="AJ482" s="377" t="s">
        <v>1986</v>
      </c>
    </row>
    <row r="483" spans="1:36">
      <c r="A483" s="387" t="s">
        <v>2157</v>
      </c>
      <c r="B483" s="377">
        <v>13.68474187732811</v>
      </c>
      <c r="C483" s="377">
        <v>0.90067774743551998</v>
      </c>
      <c r="D483" s="377">
        <v>1.9808273483516601</v>
      </c>
      <c r="E483" s="377" t="s">
        <v>2226</v>
      </c>
      <c r="F483" s="377" t="s">
        <v>2226</v>
      </c>
      <c r="G483" s="377" t="s">
        <v>2094</v>
      </c>
      <c r="H483" s="377">
        <v>9.5065939709600006E-3</v>
      </c>
      <c r="I483" s="377" t="s">
        <v>2094</v>
      </c>
      <c r="J483" s="377" t="s">
        <v>2226</v>
      </c>
      <c r="K483" s="377" t="s">
        <v>2094</v>
      </c>
      <c r="L483" s="377" t="s">
        <v>2226</v>
      </c>
      <c r="M483" s="377" t="s">
        <v>2094</v>
      </c>
      <c r="N483" s="377" t="s">
        <v>2094</v>
      </c>
      <c r="O483" s="377" t="s">
        <v>2094</v>
      </c>
      <c r="P483" s="377" t="s">
        <v>2094</v>
      </c>
      <c r="Q483" s="377" t="s">
        <v>2226</v>
      </c>
      <c r="R483" s="377" t="s">
        <v>2094</v>
      </c>
      <c r="S483" s="377" t="s">
        <v>2226</v>
      </c>
      <c r="T483" s="377" t="s">
        <v>2226</v>
      </c>
      <c r="U483" s="377">
        <v>1.6984600970478201</v>
      </c>
      <c r="V483" s="359" t="s">
        <v>1990</v>
      </c>
      <c r="W483" s="377">
        <v>146.62879409508059</v>
      </c>
      <c r="X483" s="377">
        <v>161.75522535790259</v>
      </c>
      <c r="Y483" s="377">
        <v>9.0276703162196608</v>
      </c>
      <c r="Z483" s="377" t="s">
        <v>2094</v>
      </c>
      <c r="AA483" s="377">
        <v>11.47912170919709</v>
      </c>
      <c r="AB483" s="377" t="s">
        <v>2094</v>
      </c>
      <c r="AC483" s="377" t="s">
        <v>2226</v>
      </c>
      <c r="AD483" s="377" t="s">
        <v>2094</v>
      </c>
      <c r="AE483" s="377" t="s">
        <v>2094</v>
      </c>
      <c r="AF483" s="377">
        <v>3.5894286775586801</v>
      </c>
      <c r="AG483" s="359" t="s">
        <v>1990</v>
      </c>
      <c r="AH483" s="377" t="s">
        <v>2094</v>
      </c>
      <c r="AI483" s="377">
        <v>31.103247907929191</v>
      </c>
      <c r="AJ483" s="377">
        <v>28.530150025703989</v>
      </c>
    </row>
    <row r="484" spans="1:36">
      <c r="A484" s="385" t="s">
        <v>2158</v>
      </c>
      <c r="B484" s="377">
        <v>13.671467518190029</v>
      </c>
      <c r="C484" s="377">
        <v>0.90067774743551998</v>
      </c>
      <c r="D484" s="377">
        <v>1.9808273483516601</v>
      </c>
      <c r="E484" s="377" t="s">
        <v>1993</v>
      </c>
      <c r="F484" s="377" t="s">
        <v>1993</v>
      </c>
      <c r="G484" s="377" t="s">
        <v>1993</v>
      </c>
      <c r="H484" s="377">
        <v>9.5065939709600006E-3</v>
      </c>
      <c r="I484" s="377" t="s">
        <v>1993</v>
      </c>
      <c r="J484" s="377" t="s">
        <v>1993</v>
      </c>
      <c r="K484" s="377" t="s">
        <v>1993</v>
      </c>
      <c r="L484" s="377" t="s">
        <v>1993</v>
      </c>
      <c r="M484" s="377" t="s">
        <v>1993</v>
      </c>
      <c r="N484" s="377" t="s">
        <v>1993</v>
      </c>
      <c r="O484" s="377" t="s">
        <v>1993</v>
      </c>
      <c r="P484" s="377" t="s">
        <v>1993</v>
      </c>
      <c r="Q484" s="377" t="s">
        <v>1993</v>
      </c>
      <c r="R484" s="377" t="s">
        <v>1993</v>
      </c>
      <c r="S484" s="377" t="s">
        <v>1993</v>
      </c>
      <c r="T484" s="377" t="s">
        <v>1993</v>
      </c>
      <c r="U484" s="377" t="s">
        <v>2006</v>
      </c>
      <c r="V484" s="359" t="s">
        <v>1990</v>
      </c>
      <c r="W484" s="377">
        <v>146.16040121254008</v>
      </c>
      <c r="X484" s="377">
        <v>161.67811829648733</v>
      </c>
      <c r="Y484" s="377">
        <v>8.9719417447910903</v>
      </c>
      <c r="Z484" s="377" t="s">
        <v>1993</v>
      </c>
      <c r="AA484" s="377">
        <v>11.42114438969833</v>
      </c>
      <c r="AB484" s="377" t="s">
        <v>1993</v>
      </c>
      <c r="AC484" s="377" t="s">
        <v>1993</v>
      </c>
      <c r="AD484" s="377" t="s">
        <v>1993</v>
      </c>
      <c r="AE484" s="377" t="s">
        <v>1993</v>
      </c>
      <c r="AF484" s="377">
        <v>1.1055156889200001E-3</v>
      </c>
      <c r="AG484" s="359" t="s">
        <v>1990</v>
      </c>
      <c r="AH484" s="377" t="s">
        <v>2006</v>
      </c>
      <c r="AI484" s="377">
        <v>30.668042743204541</v>
      </c>
      <c r="AJ484" s="377">
        <v>28.530150025703989</v>
      </c>
    </row>
    <row r="485" spans="1:36">
      <c r="A485" s="385" t="s">
        <v>2159</v>
      </c>
      <c r="B485" s="377" t="s">
        <v>2006</v>
      </c>
      <c r="C485" s="377" t="s">
        <v>2006</v>
      </c>
      <c r="D485" s="377" t="s">
        <v>2006</v>
      </c>
      <c r="E485" s="377" t="s">
        <v>2006</v>
      </c>
      <c r="F485" s="377" t="s">
        <v>2006</v>
      </c>
      <c r="G485" s="377" t="s">
        <v>2006</v>
      </c>
      <c r="H485" s="377" t="s">
        <v>2006</v>
      </c>
      <c r="I485" s="377" t="s">
        <v>2006</v>
      </c>
      <c r="J485" s="377" t="s">
        <v>2006</v>
      </c>
      <c r="K485" s="377" t="s">
        <v>2006</v>
      </c>
      <c r="L485" s="377" t="s">
        <v>2006</v>
      </c>
      <c r="M485" s="377" t="s">
        <v>2006</v>
      </c>
      <c r="N485" s="377" t="s">
        <v>2006</v>
      </c>
      <c r="O485" s="377" t="s">
        <v>2006</v>
      </c>
      <c r="P485" s="377" t="s">
        <v>2006</v>
      </c>
      <c r="Q485" s="377" t="s">
        <v>2006</v>
      </c>
      <c r="R485" s="377" t="s">
        <v>2006</v>
      </c>
      <c r="S485" s="377" t="s">
        <v>2006</v>
      </c>
      <c r="T485" s="377" t="s">
        <v>2006</v>
      </c>
      <c r="U485" s="377" t="s">
        <v>2006</v>
      </c>
      <c r="V485" s="359" t="s">
        <v>1990</v>
      </c>
      <c r="W485" s="377" t="s">
        <v>2006</v>
      </c>
      <c r="X485" s="377" t="s">
        <v>2006</v>
      </c>
      <c r="Y485" s="377" t="s">
        <v>2006</v>
      </c>
      <c r="Z485" s="377" t="s">
        <v>2006</v>
      </c>
      <c r="AA485" s="377" t="s">
        <v>2006</v>
      </c>
      <c r="AB485" s="377" t="s">
        <v>2006</v>
      </c>
      <c r="AC485" s="377" t="s">
        <v>2006</v>
      </c>
      <c r="AD485" s="377" t="s">
        <v>2006</v>
      </c>
      <c r="AE485" s="377" t="s">
        <v>2006</v>
      </c>
      <c r="AF485" s="377" t="s">
        <v>2006</v>
      </c>
      <c r="AG485" s="359" t="s">
        <v>1990</v>
      </c>
      <c r="AH485" s="377" t="s">
        <v>2006</v>
      </c>
      <c r="AI485" s="377" t="s">
        <v>2006</v>
      </c>
      <c r="AJ485" s="377" t="s">
        <v>2006</v>
      </c>
    </row>
    <row r="486" spans="1:36">
      <c r="A486" s="385" t="s">
        <v>2160</v>
      </c>
      <c r="B486" s="377">
        <v>6.9672162809399996E-3</v>
      </c>
      <c r="C486" s="377" t="s">
        <v>2006</v>
      </c>
      <c r="D486" s="377" t="s">
        <v>2006</v>
      </c>
      <c r="E486" s="377" t="s">
        <v>2006</v>
      </c>
      <c r="F486" s="377" t="s">
        <v>2006</v>
      </c>
      <c r="G486" s="377" t="s">
        <v>2006</v>
      </c>
      <c r="H486" s="377" t="s">
        <v>2006</v>
      </c>
      <c r="I486" s="377" t="s">
        <v>2006</v>
      </c>
      <c r="J486" s="377" t="s">
        <v>2006</v>
      </c>
      <c r="K486" s="377" t="s">
        <v>2006</v>
      </c>
      <c r="L486" s="377" t="s">
        <v>2006</v>
      </c>
      <c r="M486" s="377" t="s">
        <v>2006</v>
      </c>
      <c r="N486" s="377" t="s">
        <v>2006</v>
      </c>
      <c r="O486" s="377" t="s">
        <v>2006</v>
      </c>
      <c r="P486" s="377" t="s">
        <v>2006</v>
      </c>
      <c r="Q486" s="377" t="s">
        <v>2006</v>
      </c>
      <c r="R486" s="377" t="s">
        <v>2006</v>
      </c>
      <c r="S486" s="377" t="s">
        <v>2006</v>
      </c>
      <c r="T486" s="377" t="s">
        <v>2006</v>
      </c>
      <c r="U486" s="377" t="s">
        <v>2006</v>
      </c>
      <c r="V486" s="359" t="s">
        <v>1990</v>
      </c>
      <c r="W486" s="377">
        <v>0.41169288254051001</v>
      </c>
      <c r="X486" s="377">
        <v>5.0035632843830002E-2</v>
      </c>
      <c r="Y486" s="377" t="s">
        <v>2006</v>
      </c>
      <c r="Z486" s="377" t="s">
        <v>2006</v>
      </c>
      <c r="AA486" s="377">
        <v>3.9874807019000001E-4</v>
      </c>
      <c r="AB486" s="377" t="s">
        <v>2006</v>
      </c>
      <c r="AC486" s="377" t="s">
        <v>2006</v>
      </c>
      <c r="AD486" s="377" t="s">
        <v>2006</v>
      </c>
      <c r="AE486" s="377" t="s">
        <v>2006</v>
      </c>
      <c r="AF486" s="377" t="s">
        <v>2006</v>
      </c>
      <c r="AG486" s="359" t="s">
        <v>1990</v>
      </c>
      <c r="AH486" s="377" t="s">
        <v>2006</v>
      </c>
      <c r="AI486" s="377" t="s">
        <v>1993</v>
      </c>
      <c r="AJ486" s="377" t="s">
        <v>1993</v>
      </c>
    </row>
    <row r="487" spans="1:36">
      <c r="A487" s="385" t="s">
        <v>2161</v>
      </c>
      <c r="B487" s="377" t="s">
        <v>1964</v>
      </c>
      <c r="C487" s="377" t="s">
        <v>1964</v>
      </c>
      <c r="D487" s="377" t="s">
        <v>1993</v>
      </c>
      <c r="E487" s="377" t="s">
        <v>1964</v>
      </c>
      <c r="F487" s="377" t="s">
        <v>1964</v>
      </c>
      <c r="G487" s="377" t="s">
        <v>1993</v>
      </c>
      <c r="H487" s="377" t="s">
        <v>1964</v>
      </c>
      <c r="I487" s="377" t="s">
        <v>1993</v>
      </c>
      <c r="J487" s="377" t="s">
        <v>1964</v>
      </c>
      <c r="K487" s="377" t="s">
        <v>1993</v>
      </c>
      <c r="L487" s="377" t="s">
        <v>1964</v>
      </c>
      <c r="M487" s="377" t="s">
        <v>1993</v>
      </c>
      <c r="N487" s="377" t="s">
        <v>1993</v>
      </c>
      <c r="O487" s="377" t="s">
        <v>1993</v>
      </c>
      <c r="P487" s="377" t="s">
        <v>1993</v>
      </c>
      <c r="Q487" s="377" t="s">
        <v>1964</v>
      </c>
      <c r="R487" s="377" t="s">
        <v>1993</v>
      </c>
      <c r="S487" s="377" t="s">
        <v>1964</v>
      </c>
      <c r="T487" s="377" t="s">
        <v>1964</v>
      </c>
      <c r="U487" s="377">
        <v>1.6984600970478201</v>
      </c>
      <c r="V487" s="359" t="s">
        <v>1990</v>
      </c>
      <c r="W487" s="377" t="s">
        <v>1964</v>
      </c>
      <c r="X487" s="377" t="s">
        <v>1964</v>
      </c>
      <c r="Y487" s="377" t="s">
        <v>1993</v>
      </c>
      <c r="Z487" s="377" t="s">
        <v>1993</v>
      </c>
      <c r="AA487" s="377" t="s">
        <v>1993</v>
      </c>
      <c r="AB487" s="377" t="s">
        <v>1993</v>
      </c>
      <c r="AC487" s="377" t="s">
        <v>1964</v>
      </c>
      <c r="AD487" s="377" t="s">
        <v>1993</v>
      </c>
      <c r="AE487" s="377" t="s">
        <v>1993</v>
      </c>
      <c r="AF487" s="377">
        <v>3.5883231618697602</v>
      </c>
      <c r="AG487" s="359" t="s">
        <v>1990</v>
      </c>
      <c r="AH487" s="377" t="s">
        <v>1993</v>
      </c>
      <c r="AI487" s="377">
        <v>0.34476945043893997</v>
      </c>
      <c r="AJ487" s="377" t="s">
        <v>1993</v>
      </c>
    </row>
    <row r="488" spans="1:36">
      <c r="A488" s="385" t="s">
        <v>2227</v>
      </c>
      <c r="B488" s="377">
        <v>6.3071428571400004E-3</v>
      </c>
      <c r="C488" s="377" t="s">
        <v>2006</v>
      </c>
      <c r="D488" s="377" t="s">
        <v>2006</v>
      </c>
      <c r="E488" s="377" t="s">
        <v>2006</v>
      </c>
      <c r="F488" s="377" t="s">
        <v>2006</v>
      </c>
      <c r="G488" s="377" t="s">
        <v>2006</v>
      </c>
      <c r="H488" s="377" t="s">
        <v>2006</v>
      </c>
      <c r="I488" s="377" t="s">
        <v>2006</v>
      </c>
      <c r="J488" s="377" t="s">
        <v>2006</v>
      </c>
      <c r="K488" s="377" t="s">
        <v>2006</v>
      </c>
      <c r="L488" s="377" t="s">
        <v>2006</v>
      </c>
      <c r="M488" s="377" t="s">
        <v>2006</v>
      </c>
      <c r="N488" s="377" t="s">
        <v>2006</v>
      </c>
      <c r="O488" s="377" t="s">
        <v>2006</v>
      </c>
      <c r="P488" s="377" t="s">
        <v>2006</v>
      </c>
      <c r="Q488" s="377" t="s">
        <v>2006</v>
      </c>
      <c r="R488" s="377" t="s">
        <v>2006</v>
      </c>
      <c r="S488" s="377" t="s">
        <v>2006</v>
      </c>
      <c r="T488" s="377" t="s">
        <v>2006</v>
      </c>
      <c r="U488" s="377" t="s">
        <v>2006</v>
      </c>
      <c r="V488" s="359" t="s">
        <v>1990</v>
      </c>
      <c r="W488" s="377">
        <v>5.67E-2</v>
      </c>
      <c r="X488" s="377">
        <v>2.7071428571429999E-2</v>
      </c>
      <c r="Y488" s="377">
        <v>5.5728571428570003E-2</v>
      </c>
      <c r="Z488" s="377" t="s">
        <v>2006</v>
      </c>
      <c r="AA488" s="377">
        <v>5.7578571428570001E-2</v>
      </c>
      <c r="AB488" s="377" t="s">
        <v>2006</v>
      </c>
      <c r="AC488" s="377" t="s">
        <v>2006</v>
      </c>
      <c r="AD488" s="377" t="s">
        <v>2006</v>
      </c>
      <c r="AE488" s="377" t="s">
        <v>2006</v>
      </c>
      <c r="AF488" s="377" t="s">
        <v>2006</v>
      </c>
      <c r="AG488" s="359" t="s">
        <v>1990</v>
      </c>
      <c r="AH488" s="377" t="s">
        <v>2006</v>
      </c>
      <c r="AI488" s="377">
        <v>9.0435714285709998E-2</v>
      </c>
      <c r="AJ488" s="377" t="s">
        <v>1993</v>
      </c>
    </row>
    <row r="489" spans="1:36">
      <c r="A489" s="246" t="s">
        <v>2163</v>
      </c>
      <c r="B489" s="377">
        <v>0.88</v>
      </c>
      <c r="C489" s="377">
        <v>397.31929999999994</v>
      </c>
      <c r="D489" s="377" t="s">
        <v>1986</v>
      </c>
      <c r="E489" s="377" t="s">
        <v>1986</v>
      </c>
      <c r="F489" s="377">
        <v>2580.4423400000001</v>
      </c>
      <c r="G489" s="377" t="s">
        <v>1986</v>
      </c>
      <c r="H489" s="377">
        <v>56029.155100000004</v>
      </c>
      <c r="I489" s="377" t="s">
        <v>1986</v>
      </c>
      <c r="J489" s="377">
        <v>2093.1475999999998</v>
      </c>
      <c r="K489" s="377" t="s">
        <v>1986</v>
      </c>
      <c r="L489" s="377" t="s">
        <v>1986</v>
      </c>
      <c r="M489" s="377" t="s">
        <v>1986</v>
      </c>
      <c r="N489" s="377" t="s">
        <v>1986</v>
      </c>
      <c r="O489" s="377" t="s">
        <v>1986</v>
      </c>
      <c r="P489" s="377" t="s">
        <v>1986</v>
      </c>
      <c r="Q489" s="377">
        <v>117.73</v>
      </c>
      <c r="R489" s="377" t="s">
        <v>1986</v>
      </c>
      <c r="S489" s="377" t="s">
        <v>1986</v>
      </c>
      <c r="T489" s="377" t="s">
        <v>1986</v>
      </c>
      <c r="U489" s="377" t="s">
        <v>1986</v>
      </c>
      <c r="V489" s="359" t="s">
        <v>1990</v>
      </c>
      <c r="W489" s="377">
        <v>2.1192000000000002</v>
      </c>
      <c r="X489" s="377" t="s">
        <v>1986</v>
      </c>
      <c r="Y489" s="377" t="s">
        <v>1986</v>
      </c>
      <c r="Z489" s="377" t="s">
        <v>1986</v>
      </c>
      <c r="AA489" s="377" t="s">
        <v>1986</v>
      </c>
      <c r="AB489" s="377" t="s">
        <v>1986</v>
      </c>
      <c r="AC489" s="377" t="s">
        <v>1986</v>
      </c>
      <c r="AD489" s="377" t="s">
        <v>1986</v>
      </c>
      <c r="AE489" s="377" t="s">
        <v>1986</v>
      </c>
      <c r="AF489" s="377" t="s">
        <v>1986</v>
      </c>
      <c r="AG489" s="359" t="s">
        <v>1990</v>
      </c>
      <c r="AH489" s="377">
        <v>7230.4559117999988</v>
      </c>
      <c r="AI489" s="377" t="s">
        <v>1986</v>
      </c>
      <c r="AJ489" s="377" t="s">
        <v>1986</v>
      </c>
    </row>
    <row r="490" spans="1:36">
      <c r="A490" s="385" t="s">
        <v>2164</v>
      </c>
      <c r="B490" s="377" t="s">
        <v>1986</v>
      </c>
      <c r="C490" s="377">
        <v>397.31929999999994</v>
      </c>
      <c r="D490" s="377" t="s">
        <v>1986</v>
      </c>
      <c r="E490" s="377" t="s">
        <v>1986</v>
      </c>
      <c r="F490" s="377">
        <v>2549.6623400000003</v>
      </c>
      <c r="G490" s="377" t="s">
        <v>1986</v>
      </c>
      <c r="H490" s="377">
        <v>49042.255100000002</v>
      </c>
      <c r="I490" s="377" t="s">
        <v>1986</v>
      </c>
      <c r="J490" s="377">
        <v>2093.1475999999998</v>
      </c>
      <c r="K490" s="377" t="s">
        <v>1986</v>
      </c>
      <c r="L490" s="377" t="s">
        <v>1986</v>
      </c>
      <c r="M490" s="377" t="s">
        <v>1986</v>
      </c>
      <c r="N490" s="377" t="s">
        <v>1986</v>
      </c>
      <c r="O490" s="377" t="s">
        <v>1986</v>
      </c>
      <c r="P490" s="377" t="s">
        <v>1986</v>
      </c>
      <c r="Q490" s="377">
        <v>99.33</v>
      </c>
      <c r="R490" s="377" t="s">
        <v>1986</v>
      </c>
      <c r="S490" s="377" t="s">
        <v>1986</v>
      </c>
      <c r="T490" s="377" t="s">
        <v>1986</v>
      </c>
      <c r="U490" s="377" t="s">
        <v>1986</v>
      </c>
      <c r="V490" s="359" t="s">
        <v>1990</v>
      </c>
      <c r="W490" s="377" t="s">
        <v>1986</v>
      </c>
      <c r="X490" s="377" t="s">
        <v>1986</v>
      </c>
      <c r="Y490" s="377" t="s">
        <v>1986</v>
      </c>
      <c r="Z490" s="377" t="s">
        <v>1986</v>
      </c>
      <c r="AA490" s="377" t="s">
        <v>1986</v>
      </c>
      <c r="AB490" s="377" t="s">
        <v>1986</v>
      </c>
      <c r="AC490" s="377" t="s">
        <v>1986</v>
      </c>
      <c r="AD490" s="377" t="s">
        <v>1986</v>
      </c>
      <c r="AE490" s="377" t="s">
        <v>1986</v>
      </c>
      <c r="AF490" s="377" t="s">
        <v>1986</v>
      </c>
      <c r="AG490" s="359" t="s">
        <v>1990</v>
      </c>
      <c r="AH490" s="377" t="s">
        <v>2041</v>
      </c>
      <c r="AI490" s="377" t="s">
        <v>1986</v>
      </c>
      <c r="AJ490" s="377" t="s">
        <v>1986</v>
      </c>
    </row>
    <row r="491" spans="1:36">
      <c r="A491" s="385" t="s">
        <v>2165</v>
      </c>
      <c r="B491" s="377" t="s">
        <v>1986</v>
      </c>
      <c r="C491" s="377" t="s">
        <v>1986</v>
      </c>
      <c r="D491" s="377" t="s">
        <v>1986</v>
      </c>
      <c r="E491" s="377" t="s">
        <v>1986</v>
      </c>
      <c r="F491" s="377" t="s">
        <v>1986</v>
      </c>
      <c r="G491" s="377" t="s">
        <v>1986</v>
      </c>
      <c r="H491" s="377">
        <v>1019.4</v>
      </c>
      <c r="I491" s="377" t="s">
        <v>1986</v>
      </c>
      <c r="J491" s="377" t="s">
        <v>1986</v>
      </c>
      <c r="K491" s="377" t="s">
        <v>1986</v>
      </c>
      <c r="L491" s="377" t="s">
        <v>1986</v>
      </c>
      <c r="M491" s="377" t="s">
        <v>1986</v>
      </c>
      <c r="N491" s="377" t="s">
        <v>1986</v>
      </c>
      <c r="O491" s="377" t="s">
        <v>1986</v>
      </c>
      <c r="P491" s="377" t="s">
        <v>1986</v>
      </c>
      <c r="Q491" s="377" t="s">
        <v>1986</v>
      </c>
      <c r="R491" s="377" t="s">
        <v>1986</v>
      </c>
      <c r="S491" s="377" t="s">
        <v>1986</v>
      </c>
      <c r="T491" s="377" t="s">
        <v>1986</v>
      </c>
      <c r="U491" s="377" t="s">
        <v>1986</v>
      </c>
      <c r="V491" s="359" t="s">
        <v>1990</v>
      </c>
      <c r="W491" s="377" t="s">
        <v>1986</v>
      </c>
      <c r="X491" s="377" t="s">
        <v>1986</v>
      </c>
      <c r="Y491" s="377" t="s">
        <v>1986</v>
      </c>
      <c r="Z491" s="377" t="s">
        <v>1986</v>
      </c>
      <c r="AA491" s="377" t="s">
        <v>1986</v>
      </c>
      <c r="AB491" s="377" t="s">
        <v>1986</v>
      </c>
      <c r="AC491" s="377" t="s">
        <v>1986</v>
      </c>
      <c r="AD491" s="377" t="s">
        <v>1986</v>
      </c>
      <c r="AE491" s="377" t="s">
        <v>1986</v>
      </c>
      <c r="AF491" s="377" t="s">
        <v>1986</v>
      </c>
      <c r="AG491" s="359" t="s">
        <v>1990</v>
      </c>
      <c r="AH491" s="377" t="s">
        <v>1964</v>
      </c>
      <c r="AI491" s="377" t="s">
        <v>1986</v>
      </c>
      <c r="AJ491" s="377" t="s">
        <v>1986</v>
      </c>
    </row>
    <row r="492" spans="1:36">
      <c r="A492" s="385" t="s">
        <v>2166</v>
      </c>
      <c r="B492" s="377">
        <v>0.88</v>
      </c>
      <c r="C492" s="377" t="s">
        <v>1986</v>
      </c>
      <c r="D492" s="377" t="s">
        <v>1986</v>
      </c>
      <c r="E492" s="377" t="s">
        <v>1986</v>
      </c>
      <c r="F492" s="377">
        <v>30.78</v>
      </c>
      <c r="G492" s="377" t="s">
        <v>1986</v>
      </c>
      <c r="H492" s="377" t="s">
        <v>1986</v>
      </c>
      <c r="I492" s="377" t="s">
        <v>1986</v>
      </c>
      <c r="J492" s="377" t="s">
        <v>1986</v>
      </c>
      <c r="K492" s="377" t="s">
        <v>1986</v>
      </c>
      <c r="L492" s="377" t="s">
        <v>1986</v>
      </c>
      <c r="M492" s="377" t="s">
        <v>1986</v>
      </c>
      <c r="N492" s="377" t="s">
        <v>1986</v>
      </c>
      <c r="O492" s="377" t="s">
        <v>1986</v>
      </c>
      <c r="P492" s="377" t="s">
        <v>1986</v>
      </c>
      <c r="Q492" s="377">
        <v>18.399999999999999</v>
      </c>
      <c r="R492" s="377" t="s">
        <v>1986</v>
      </c>
      <c r="S492" s="377" t="s">
        <v>1986</v>
      </c>
      <c r="T492" s="377" t="s">
        <v>1986</v>
      </c>
      <c r="U492" s="377" t="s">
        <v>1986</v>
      </c>
      <c r="V492" s="359" t="s">
        <v>1990</v>
      </c>
      <c r="W492" s="377">
        <v>2.1192000000000002</v>
      </c>
      <c r="X492" s="377" t="s">
        <v>1986</v>
      </c>
      <c r="Y492" s="377" t="s">
        <v>1986</v>
      </c>
      <c r="Z492" s="377" t="s">
        <v>1986</v>
      </c>
      <c r="AA492" s="377" t="s">
        <v>1986</v>
      </c>
      <c r="AB492" s="377" t="s">
        <v>1986</v>
      </c>
      <c r="AC492" s="377" t="s">
        <v>1986</v>
      </c>
      <c r="AD492" s="377" t="s">
        <v>1986</v>
      </c>
      <c r="AE492" s="377" t="s">
        <v>1986</v>
      </c>
      <c r="AF492" s="377" t="s">
        <v>1986</v>
      </c>
      <c r="AG492" s="359" t="s">
        <v>1990</v>
      </c>
      <c r="AH492" s="377" t="s">
        <v>1964</v>
      </c>
      <c r="AI492" s="377" t="s">
        <v>1986</v>
      </c>
      <c r="AJ492" s="377" t="s">
        <v>1986</v>
      </c>
    </row>
    <row r="493" spans="1:36">
      <c r="A493" s="385" t="s">
        <v>2167</v>
      </c>
      <c r="B493" s="377" t="s">
        <v>1986</v>
      </c>
      <c r="C493" s="377" t="s">
        <v>1986</v>
      </c>
      <c r="D493" s="377" t="s">
        <v>1986</v>
      </c>
      <c r="E493" s="377" t="s">
        <v>1986</v>
      </c>
      <c r="F493" s="377" t="s">
        <v>1986</v>
      </c>
      <c r="G493" s="377" t="s">
        <v>1986</v>
      </c>
      <c r="H493" s="377">
        <v>5967.5</v>
      </c>
      <c r="I493" s="377" t="s">
        <v>1986</v>
      </c>
      <c r="J493" s="377" t="s">
        <v>1986</v>
      </c>
      <c r="K493" s="377" t="s">
        <v>1986</v>
      </c>
      <c r="L493" s="377" t="s">
        <v>1986</v>
      </c>
      <c r="M493" s="377" t="s">
        <v>1986</v>
      </c>
      <c r="N493" s="377" t="s">
        <v>1986</v>
      </c>
      <c r="O493" s="377" t="s">
        <v>1986</v>
      </c>
      <c r="P493" s="377" t="s">
        <v>1986</v>
      </c>
      <c r="Q493" s="377" t="s">
        <v>1986</v>
      </c>
      <c r="R493" s="377" t="s">
        <v>1986</v>
      </c>
      <c r="S493" s="377" t="s">
        <v>1986</v>
      </c>
      <c r="T493" s="377" t="s">
        <v>1986</v>
      </c>
      <c r="U493" s="377" t="s">
        <v>1986</v>
      </c>
      <c r="V493" s="359" t="s">
        <v>1990</v>
      </c>
      <c r="W493" s="377" t="s">
        <v>1986</v>
      </c>
      <c r="X493" s="377" t="s">
        <v>1986</v>
      </c>
      <c r="Y493" s="377" t="s">
        <v>1986</v>
      </c>
      <c r="Z493" s="377" t="s">
        <v>1986</v>
      </c>
      <c r="AA493" s="377" t="s">
        <v>1986</v>
      </c>
      <c r="AB493" s="377" t="s">
        <v>1986</v>
      </c>
      <c r="AC493" s="377" t="s">
        <v>1986</v>
      </c>
      <c r="AD493" s="377" t="s">
        <v>1986</v>
      </c>
      <c r="AE493" s="377" t="s">
        <v>1986</v>
      </c>
      <c r="AF493" s="377" t="s">
        <v>1986</v>
      </c>
      <c r="AG493" s="359" t="s">
        <v>1990</v>
      </c>
      <c r="AH493" s="377" t="s">
        <v>2051</v>
      </c>
      <c r="AI493" s="377" t="s">
        <v>1986</v>
      </c>
      <c r="AJ493" s="377" t="s">
        <v>1986</v>
      </c>
    </row>
    <row r="494" spans="1:36">
      <c r="A494" s="385" t="s">
        <v>2168</v>
      </c>
      <c r="B494" s="377" t="s">
        <v>1986</v>
      </c>
      <c r="C494" s="377" t="s">
        <v>1986</v>
      </c>
      <c r="D494" s="377" t="s">
        <v>1986</v>
      </c>
      <c r="E494" s="377" t="s">
        <v>1986</v>
      </c>
      <c r="F494" s="377" t="s">
        <v>1986</v>
      </c>
      <c r="G494" s="377" t="s">
        <v>1986</v>
      </c>
      <c r="H494" s="377" t="s">
        <v>1986</v>
      </c>
      <c r="I494" s="377" t="s">
        <v>1986</v>
      </c>
      <c r="J494" s="377" t="s">
        <v>1986</v>
      </c>
      <c r="K494" s="377" t="s">
        <v>1986</v>
      </c>
      <c r="L494" s="377" t="s">
        <v>1986</v>
      </c>
      <c r="M494" s="377" t="s">
        <v>1986</v>
      </c>
      <c r="N494" s="377" t="s">
        <v>1986</v>
      </c>
      <c r="O494" s="377" t="s">
        <v>1986</v>
      </c>
      <c r="P494" s="377" t="s">
        <v>1986</v>
      </c>
      <c r="Q494" s="377" t="s">
        <v>1986</v>
      </c>
      <c r="R494" s="377" t="s">
        <v>1986</v>
      </c>
      <c r="S494" s="377" t="s">
        <v>1986</v>
      </c>
      <c r="T494" s="377" t="s">
        <v>1986</v>
      </c>
      <c r="U494" s="377" t="s">
        <v>1986</v>
      </c>
      <c r="V494" s="359" t="s">
        <v>1990</v>
      </c>
      <c r="W494" s="377" t="s">
        <v>1986</v>
      </c>
      <c r="X494" s="377" t="s">
        <v>1986</v>
      </c>
      <c r="Y494" s="377" t="s">
        <v>1986</v>
      </c>
      <c r="Z494" s="377" t="s">
        <v>1986</v>
      </c>
      <c r="AA494" s="377" t="s">
        <v>1986</v>
      </c>
      <c r="AB494" s="377" t="s">
        <v>1986</v>
      </c>
      <c r="AC494" s="377" t="s">
        <v>1986</v>
      </c>
      <c r="AD494" s="377" t="s">
        <v>1986</v>
      </c>
      <c r="AE494" s="377" t="s">
        <v>1986</v>
      </c>
      <c r="AF494" s="377" t="s">
        <v>1986</v>
      </c>
      <c r="AG494" s="359" t="s">
        <v>1990</v>
      </c>
      <c r="AH494" s="377" t="s">
        <v>1964</v>
      </c>
      <c r="AI494" s="377" t="s">
        <v>1986</v>
      </c>
      <c r="AJ494" s="377" t="s">
        <v>1986</v>
      </c>
    </row>
    <row r="495" spans="1:36">
      <c r="A495" s="338" t="s">
        <v>2169</v>
      </c>
      <c r="B495" s="377" t="s">
        <v>1986</v>
      </c>
      <c r="C495" s="377" t="s">
        <v>1986</v>
      </c>
      <c r="D495" s="377" t="s">
        <v>1986</v>
      </c>
      <c r="E495" s="377" t="s">
        <v>1986</v>
      </c>
      <c r="F495" s="377" t="s">
        <v>1986</v>
      </c>
      <c r="G495" s="377" t="s">
        <v>1986</v>
      </c>
      <c r="H495" s="377" t="s">
        <v>1986</v>
      </c>
      <c r="I495" s="377" t="s">
        <v>1986</v>
      </c>
      <c r="J495" s="377" t="s">
        <v>1986</v>
      </c>
      <c r="K495" s="377" t="s">
        <v>1986</v>
      </c>
      <c r="L495" s="377" t="s">
        <v>1986</v>
      </c>
      <c r="M495" s="377" t="s">
        <v>1986</v>
      </c>
      <c r="N495" s="377" t="s">
        <v>1986</v>
      </c>
      <c r="O495" s="377" t="s">
        <v>1986</v>
      </c>
      <c r="P495" s="377" t="s">
        <v>1986</v>
      </c>
      <c r="Q495" s="377" t="s">
        <v>1986</v>
      </c>
      <c r="R495" s="377" t="s">
        <v>1986</v>
      </c>
      <c r="S495" s="377" t="s">
        <v>1986</v>
      </c>
      <c r="T495" s="377" t="s">
        <v>1986</v>
      </c>
      <c r="U495" s="377" t="s">
        <v>1986</v>
      </c>
      <c r="V495" s="359" t="s">
        <v>1990</v>
      </c>
      <c r="W495" s="377" t="s">
        <v>1986</v>
      </c>
      <c r="X495" s="377" t="s">
        <v>1986</v>
      </c>
      <c r="Y495" s="377" t="s">
        <v>1986</v>
      </c>
      <c r="Z495" s="377" t="s">
        <v>1986</v>
      </c>
      <c r="AA495" s="377" t="s">
        <v>1986</v>
      </c>
      <c r="AB495" s="377" t="s">
        <v>1986</v>
      </c>
      <c r="AC495" s="377" t="s">
        <v>1986</v>
      </c>
      <c r="AD495" s="377" t="s">
        <v>1986</v>
      </c>
      <c r="AE495" s="377" t="s">
        <v>1986</v>
      </c>
      <c r="AF495" s="377" t="s">
        <v>1986</v>
      </c>
      <c r="AG495" s="359" t="s">
        <v>1990</v>
      </c>
      <c r="AH495" s="377">
        <v>7230.4559117999988</v>
      </c>
      <c r="AI495" s="377" t="s">
        <v>1986</v>
      </c>
      <c r="AJ495" s="377" t="s">
        <v>1986</v>
      </c>
    </row>
    <row r="496" spans="1:36">
      <c r="A496" s="381" t="s">
        <v>2170</v>
      </c>
      <c r="B496" s="377" t="s">
        <v>1986</v>
      </c>
      <c r="C496" s="377" t="s">
        <v>1986</v>
      </c>
      <c r="D496" s="377" t="s">
        <v>1986</v>
      </c>
      <c r="E496" s="377" t="s">
        <v>1986</v>
      </c>
      <c r="F496" s="377" t="s">
        <v>1986</v>
      </c>
      <c r="G496" s="377" t="s">
        <v>1986</v>
      </c>
      <c r="H496" s="377" t="s">
        <v>1986</v>
      </c>
      <c r="I496" s="377" t="s">
        <v>1986</v>
      </c>
      <c r="J496" s="377" t="s">
        <v>1986</v>
      </c>
      <c r="K496" s="377" t="s">
        <v>1986</v>
      </c>
      <c r="L496" s="377" t="s">
        <v>1986</v>
      </c>
      <c r="M496" s="377" t="s">
        <v>1986</v>
      </c>
      <c r="N496" s="377" t="s">
        <v>1986</v>
      </c>
      <c r="O496" s="377" t="s">
        <v>1986</v>
      </c>
      <c r="P496" s="377" t="s">
        <v>1986</v>
      </c>
      <c r="Q496" s="377" t="s">
        <v>1986</v>
      </c>
      <c r="R496" s="377" t="s">
        <v>1986</v>
      </c>
      <c r="S496" s="377" t="s">
        <v>1986</v>
      </c>
      <c r="T496" s="377" t="s">
        <v>1986</v>
      </c>
      <c r="U496" s="377" t="s">
        <v>1986</v>
      </c>
      <c r="V496" s="359" t="s">
        <v>1990</v>
      </c>
      <c r="W496" s="377">
        <v>0.31825058820208002</v>
      </c>
      <c r="X496" s="377" t="s">
        <v>1986</v>
      </c>
      <c r="Y496" s="377" t="s">
        <v>1986</v>
      </c>
      <c r="Z496" s="377" t="s">
        <v>1986</v>
      </c>
      <c r="AA496" s="377" t="s">
        <v>1986</v>
      </c>
      <c r="AB496" s="377" t="s">
        <v>1986</v>
      </c>
      <c r="AC496" s="377" t="s">
        <v>1986</v>
      </c>
      <c r="AD496" s="377" t="s">
        <v>1986</v>
      </c>
      <c r="AE496" s="377" t="s">
        <v>1986</v>
      </c>
      <c r="AF496" s="377" t="s">
        <v>1986</v>
      </c>
      <c r="AG496" s="359" t="s">
        <v>1990</v>
      </c>
      <c r="AH496" s="377" t="s">
        <v>1986</v>
      </c>
      <c r="AI496" s="377">
        <v>366.18901378629999</v>
      </c>
      <c r="AJ496" s="377" t="s">
        <v>1986</v>
      </c>
    </row>
    <row r="497" spans="1:36">
      <c r="A497" s="385" t="s">
        <v>2171</v>
      </c>
      <c r="B497" s="377" t="s">
        <v>1986</v>
      </c>
      <c r="C497" s="377" t="s">
        <v>1986</v>
      </c>
      <c r="D497" s="377" t="s">
        <v>1986</v>
      </c>
      <c r="E497" s="377" t="s">
        <v>1986</v>
      </c>
      <c r="F497" s="377" t="s">
        <v>1986</v>
      </c>
      <c r="G497" s="377" t="s">
        <v>1986</v>
      </c>
      <c r="H497" s="377" t="s">
        <v>1986</v>
      </c>
      <c r="I497" s="377" t="s">
        <v>1986</v>
      </c>
      <c r="J497" s="377" t="s">
        <v>1986</v>
      </c>
      <c r="K497" s="377" t="s">
        <v>1986</v>
      </c>
      <c r="L497" s="377" t="s">
        <v>1986</v>
      </c>
      <c r="M497" s="377" t="s">
        <v>1986</v>
      </c>
      <c r="N497" s="377" t="s">
        <v>1986</v>
      </c>
      <c r="O497" s="377" t="s">
        <v>1986</v>
      </c>
      <c r="P497" s="377" t="s">
        <v>1986</v>
      </c>
      <c r="Q497" s="377" t="s">
        <v>1986</v>
      </c>
      <c r="R497" s="377" t="s">
        <v>1986</v>
      </c>
      <c r="S497" s="377" t="s">
        <v>1986</v>
      </c>
      <c r="T497" s="377" t="s">
        <v>1986</v>
      </c>
      <c r="U497" s="377" t="s">
        <v>1986</v>
      </c>
      <c r="V497" s="359" t="s">
        <v>1990</v>
      </c>
      <c r="W497" s="377">
        <v>0.31825058820208002</v>
      </c>
      <c r="X497" s="377" t="s">
        <v>1986</v>
      </c>
      <c r="Y497" s="377" t="s">
        <v>1986</v>
      </c>
      <c r="Z497" s="377" t="s">
        <v>1986</v>
      </c>
      <c r="AA497" s="377" t="s">
        <v>1986</v>
      </c>
      <c r="AB497" s="377" t="s">
        <v>1986</v>
      </c>
      <c r="AC497" s="377" t="s">
        <v>1986</v>
      </c>
      <c r="AD497" s="377" t="s">
        <v>1986</v>
      </c>
      <c r="AE497" s="377" t="s">
        <v>1986</v>
      </c>
      <c r="AF497" s="377" t="s">
        <v>1986</v>
      </c>
      <c r="AG497" s="359" t="s">
        <v>1990</v>
      </c>
      <c r="AH497" s="377" t="s">
        <v>1986</v>
      </c>
      <c r="AI497" s="377">
        <v>366.18901378630005</v>
      </c>
      <c r="AJ497" s="377" t="s">
        <v>1986</v>
      </c>
    </row>
    <row r="498" spans="1:36">
      <c r="A498" s="385" t="s">
        <v>2228</v>
      </c>
      <c r="B498" s="359" t="s">
        <v>1990</v>
      </c>
      <c r="C498" s="359" t="s">
        <v>1990</v>
      </c>
      <c r="D498" s="359" t="s">
        <v>1990</v>
      </c>
      <c r="E498" s="359" t="s">
        <v>1990</v>
      </c>
      <c r="F498" s="359" t="s">
        <v>1990</v>
      </c>
      <c r="G498" s="359" t="s">
        <v>1990</v>
      </c>
      <c r="H498" s="359" t="s">
        <v>1990</v>
      </c>
      <c r="I498" s="359" t="s">
        <v>1990</v>
      </c>
      <c r="J498" s="359" t="s">
        <v>1990</v>
      </c>
      <c r="K498" s="359" t="s">
        <v>1990</v>
      </c>
      <c r="L498" s="359" t="s">
        <v>1990</v>
      </c>
      <c r="M498" s="359" t="s">
        <v>1990</v>
      </c>
      <c r="N498" s="359" t="s">
        <v>1990</v>
      </c>
      <c r="O498" s="359" t="s">
        <v>1990</v>
      </c>
      <c r="P498" s="359" t="s">
        <v>1990</v>
      </c>
      <c r="Q498" s="359" t="s">
        <v>1990</v>
      </c>
      <c r="R498" s="359" t="s">
        <v>1990</v>
      </c>
      <c r="S498" s="359" t="s">
        <v>1990</v>
      </c>
      <c r="T498" s="359" t="s">
        <v>1990</v>
      </c>
      <c r="U498" s="359" t="s">
        <v>1990</v>
      </c>
      <c r="V498" s="359" t="s">
        <v>1990</v>
      </c>
      <c r="W498" s="377" t="s">
        <v>1986</v>
      </c>
      <c r="X498" s="377" t="s">
        <v>1986</v>
      </c>
      <c r="Y498" s="377" t="s">
        <v>1986</v>
      </c>
      <c r="Z498" s="377" t="s">
        <v>1986</v>
      </c>
      <c r="AA498" s="377" t="s">
        <v>1986</v>
      </c>
      <c r="AB498" s="377" t="s">
        <v>1986</v>
      </c>
      <c r="AC498" s="377" t="s">
        <v>1986</v>
      </c>
      <c r="AD498" s="377" t="s">
        <v>1986</v>
      </c>
      <c r="AE498" s="377" t="s">
        <v>1986</v>
      </c>
      <c r="AF498" s="377" t="s">
        <v>1986</v>
      </c>
      <c r="AG498" s="359" t="s">
        <v>1990</v>
      </c>
      <c r="AH498" s="359" t="s">
        <v>1990</v>
      </c>
      <c r="AI498" s="377" t="s">
        <v>2006</v>
      </c>
      <c r="AJ498" s="359" t="s">
        <v>1990</v>
      </c>
    </row>
    <row r="499" spans="1:36">
      <c r="A499" s="385" t="s">
        <v>2174</v>
      </c>
      <c r="B499" s="377" t="s">
        <v>1986</v>
      </c>
      <c r="C499" s="377" t="s">
        <v>1986</v>
      </c>
      <c r="D499" s="377" t="s">
        <v>1986</v>
      </c>
      <c r="E499" s="377" t="s">
        <v>1986</v>
      </c>
      <c r="F499" s="377" t="s">
        <v>1986</v>
      </c>
      <c r="G499" s="377" t="s">
        <v>1986</v>
      </c>
      <c r="H499" s="377" t="s">
        <v>1986</v>
      </c>
      <c r="I499" s="377" t="s">
        <v>1986</v>
      </c>
      <c r="J499" s="377" t="s">
        <v>1986</v>
      </c>
      <c r="K499" s="377" t="s">
        <v>1986</v>
      </c>
      <c r="L499" s="377" t="s">
        <v>1986</v>
      </c>
      <c r="M499" s="377" t="s">
        <v>1986</v>
      </c>
      <c r="N499" s="377" t="s">
        <v>1986</v>
      </c>
      <c r="O499" s="377" t="s">
        <v>1986</v>
      </c>
      <c r="P499" s="377" t="s">
        <v>1986</v>
      </c>
      <c r="Q499" s="377" t="s">
        <v>1986</v>
      </c>
      <c r="R499" s="377" t="s">
        <v>1986</v>
      </c>
      <c r="S499" s="377" t="s">
        <v>1986</v>
      </c>
      <c r="T499" s="377" t="s">
        <v>1986</v>
      </c>
      <c r="U499" s="377" t="s">
        <v>1986</v>
      </c>
      <c r="V499" s="359" t="s">
        <v>1990</v>
      </c>
      <c r="W499" s="377" t="s">
        <v>1986</v>
      </c>
      <c r="X499" s="377" t="s">
        <v>1986</v>
      </c>
      <c r="Y499" s="377" t="s">
        <v>1986</v>
      </c>
      <c r="Z499" s="377" t="s">
        <v>1986</v>
      </c>
      <c r="AA499" s="377" t="s">
        <v>1986</v>
      </c>
      <c r="AB499" s="377" t="s">
        <v>1986</v>
      </c>
      <c r="AC499" s="377" t="s">
        <v>1986</v>
      </c>
      <c r="AD499" s="377" t="s">
        <v>1986</v>
      </c>
      <c r="AE499" s="377" t="s">
        <v>1986</v>
      </c>
      <c r="AF499" s="377" t="s">
        <v>1986</v>
      </c>
      <c r="AG499" s="359" t="s">
        <v>1990</v>
      </c>
      <c r="AH499" s="377" t="s">
        <v>1986</v>
      </c>
      <c r="AI499" s="377" t="s">
        <v>1986</v>
      </c>
      <c r="AJ499" s="377" t="s">
        <v>1986</v>
      </c>
    </row>
    <row r="500" spans="1:36">
      <c r="A500" s="220" t="s">
        <v>2229</v>
      </c>
      <c r="B500" s="377" t="s">
        <v>2000</v>
      </c>
      <c r="C500" s="377" t="s">
        <v>1986</v>
      </c>
      <c r="D500" s="377" t="s">
        <v>1986</v>
      </c>
      <c r="E500" s="377" t="s">
        <v>1986</v>
      </c>
      <c r="F500" s="377" t="s">
        <v>1986</v>
      </c>
      <c r="G500" s="377" t="s">
        <v>1986</v>
      </c>
      <c r="H500" s="377" t="s">
        <v>1986</v>
      </c>
      <c r="I500" s="377" t="s">
        <v>1986</v>
      </c>
      <c r="J500" s="377" t="s">
        <v>1986</v>
      </c>
      <c r="K500" s="377" t="s">
        <v>1986</v>
      </c>
      <c r="L500" s="377" t="s">
        <v>1986</v>
      </c>
      <c r="M500" s="377" t="s">
        <v>1986</v>
      </c>
      <c r="N500" s="377" t="s">
        <v>1986</v>
      </c>
      <c r="O500" s="377" t="s">
        <v>1986</v>
      </c>
      <c r="P500" s="377" t="s">
        <v>1986</v>
      </c>
      <c r="Q500" s="377" t="s">
        <v>1986</v>
      </c>
      <c r="R500" s="377" t="s">
        <v>1986</v>
      </c>
      <c r="S500" s="377" t="s">
        <v>1986</v>
      </c>
      <c r="T500" s="377" t="s">
        <v>1986</v>
      </c>
      <c r="U500" s="377" t="s">
        <v>1986</v>
      </c>
      <c r="V500" s="359" t="s">
        <v>1990</v>
      </c>
      <c r="W500" s="377" t="s">
        <v>2000</v>
      </c>
      <c r="X500" s="377" t="s">
        <v>2000</v>
      </c>
      <c r="Y500" s="377" t="s">
        <v>2000</v>
      </c>
      <c r="Z500" s="377" t="s">
        <v>1986</v>
      </c>
      <c r="AA500" s="377" t="s">
        <v>2000</v>
      </c>
      <c r="AB500" s="377" t="s">
        <v>1986</v>
      </c>
      <c r="AC500" s="377" t="s">
        <v>1986</v>
      </c>
      <c r="AD500" s="377" t="s">
        <v>1986</v>
      </c>
      <c r="AE500" s="377" t="s">
        <v>1986</v>
      </c>
      <c r="AF500" s="377" t="s">
        <v>1986</v>
      </c>
      <c r="AG500" s="359" t="s">
        <v>1990</v>
      </c>
      <c r="AH500" s="377" t="s">
        <v>1986</v>
      </c>
      <c r="AI500" s="377" t="s">
        <v>2000</v>
      </c>
      <c r="AJ500" s="377" t="s">
        <v>2000</v>
      </c>
    </row>
    <row r="501" spans="1:36">
      <c r="A501" s="388" t="s">
        <v>2230</v>
      </c>
      <c r="B501" s="377" t="s">
        <v>2000</v>
      </c>
      <c r="C501" s="377" t="s">
        <v>1986</v>
      </c>
      <c r="D501" s="377" t="s">
        <v>1986</v>
      </c>
      <c r="E501" s="377" t="s">
        <v>1986</v>
      </c>
      <c r="F501" s="377" t="s">
        <v>1986</v>
      </c>
      <c r="G501" s="377" t="s">
        <v>1986</v>
      </c>
      <c r="H501" s="377" t="s">
        <v>1986</v>
      </c>
      <c r="I501" s="377" t="s">
        <v>1986</v>
      </c>
      <c r="J501" s="377" t="s">
        <v>1986</v>
      </c>
      <c r="K501" s="377" t="s">
        <v>1986</v>
      </c>
      <c r="L501" s="377" t="s">
        <v>1986</v>
      </c>
      <c r="M501" s="377" t="s">
        <v>1986</v>
      </c>
      <c r="N501" s="377" t="s">
        <v>1986</v>
      </c>
      <c r="O501" s="377" t="s">
        <v>1986</v>
      </c>
      <c r="P501" s="377" t="s">
        <v>1986</v>
      </c>
      <c r="Q501" s="377" t="s">
        <v>1986</v>
      </c>
      <c r="R501" s="377" t="s">
        <v>1986</v>
      </c>
      <c r="S501" s="377" t="s">
        <v>1986</v>
      </c>
      <c r="T501" s="377" t="s">
        <v>1986</v>
      </c>
      <c r="U501" s="377" t="s">
        <v>1986</v>
      </c>
      <c r="V501" s="359" t="s">
        <v>1990</v>
      </c>
      <c r="W501" s="377" t="s">
        <v>2000</v>
      </c>
      <c r="X501" s="377" t="s">
        <v>2000</v>
      </c>
      <c r="Y501" s="377" t="s">
        <v>2000</v>
      </c>
      <c r="Z501" s="377" t="s">
        <v>1986</v>
      </c>
      <c r="AA501" s="377" t="s">
        <v>2000</v>
      </c>
      <c r="AB501" s="377" t="s">
        <v>1986</v>
      </c>
      <c r="AC501" s="377" t="s">
        <v>1986</v>
      </c>
      <c r="AD501" s="377" t="s">
        <v>1986</v>
      </c>
      <c r="AE501" s="377" t="s">
        <v>1986</v>
      </c>
      <c r="AF501" s="377" t="s">
        <v>1986</v>
      </c>
      <c r="AG501" s="359" t="s">
        <v>1990</v>
      </c>
      <c r="AH501" s="377" t="s">
        <v>1986</v>
      </c>
      <c r="AI501" s="377" t="s">
        <v>2000</v>
      </c>
      <c r="AJ501" s="377" t="s">
        <v>2000</v>
      </c>
    </row>
    <row r="502" spans="1:36" ht="15.75" customHeight="1" thickBot="1">
      <c r="A502" s="221" t="s">
        <v>2231</v>
      </c>
      <c r="B502" s="445" t="s">
        <v>2213</v>
      </c>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c r="AC502" s="447"/>
      <c r="AD502" s="447"/>
      <c r="AE502" s="447"/>
      <c r="AF502" s="447"/>
      <c r="AG502" s="447"/>
      <c r="AH502" s="447"/>
      <c r="AI502" s="447"/>
      <c r="AJ502" s="448"/>
    </row>
    <row r="503" spans="1:36" ht="15" thickTop="1">
      <c r="A503" s="219" t="s">
        <v>2232</v>
      </c>
      <c r="B503" s="377">
        <v>20255.88328182527</v>
      </c>
      <c r="C503" s="377">
        <v>268.79848497951895</v>
      </c>
      <c r="D503" s="377">
        <v>0.18223611604834999</v>
      </c>
      <c r="E503" s="377" t="s">
        <v>2215</v>
      </c>
      <c r="F503" s="377">
        <v>9031.5481900000013</v>
      </c>
      <c r="G503" s="377" t="s">
        <v>2216</v>
      </c>
      <c r="H503" s="377">
        <v>80121.705387429378</v>
      </c>
      <c r="I503" s="377" t="s">
        <v>2216</v>
      </c>
      <c r="J503" s="377">
        <v>9356.369772</v>
      </c>
      <c r="K503" s="377" t="s">
        <v>2216</v>
      </c>
      <c r="L503" s="377" t="s">
        <v>2215</v>
      </c>
      <c r="M503" s="377" t="s">
        <v>2216</v>
      </c>
      <c r="N503" s="377" t="s">
        <v>2216</v>
      </c>
      <c r="O503" s="377" t="s">
        <v>2216</v>
      </c>
      <c r="P503" s="377" t="s">
        <v>2216</v>
      </c>
      <c r="Q503" s="377">
        <v>1154.9313</v>
      </c>
      <c r="R503" s="377" t="s">
        <v>2216</v>
      </c>
      <c r="S503" s="377" t="s">
        <v>2215</v>
      </c>
      <c r="T503" s="377" t="s">
        <v>2215</v>
      </c>
      <c r="U503" s="377">
        <v>1.6984600970478201</v>
      </c>
      <c r="V503" s="359" t="s">
        <v>1990</v>
      </c>
      <c r="W503" s="377">
        <v>3991.1111453887138</v>
      </c>
      <c r="X503" s="377">
        <v>2523.6563378072069</v>
      </c>
      <c r="Y503" s="377">
        <v>79.714328892219598</v>
      </c>
      <c r="Z503" s="377" t="s">
        <v>2216</v>
      </c>
      <c r="AA503" s="377">
        <v>118.23495360473002</v>
      </c>
      <c r="AB503" s="377" t="s">
        <v>2216</v>
      </c>
      <c r="AC503" s="377" t="s">
        <v>2215</v>
      </c>
      <c r="AD503" s="377" t="s">
        <v>2216</v>
      </c>
      <c r="AE503" s="377" t="s">
        <v>2216</v>
      </c>
      <c r="AF503" s="377">
        <v>3.5894286775586801</v>
      </c>
      <c r="AG503" s="359" t="s">
        <v>1990</v>
      </c>
      <c r="AH503" s="377">
        <v>7230.4559117999988</v>
      </c>
      <c r="AI503" s="377">
        <v>11803.800907153873</v>
      </c>
      <c r="AJ503" s="377">
        <v>490.71858044203998</v>
      </c>
    </row>
    <row r="504" spans="1:36">
      <c r="A504" s="389" t="s">
        <v>2233</v>
      </c>
      <c r="B504" s="377">
        <v>20040.325102040817</v>
      </c>
      <c r="C504" s="377" t="s">
        <v>1986</v>
      </c>
      <c r="D504" s="377" t="s">
        <v>1986</v>
      </c>
      <c r="E504" s="377" t="s">
        <v>1986</v>
      </c>
      <c r="F504" s="377" t="s">
        <v>1986</v>
      </c>
      <c r="G504" s="377" t="s">
        <v>1986</v>
      </c>
      <c r="H504" s="377" t="s">
        <v>1986</v>
      </c>
      <c r="I504" s="377" t="s">
        <v>1986</v>
      </c>
      <c r="J504" s="377" t="s">
        <v>1986</v>
      </c>
      <c r="K504" s="377" t="s">
        <v>1986</v>
      </c>
      <c r="L504" s="377" t="s">
        <v>1986</v>
      </c>
      <c r="M504" s="377" t="s">
        <v>1986</v>
      </c>
      <c r="N504" s="377" t="s">
        <v>1986</v>
      </c>
      <c r="O504" s="377" t="s">
        <v>1986</v>
      </c>
      <c r="P504" s="377" t="s">
        <v>1986</v>
      </c>
      <c r="Q504" s="377" t="s">
        <v>1986</v>
      </c>
      <c r="R504" s="377" t="s">
        <v>1986</v>
      </c>
      <c r="S504" s="377" t="s">
        <v>1986</v>
      </c>
      <c r="T504" s="377" t="s">
        <v>1986</v>
      </c>
      <c r="U504" s="377" t="s">
        <v>1986</v>
      </c>
      <c r="V504" s="359" t="s">
        <v>1990</v>
      </c>
      <c r="W504" s="377" t="s">
        <v>1986</v>
      </c>
      <c r="X504" s="377" t="s">
        <v>1986</v>
      </c>
      <c r="Y504" s="377" t="s">
        <v>1986</v>
      </c>
      <c r="Z504" s="377" t="s">
        <v>1986</v>
      </c>
      <c r="AA504" s="377" t="s">
        <v>1986</v>
      </c>
      <c r="AB504" s="377" t="s">
        <v>1986</v>
      </c>
      <c r="AC504" s="377" t="s">
        <v>1986</v>
      </c>
      <c r="AD504" s="377" t="s">
        <v>1986</v>
      </c>
      <c r="AE504" s="377" t="s">
        <v>1986</v>
      </c>
      <c r="AF504" s="377" t="s">
        <v>1986</v>
      </c>
      <c r="AG504" s="359" t="s">
        <v>1990</v>
      </c>
      <c r="AH504" s="377" t="s">
        <v>1986</v>
      </c>
      <c r="AI504" s="377" t="s">
        <v>1986</v>
      </c>
      <c r="AJ504" s="377" t="s">
        <v>1986</v>
      </c>
    </row>
    <row r="505" spans="1:36">
      <c r="A505" s="390" t="s">
        <v>2234</v>
      </c>
      <c r="B505" s="377" t="s">
        <v>1986</v>
      </c>
      <c r="C505" s="377" t="s">
        <v>1986</v>
      </c>
      <c r="D505" s="377" t="s">
        <v>1986</v>
      </c>
      <c r="E505" s="377" t="s">
        <v>1986</v>
      </c>
      <c r="F505" s="377" t="s">
        <v>1986</v>
      </c>
      <c r="G505" s="377" t="s">
        <v>1986</v>
      </c>
      <c r="H505" s="377" t="s">
        <v>2008</v>
      </c>
      <c r="I505" s="377" t="s">
        <v>1986</v>
      </c>
      <c r="J505" s="377" t="s">
        <v>1986</v>
      </c>
      <c r="K505" s="377" t="s">
        <v>1986</v>
      </c>
      <c r="L505" s="377" t="s">
        <v>1986</v>
      </c>
      <c r="M505" s="377" t="s">
        <v>1986</v>
      </c>
      <c r="N505" s="377" t="s">
        <v>1986</v>
      </c>
      <c r="O505" s="377" t="s">
        <v>1986</v>
      </c>
      <c r="P505" s="377" t="s">
        <v>1986</v>
      </c>
      <c r="Q505" s="377" t="s">
        <v>1986</v>
      </c>
      <c r="R505" s="377" t="s">
        <v>1986</v>
      </c>
      <c r="S505" s="377" t="s">
        <v>1986</v>
      </c>
      <c r="T505" s="377" t="s">
        <v>1986</v>
      </c>
      <c r="U505" s="377" t="s">
        <v>1986</v>
      </c>
      <c r="V505" s="359" t="s">
        <v>1990</v>
      </c>
      <c r="W505" s="377">
        <v>2889.5115971792543</v>
      </c>
      <c r="X505" s="377">
        <v>550.24258844079532</v>
      </c>
      <c r="Y505" s="377" t="s">
        <v>1986</v>
      </c>
      <c r="Z505" s="377" t="s">
        <v>1986</v>
      </c>
      <c r="AA505" s="377" t="s">
        <v>1986</v>
      </c>
      <c r="AB505" s="377" t="s">
        <v>1986</v>
      </c>
      <c r="AC505" s="377" t="s">
        <v>1986</v>
      </c>
      <c r="AD505" s="377" t="s">
        <v>1986</v>
      </c>
      <c r="AE505" s="377" t="s">
        <v>1986</v>
      </c>
      <c r="AF505" s="377" t="s">
        <v>1986</v>
      </c>
      <c r="AG505" s="359" t="s">
        <v>1990</v>
      </c>
      <c r="AH505" s="377" t="s">
        <v>1986</v>
      </c>
      <c r="AI505" s="377">
        <v>2745.5373405254281</v>
      </c>
      <c r="AJ505" s="377" t="s">
        <v>1986</v>
      </c>
    </row>
    <row r="506" spans="1:36">
      <c r="A506" s="391" t="s">
        <v>2235</v>
      </c>
      <c r="B506" s="377">
        <v>202.53417978445603</v>
      </c>
      <c r="C506" s="377">
        <v>0.60795747951898005</v>
      </c>
      <c r="D506" s="377">
        <v>0.18223611604834999</v>
      </c>
      <c r="E506" s="377" t="s">
        <v>2226</v>
      </c>
      <c r="F506" s="377" t="s">
        <v>2226</v>
      </c>
      <c r="G506" s="377" t="s">
        <v>2094</v>
      </c>
      <c r="H506" s="377">
        <v>1.359442937847E-2</v>
      </c>
      <c r="I506" s="377" t="s">
        <v>2094</v>
      </c>
      <c r="J506" s="377" t="s">
        <v>2226</v>
      </c>
      <c r="K506" s="377" t="s">
        <v>2094</v>
      </c>
      <c r="L506" s="377" t="s">
        <v>2226</v>
      </c>
      <c r="M506" s="377" t="s">
        <v>2094</v>
      </c>
      <c r="N506" s="377" t="s">
        <v>2094</v>
      </c>
      <c r="O506" s="377" t="s">
        <v>2094</v>
      </c>
      <c r="P506" s="377" t="s">
        <v>2094</v>
      </c>
      <c r="Q506" s="377" t="s">
        <v>2226</v>
      </c>
      <c r="R506" s="377" t="s">
        <v>2094</v>
      </c>
      <c r="S506" s="377" t="s">
        <v>2226</v>
      </c>
      <c r="T506" s="377" t="s">
        <v>2226</v>
      </c>
      <c r="U506" s="377">
        <v>1.6984600970478201</v>
      </c>
      <c r="V506" s="359" t="s">
        <v>1990</v>
      </c>
      <c r="W506" s="377">
        <v>1083.5867883626456</v>
      </c>
      <c r="X506" s="377">
        <v>1973.4137493664118</v>
      </c>
      <c r="Y506" s="377">
        <v>79.714328892219598</v>
      </c>
      <c r="Z506" s="377" t="s">
        <v>2094</v>
      </c>
      <c r="AA506" s="377">
        <v>118.23495360473002</v>
      </c>
      <c r="AB506" s="377" t="s">
        <v>2094</v>
      </c>
      <c r="AC506" s="377" t="s">
        <v>2226</v>
      </c>
      <c r="AD506" s="377" t="s">
        <v>2094</v>
      </c>
      <c r="AE506" s="377" t="s">
        <v>2094</v>
      </c>
      <c r="AF506" s="377">
        <v>3.5894286775586801</v>
      </c>
      <c r="AG506" s="359" t="s">
        <v>1990</v>
      </c>
      <c r="AH506" s="377" t="s">
        <v>2094</v>
      </c>
      <c r="AI506" s="377">
        <v>709.15405230078557</v>
      </c>
      <c r="AJ506" s="377">
        <v>490.71858044210865</v>
      </c>
    </row>
    <row r="507" spans="1:36">
      <c r="A507" s="392" t="s">
        <v>2236</v>
      </c>
      <c r="B507" s="377">
        <v>13.023999999999999</v>
      </c>
      <c r="C507" s="377">
        <v>268.19052749999997</v>
      </c>
      <c r="D507" s="377" t="s">
        <v>1986</v>
      </c>
      <c r="E507" s="377" t="s">
        <v>1986</v>
      </c>
      <c r="F507" s="377">
        <v>9031.5481900000013</v>
      </c>
      <c r="G507" s="377" t="s">
        <v>1986</v>
      </c>
      <c r="H507" s="377">
        <v>80121.691793000005</v>
      </c>
      <c r="I507" s="377" t="s">
        <v>1986</v>
      </c>
      <c r="J507" s="377">
        <v>9356.369772</v>
      </c>
      <c r="K507" s="377" t="s">
        <v>1986</v>
      </c>
      <c r="L507" s="377" t="s">
        <v>1986</v>
      </c>
      <c r="M507" s="377" t="s">
        <v>1986</v>
      </c>
      <c r="N507" s="377" t="s">
        <v>1986</v>
      </c>
      <c r="O507" s="377" t="s">
        <v>1986</v>
      </c>
      <c r="P507" s="377" t="s">
        <v>1986</v>
      </c>
      <c r="Q507" s="377">
        <v>1154.9313</v>
      </c>
      <c r="R507" s="377" t="s">
        <v>1986</v>
      </c>
      <c r="S507" s="377" t="s">
        <v>1986</v>
      </c>
      <c r="T507" s="377" t="s">
        <v>1986</v>
      </c>
      <c r="U507" s="377" t="s">
        <v>1986</v>
      </c>
      <c r="V507" s="359" t="s">
        <v>1990</v>
      </c>
      <c r="W507" s="377">
        <v>15.660888</v>
      </c>
      <c r="X507" s="377" t="s">
        <v>1986</v>
      </c>
      <c r="Y507" s="377" t="s">
        <v>1986</v>
      </c>
      <c r="Z507" s="377" t="s">
        <v>1986</v>
      </c>
      <c r="AA507" s="377" t="s">
        <v>1986</v>
      </c>
      <c r="AB507" s="377" t="s">
        <v>1986</v>
      </c>
      <c r="AC507" s="377" t="s">
        <v>1986</v>
      </c>
      <c r="AD507" s="377" t="s">
        <v>1986</v>
      </c>
      <c r="AE507" s="377" t="s">
        <v>1986</v>
      </c>
      <c r="AF507" s="377" t="s">
        <v>1986</v>
      </c>
      <c r="AG507" s="359" t="s">
        <v>1990</v>
      </c>
      <c r="AH507" s="377">
        <v>7230.4559117999988</v>
      </c>
      <c r="AI507" s="377" t="s">
        <v>1986</v>
      </c>
      <c r="AJ507" s="377" t="s">
        <v>1986</v>
      </c>
    </row>
    <row r="508" spans="1:36">
      <c r="A508" s="391" t="s">
        <v>2237</v>
      </c>
      <c r="B508" s="377" t="s">
        <v>1986</v>
      </c>
      <c r="C508" s="377" t="s">
        <v>1986</v>
      </c>
      <c r="D508" s="377" t="s">
        <v>1986</v>
      </c>
      <c r="E508" s="377" t="s">
        <v>1986</v>
      </c>
      <c r="F508" s="377" t="s">
        <v>1986</v>
      </c>
      <c r="G508" s="377" t="s">
        <v>1986</v>
      </c>
      <c r="H508" s="377" t="s">
        <v>1986</v>
      </c>
      <c r="I508" s="377" t="s">
        <v>1986</v>
      </c>
      <c r="J508" s="377" t="s">
        <v>1986</v>
      </c>
      <c r="K508" s="377" t="s">
        <v>1986</v>
      </c>
      <c r="L508" s="377" t="s">
        <v>1986</v>
      </c>
      <c r="M508" s="377" t="s">
        <v>1986</v>
      </c>
      <c r="N508" s="377" t="s">
        <v>1986</v>
      </c>
      <c r="O508" s="377" t="s">
        <v>1986</v>
      </c>
      <c r="P508" s="377" t="s">
        <v>1986</v>
      </c>
      <c r="Q508" s="377" t="s">
        <v>1986</v>
      </c>
      <c r="R508" s="377" t="s">
        <v>1986</v>
      </c>
      <c r="S508" s="377" t="s">
        <v>1986</v>
      </c>
      <c r="T508" s="377" t="s">
        <v>1986</v>
      </c>
      <c r="U508" s="377" t="s">
        <v>1986</v>
      </c>
      <c r="V508" s="359" t="s">
        <v>1990</v>
      </c>
      <c r="W508" s="377">
        <v>2.3518718468133701</v>
      </c>
      <c r="X508" s="377" t="s">
        <v>1986</v>
      </c>
      <c r="Y508" s="377" t="s">
        <v>1986</v>
      </c>
      <c r="Z508" s="377" t="s">
        <v>1986</v>
      </c>
      <c r="AA508" s="377" t="s">
        <v>1986</v>
      </c>
      <c r="AB508" s="377" t="s">
        <v>1986</v>
      </c>
      <c r="AC508" s="377" t="s">
        <v>1986</v>
      </c>
      <c r="AD508" s="377" t="s">
        <v>1986</v>
      </c>
      <c r="AE508" s="377" t="s">
        <v>1986</v>
      </c>
      <c r="AF508" s="377" t="s">
        <v>1986</v>
      </c>
      <c r="AG508" s="359" t="s">
        <v>1990</v>
      </c>
      <c r="AH508" s="377" t="s">
        <v>1986</v>
      </c>
      <c r="AI508" s="377">
        <v>8349.1095143276398</v>
      </c>
      <c r="AJ508" s="377" t="s">
        <v>1986</v>
      </c>
    </row>
    <row r="509" spans="1:36">
      <c r="A509" s="393" t="s">
        <v>2238</v>
      </c>
      <c r="B509" s="377" t="s">
        <v>2000</v>
      </c>
      <c r="C509" s="377" t="s">
        <v>1986</v>
      </c>
      <c r="D509" s="377" t="s">
        <v>1986</v>
      </c>
      <c r="E509" s="377" t="s">
        <v>1986</v>
      </c>
      <c r="F509" s="377" t="s">
        <v>1986</v>
      </c>
      <c r="G509" s="377" t="s">
        <v>1986</v>
      </c>
      <c r="H509" s="377" t="s">
        <v>1986</v>
      </c>
      <c r="I509" s="377" t="s">
        <v>1986</v>
      </c>
      <c r="J509" s="377" t="s">
        <v>1986</v>
      </c>
      <c r="K509" s="377" t="s">
        <v>1986</v>
      </c>
      <c r="L509" s="377" t="s">
        <v>1986</v>
      </c>
      <c r="M509" s="377" t="s">
        <v>1986</v>
      </c>
      <c r="N509" s="377" t="s">
        <v>1986</v>
      </c>
      <c r="O509" s="377" t="s">
        <v>1986</v>
      </c>
      <c r="P509" s="377" t="s">
        <v>1986</v>
      </c>
      <c r="Q509" s="377" t="s">
        <v>1986</v>
      </c>
      <c r="R509" s="377" t="s">
        <v>1986</v>
      </c>
      <c r="S509" s="377" t="s">
        <v>1986</v>
      </c>
      <c r="T509" s="377" t="s">
        <v>1986</v>
      </c>
      <c r="U509" s="377" t="s">
        <v>1986</v>
      </c>
      <c r="V509" s="359" t="s">
        <v>1990</v>
      </c>
      <c r="W509" s="377" t="s">
        <v>2000</v>
      </c>
      <c r="X509" s="377" t="s">
        <v>2000</v>
      </c>
      <c r="Y509" s="377" t="s">
        <v>2000</v>
      </c>
      <c r="Z509" s="377" t="s">
        <v>1986</v>
      </c>
      <c r="AA509" s="377" t="s">
        <v>2000</v>
      </c>
      <c r="AB509" s="377" t="s">
        <v>1986</v>
      </c>
      <c r="AC509" s="377" t="s">
        <v>1986</v>
      </c>
      <c r="AD509" s="377" t="s">
        <v>1986</v>
      </c>
      <c r="AE509" s="377" t="s">
        <v>1986</v>
      </c>
      <c r="AF509" s="377" t="s">
        <v>1986</v>
      </c>
      <c r="AG509" s="359" t="s">
        <v>1990</v>
      </c>
      <c r="AH509" s="377" t="s">
        <v>1986</v>
      </c>
      <c r="AI509" s="377" t="s">
        <v>2000</v>
      </c>
      <c r="AJ509" s="377" t="s">
        <v>2000</v>
      </c>
    </row>
    <row r="511" spans="1:36" ht="28.8">
      <c r="A511" s="50" t="s">
        <v>2239</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6">
      <c r="A514" s="215" t="s">
        <v>2240</v>
      </c>
      <c r="B514" s="207"/>
      <c r="C514" s="207"/>
      <c r="D514" s="207"/>
      <c r="E514" s="207"/>
      <c r="F514" s="208"/>
      <c r="G514" s="49" t="s">
        <v>1946</v>
      </c>
    </row>
    <row r="515" spans="1:7" ht="15.6">
      <c r="A515" s="215" t="s">
        <v>1947</v>
      </c>
      <c r="B515" s="207"/>
      <c r="C515" s="207"/>
      <c r="D515" s="207"/>
      <c r="E515" s="207"/>
      <c r="F515" s="208"/>
      <c r="G515" s="49" t="s">
        <v>1948</v>
      </c>
    </row>
    <row r="516" spans="1:7">
      <c r="A516" s="207"/>
      <c r="B516" s="207"/>
      <c r="C516" s="207"/>
      <c r="D516" s="207"/>
      <c r="E516" s="207"/>
      <c r="F516" s="208"/>
      <c r="G516" s="49" t="s">
        <v>1949</v>
      </c>
    </row>
    <row r="517" spans="1:7">
      <c r="A517" s="207"/>
      <c r="B517" s="207"/>
      <c r="C517" s="207"/>
      <c r="D517" s="207"/>
      <c r="E517" s="207"/>
      <c r="F517" s="214"/>
      <c r="G517" s="207"/>
    </row>
    <row r="518" spans="1:7">
      <c r="A518" s="339" t="s">
        <v>2241</v>
      </c>
      <c r="B518" s="340" t="s">
        <v>1951</v>
      </c>
      <c r="C518" s="376" t="s">
        <v>1952</v>
      </c>
      <c r="D518" s="376" t="s">
        <v>1953</v>
      </c>
      <c r="E518" s="376" t="s">
        <v>2125</v>
      </c>
      <c r="F518" s="394" t="s">
        <v>729</v>
      </c>
      <c r="G518" s="394" t="s">
        <v>1955</v>
      </c>
    </row>
    <row r="519" spans="1:7" ht="15" thickBot="1">
      <c r="A519" s="247" t="s">
        <v>2242</v>
      </c>
      <c r="B519" s="437" t="s">
        <v>1957</v>
      </c>
      <c r="C519" s="437"/>
      <c r="D519" s="437"/>
      <c r="E519" s="437"/>
      <c r="F519" s="437"/>
      <c r="G519" s="438"/>
    </row>
    <row r="520" spans="1:7" ht="15" thickTop="1">
      <c r="A520" s="248" t="s">
        <v>2243</v>
      </c>
      <c r="B520" s="377">
        <v>7853.7090592547993</v>
      </c>
      <c r="C520" s="377">
        <v>9418.7606550076798</v>
      </c>
      <c r="D520" s="377">
        <v>1108.4205949512345</v>
      </c>
      <c r="E520" s="377">
        <v>14.91067980114685</v>
      </c>
      <c r="F520" s="377">
        <v>363.40666610922074</v>
      </c>
      <c r="G520" s="377" t="s">
        <v>1986</v>
      </c>
    </row>
    <row r="521" spans="1:7">
      <c r="A521" s="381" t="s">
        <v>2244</v>
      </c>
      <c r="B521" s="359" t="s">
        <v>1990</v>
      </c>
      <c r="C521" s="377">
        <v>8681.5577516158737</v>
      </c>
      <c r="D521" s="377">
        <v>54.694930480826123</v>
      </c>
      <c r="E521" s="359" t="s">
        <v>1990</v>
      </c>
      <c r="F521" s="359" t="s">
        <v>1990</v>
      </c>
      <c r="G521" s="377" t="s">
        <v>1986</v>
      </c>
    </row>
    <row r="522" spans="1:7">
      <c r="A522" s="381" t="s">
        <v>2245</v>
      </c>
      <c r="B522" s="359" t="s">
        <v>1990</v>
      </c>
      <c r="C522" s="377">
        <v>6721.72746699257</v>
      </c>
      <c r="D522" s="359" t="s">
        <v>1990</v>
      </c>
      <c r="E522" s="359" t="s">
        <v>1990</v>
      </c>
      <c r="F522" s="359" t="s">
        <v>1990</v>
      </c>
      <c r="G522" s="359" t="s">
        <v>1990</v>
      </c>
    </row>
    <row r="523" spans="1:7">
      <c r="A523" s="395" t="s">
        <v>2246</v>
      </c>
      <c r="B523" s="359" t="s">
        <v>1990</v>
      </c>
      <c r="C523" s="377">
        <v>6459.5584610062451</v>
      </c>
      <c r="D523" s="359" t="s">
        <v>1990</v>
      </c>
      <c r="E523" s="359" t="s">
        <v>1990</v>
      </c>
      <c r="F523" s="359" t="s">
        <v>1990</v>
      </c>
      <c r="G523" s="359" t="s">
        <v>1990</v>
      </c>
    </row>
    <row r="524" spans="1:7">
      <c r="A524" s="396" t="s">
        <v>2247</v>
      </c>
      <c r="B524" s="359" t="s">
        <v>1990</v>
      </c>
      <c r="C524" s="359" t="s">
        <v>1990</v>
      </c>
      <c r="D524" s="359" t="s">
        <v>1990</v>
      </c>
      <c r="E524" s="359" t="s">
        <v>1990</v>
      </c>
      <c r="F524" s="359" t="s">
        <v>1990</v>
      </c>
      <c r="G524" s="359" t="s">
        <v>1990</v>
      </c>
    </row>
    <row r="525" spans="1:7">
      <c r="A525" s="397" t="s">
        <v>2248</v>
      </c>
      <c r="B525" s="359" t="s">
        <v>1990</v>
      </c>
      <c r="C525" s="377" t="s">
        <v>1990</v>
      </c>
      <c r="D525" s="359" t="s">
        <v>1990</v>
      </c>
      <c r="E525" s="359" t="s">
        <v>1990</v>
      </c>
      <c r="F525" s="359" t="s">
        <v>1990</v>
      </c>
      <c r="G525" s="359" t="s">
        <v>1990</v>
      </c>
    </row>
    <row r="526" spans="1:7">
      <c r="A526" s="397" t="s">
        <v>2249</v>
      </c>
      <c r="B526" s="359" t="s">
        <v>1990</v>
      </c>
      <c r="C526" s="377" t="s">
        <v>1990</v>
      </c>
      <c r="D526" s="359" t="s">
        <v>1990</v>
      </c>
      <c r="E526" s="359" t="s">
        <v>1990</v>
      </c>
      <c r="F526" s="359" t="s">
        <v>1990</v>
      </c>
      <c r="G526" s="359" t="s">
        <v>1990</v>
      </c>
    </row>
    <row r="527" spans="1:7">
      <c r="A527" s="396" t="s">
        <v>2250</v>
      </c>
      <c r="B527" s="359" t="s">
        <v>1990</v>
      </c>
      <c r="C527" s="359" t="s">
        <v>1990</v>
      </c>
      <c r="D527" s="359" t="s">
        <v>1990</v>
      </c>
      <c r="E527" s="359" t="s">
        <v>1990</v>
      </c>
      <c r="F527" s="359" t="s">
        <v>1990</v>
      </c>
      <c r="G527" s="359" t="s">
        <v>1990</v>
      </c>
    </row>
    <row r="528" spans="1:7">
      <c r="A528" s="397" t="s">
        <v>2251</v>
      </c>
      <c r="B528" s="359" t="s">
        <v>1990</v>
      </c>
      <c r="C528" s="377" t="s">
        <v>1990</v>
      </c>
      <c r="D528" s="359" t="s">
        <v>1990</v>
      </c>
      <c r="E528" s="359" t="s">
        <v>1990</v>
      </c>
      <c r="F528" s="359" t="s">
        <v>1990</v>
      </c>
      <c r="G528" s="359" t="s">
        <v>1990</v>
      </c>
    </row>
    <row r="529" spans="1:7">
      <c r="A529" s="397" t="s">
        <v>2252</v>
      </c>
      <c r="B529" s="359" t="s">
        <v>1990</v>
      </c>
      <c r="C529" s="377" t="s">
        <v>1990</v>
      </c>
      <c r="D529" s="359" t="s">
        <v>1990</v>
      </c>
      <c r="E529" s="359" t="s">
        <v>1990</v>
      </c>
      <c r="F529" s="359" t="s">
        <v>1990</v>
      </c>
      <c r="G529" s="359" t="s">
        <v>1990</v>
      </c>
    </row>
    <row r="530" spans="1:7">
      <c r="A530" s="397" t="s">
        <v>2253</v>
      </c>
      <c r="B530" s="359" t="s">
        <v>1990</v>
      </c>
      <c r="C530" s="377" t="s">
        <v>1990</v>
      </c>
      <c r="D530" s="359" t="s">
        <v>1990</v>
      </c>
      <c r="E530" s="359" t="s">
        <v>1990</v>
      </c>
      <c r="F530" s="359" t="s">
        <v>1990</v>
      </c>
      <c r="G530" s="359" t="s">
        <v>1990</v>
      </c>
    </row>
    <row r="531" spans="1:7">
      <c r="A531" s="396" t="s">
        <v>2254</v>
      </c>
      <c r="B531" s="359" t="s">
        <v>1990</v>
      </c>
      <c r="C531" s="359" t="s">
        <v>1990</v>
      </c>
      <c r="D531" s="359" t="s">
        <v>1990</v>
      </c>
      <c r="E531" s="359" t="s">
        <v>1990</v>
      </c>
      <c r="F531" s="359" t="s">
        <v>1990</v>
      </c>
      <c r="G531" s="359" t="s">
        <v>1990</v>
      </c>
    </row>
    <row r="532" spans="1:7">
      <c r="A532" s="397" t="s">
        <v>2255</v>
      </c>
      <c r="B532" s="359" t="s">
        <v>1990</v>
      </c>
      <c r="C532" s="377">
        <v>6459.5584610062451</v>
      </c>
      <c r="D532" s="359" t="s">
        <v>1990</v>
      </c>
      <c r="E532" s="359" t="s">
        <v>1990</v>
      </c>
      <c r="F532" s="359" t="s">
        <v>1990</v>
      </c>
      <c r="G532" s="359" t="s">
        <v>1990</v>
      </c>
    </row>
    <row r="533" spans="1:7">
      <c r="A533" s="398" t="s">
        <v>2256</v>
      </c>
      <c r="B533" s="359" t="s">
        <v>1990</v>
      </c>
      <c r="C533" s="377">
        <v>473.19623090020355</v>
      </c>
      <c r="D533" s="359"/>
      <c r="E533" s="359" t="s">
        <v>1990</v>
      </c>
      <c r="F533" s="359" t="s">
        <v>1990</v>
      </c>
      <c r="G533" s="359"/>
    </row>
    <row r="534" spans="1:7">
      <c r="A534" s="398" t="s">
        <v>2257</v>
      </c>
      <c r="B534" s="359" t="s">
        <v>1990</v>
      </c>
      <c r="C534" s="377">
        <v>299.39799460361405</v>
      </c>
      <c r="D534" s="359"/>
      <c r="E534" s="359" t="s">
        <v>1990</v>
      </c>
      <c r="F534" s="359" t="s">
        <v>1990</v>
      </c>
      <c r="G534" s="359"/>
    </row>
    <row r="535" spans="1:7">
      <c r="A535" s="398" t="s">
        <v>2258</v>
      </c>
      <c r="B535" s="359" t="s">
        <v>1990</v>
      </c>
      <c r="C535" s="377">
        <v>3035.0507480212009</v>
      </c>
      <c r="D535" s="359"/>
      <c r="E535" s="359" t="s">
        <v>1990</v>
      </c>
      <c r="F535" s="359" t="s">
        <v>1990</v>
      </c>
      <c r="G535" s="359"/>
    </row>
    <row r="536" spans="1:7">
      <c r="A536" s="398" t="s">
        <v>2259</v>
      </c>
      <c r="B536" s="359" t="s">
        <v>1990</v>
      </c>
      <c r="C536" s="377">
        <v>251.93525163617798</v>
      </c>
      <c r="D536" s="359"/>
      <c r="E536" s="359" t="s">
        <v>1990</v>
      </c>
      <c r="F536" s="359" t="s">
        <v>1990</v>
      </c>
      <c r="G536" s="359"/>
    </row>
    <row r="537" spans="1:7">
      <c r="A537" s="398" t="s">
        <v>2260</v>
      </c>
      <c r="B537" s="359" t="s">
        <v>1990</v>
      </c>
      <c r="C537" s="377">
        <v>297.36246326322032</v>
      </c>
      <c r="D537" s="359"/>
      <c r="E537" s="359" t="s">
        <v>1990</v>
      </c>
      <c r="F537" s="359" t="s">
        <v>1990</v>
      </c>
      <c r="G537" s="359"/>
    </row>
    <row r="538" spans="1:7">
      <c r="A538" s="398" t="s">
        <v>2261</v>
      </c>
      <c r="B538" s="359" t="s">
        <v>1990</v>
      </c>
      <c r="C538" s="377">
        <v>309.95636595734669</v>
      </c>
      <c r="D538" s="359"/>
      <c r="E538" s="359" t="s">
        <v>1990</v>
      </c>
      <c r="F538" s="359" t="s">
        <v>1990</v>
      </c>
      <c r="G538" s="359"/>
    </row>
    <row r="539" spans="1:7">
      <c r="A539" s="398" t="s">
        <v>2262</v>
      </c>
      <c r="B539" s="359" t="s">
        <v>1990</v>
      </c>
      <c r="C539" s="377">
        <v>178.40438707912745</v>
      </c>
      <c r="D539" s="359"/>
      <c r="E539" s="359" t="s">
        <v>1990</v>
      </c>
      <c r="F539" s="359" t="s">
        <v>1990</v>
      </c>
      <c r="G539" s="359"/>
    </row>
    <row r="540" spans="1:7">
      <c r="A540" s="398" t="s">
        <v>2263</v>
      </c>
      <c r="B540" s="359" t="s">
        <v>1990</v>
      </c>
      <c r="C540" s="377">
        <v>214.11005793654462</v>
      </c>
      <c r="D540" s="359"/>
      <c r="E540" s="359" t="s">
        <v>1990</v>
      </c>
      <c r="F540" s="359" t="s">
        <v>1990</v>
      </c>
      <c r="G540" s="359"/>
    </row>
    <row r="541" spans="1:7">
      <c r="A541" s="398" t="s">
        <v>2264</v>
      </c>
      <c r="B541" s="359" t="s">
        <v>1990</v>
      </c>
      <c r="C541" s="377">
        <v>1167.114207479091</v>
      </c>
      <c r="D541" s="359"/>
      <c r="E541" s="359" t="s">
        <v>1990</v>
      </c>
      <c r="F541" s="359" t="s">
        <v>1990</v>
      </c>
      <c r="G541" s="359"/>
    </row>
    <row r="542" spans="1:7">
      <c r="A542" s="398" t="s">
        <v>2265</v>
      </c>
      <c r="B542" s="359" t="s">
        <v>1990</v>
      </c>
      <c r="C542" s="377">
        <v>178.70274178817721</v>
      </c>
      <c r="D542" s="359"/>
      <c r="E542" s="359" t="s">
        <v>1990</v>
      </c>
      <c r="F542" s="359" t="s">
        <v>1990</v>
      </c>
      <c r="G542" s="359"/>
    </row>
    <row r="543" spans="1:7">
      <c r="A543" s="398" t="s">
        <v>2266</v>
      </c>
      <c r="B543" s="359" t="s">
        <v>1990</v>
      </c>
      <c r="C543" s="377">
        <v>54.328012341541672</v>
      </c>
      <c r="D543" s="359"/>
      <c r="E543" s="359" t="s">
        <v>1990</v>
      </c>
      <c r="F543" s="359" t="s">
        <v>1990</v>
      </c>
      <c r="G543" s="359"/>
    </row>
    <row r="544" spans="1:7">
      <c r="A544" s="395" t="s">
        <v>2267</v>
      </c>
      <c r="B544" s="359" t="s">
        <v>1990</v>
      </c>
      <c r="C544" s="377">
        <v>55.215000000000003</v>
      </c>
      <c r="D544" s="359" t="s">
        <v>1990</v>
      </c>
      <c r="E544" s="359" t="s">
        <v>1990</v>
      </c>
      <c r="F544" s="359" t="s">
        <v>1990</v>
      </c>
      <c r="G544" s="359" t="s">
        <v>1990</v>
      </c>
    </row>
    <row r="545" spans="1:7">
      <c r="A545" s="395" t="s">
        <v>2268</v>
      </c>
      <c r="B545" s="359" t="s">
        <v>1990</v>
      </c>
      <c r="C545" s="377">
        <v>91.609200000000001</v>
      </c>
      <c r="D545" s="359" t="s">
        <v>1990</v>
      </c>
      <c r="E545" s="359" t="s">
        <v>1990</v>
      </c>
      <c r="F545" s="359" t="s">
        <v>1990</v>
      </c>
      <c r="G545" s="359" t="s">
        <v>1990</v>
      </c>
    </row>
    <row r="546" spans="1:7">
      <c r="A546" s="395" t="s">
        <v>2269</v>
      </c>
      <c r="B546" s="359" t="s">
        <v>1990</v>
      </c>
      <c r="C546" s="377">
        <v>115.34480598632427</v>
      </c>
      <c r="D546" s="359" t="s">
        <v>1990</v>
      </c>
      <c r="E546" s="359" t="s">
        <v>1990</v>
      </c>
      <c r="F546" s="359" t="s">
        <v>1990</v>
      </c>
      <c r="G546" s="359" t="s">
        <v>1990</v>
      </c>
    </row>
    <row r="547" spans="1:7">
      <c r="A547" s="399" t="s">
        <v>2270</v>
      </c>
      <c r="B547" s="359" t="s">
        <v>1990</v>
      </c>
      <c r="C547" s="377" t="s">
        <v>2006</v>
      </c>
      <c r="D547" s="359"/>
      <c r="E547" s="359" t="s">
        <v>1990</v>
      </c>
      <c r="F547" s="359" t="s">
        <v>1990</v>
      </c>
      <c r="G547" s="359"/>
    </row>
    <row r="548" spans="1:7">
      <c r="A548" s="399" t="s">
        <v>2271</v>
      </c>
      <c r="B548" s="359" t="s">
        <v>1990</v>
      </c>
      <c r="C548" s="377">
        <v>26.068534199999998</v>
      </c>
      <c r="D548" s="359"/>
      <c r="E548" s="359" t="s">
        <v>1990</v>
      </c>
      <c r="F548" s="359" t="s">
        <v>1990</v>
      </c>
      <c r="G548" s="359"/>
    </row>
    <row r="549" spans="1:7">
      <c r="A549" s="399" t="s">
        <v>2272</v>
      </c>
      <c r="B549" s="359" t="s">
        <v>1990</v>
      </c>
      <c r="C549" s="377">
        <v>69.750133199999993</v>
      </c>
      <c r="D549" s="359"/>
      <c r="E549" s="359" t="s">
        <v>1990</v>
      </c>
      <c r="F549" s="359" t="s">
        <v>1990</v>
      </c>
      <c r="G549" s="359"/>
    </row>
    <row r="550" spans="1:7">
      <c r="A550" s="399" t="s">
        <v>2273</v>
      </c>
      <c r="B550" s="359" t="s">
        <v>1990</v>
      </c>
      <c r="C550" s="377">
        <v>2.1242679999999998</v>
      </c>
      <c r="D550" s="359"/>
      <c r="E550" s="359" t="s">
        <v>1990</v>
      </c>
      <c r="F550" s="359" t="s">
        <v>1990</v>
      </c>
      <c r="G550" s="359"/>
    </row>
    <row r="551" spans="1:7">
      <c r="A551" s="399" t="s">
        <v>2274</v>
      </c>
      <c r="B551" s="359" t="s">
        <v>1990</v>
      </c>
      <c r="C551" s="377" t="s">
        <v>2006</v>
      </c>
      <c r="D551" s="359"/>
      <c r="E551" s="359" t="s">
        <v>1990</v>
      </c>
      <c r="F551" s="359" t="s">
        <v>1990</v>
      </c>
      <c r="G551" s="359"/>
    </row>
    <row r="552" spans="1:7">
      <c r="A552" s="400" t="s">
        <v>2275</v>
      </c>
      <c r="B552" s="359" t="s">
        <v>1990</v>
      </c>
      <c r="C552" s="377">
        <v>17.401870586324279</v>
      </c>
      <c r="D552" s="359" t="s">
        <v>1990</v>
      </c>
      <c r="E552" s="359" t="s">
        <v>1990</v>
      </c>
      <c r="F552" s="359" t="s">
        <v>1990</v>
      </c>
      <c r="G552" s="359" t="s">
        <v>1990</v>
      </c>
    </row>
    <row r="553" spans="1:7">
      <c r="A553" s="401" t="s">
        <v>2276</v>
      </c>
      <c r="B553" s="359" t="s">
        <v>1990</v>
      </c>
      <c r="C553" s="377">
        <v>17.401870586324279</v>
      </c>
      <c r="D553" s="359"/>
      <c r="E553" s="359" t="s">
        <v>1990</v>
      </c>
      <c r="F553" s="359" t="s">
        <v>1990</v>
      </c>
      <c r="G553" s="359"/>
    </row>
    <row r="554" spans="1:7">
      <c r="A554" s="381" t="s">
        <v>2277</v>
      </c>
      <c r="B554" s="359" t="s">
        <v>1990</v>
      </c>
      <c r="C554" s="377">
        <v>1959.8302846233032</v>
      </c>
      <c r="D554" s="377">
        <v>54.694930480826123</v>
      </c>
      <c r="E554" s="359" t="s">
        <v>1990</v>
      </c>
      <c r="F554" s="359" t="s">
        <v>1990</v>
      </c>
      <c r="G554" s="377" t="s">
        <v>1986</v>
      </c>
    </row>
    <row r="555" spans="1:7">
      <c r="A555" s="265" t="s">
        <v>2278</v>
      </c>
      <c r="B555" s="359" t="s">
        <v>1990</v>
      </c>
      <c r="C555" s="377">
        <v>1009.8520195503449</v>
      </c>
      <c r="D555" s="377">
        <v>42.152764039128421</v>
      </c>
      <c r="E555" s="359" t="s">
        <v>1990</v>
      </c>
      <c r="F555" s="359" t="s">
        <v>1990</v>
      </c>
      <c r="G555" s="377" t="s">
        <v>1986</v>
      </c>
    </row>
    <row r="556" spans="1:7">
      <c r="A556" s="396" t="s">
        <v>2247</v>
      </c>
      <c r="B556" s="359" t="s">
        <v>1990</v>
      </c>
      <c r="C556" s="359" t="s">
        <v>1990</v>
      </c>
      <c r="D556" s="359" t="s">
        <v>1990</v>
      </c>
      <c r="E556" s="359" t="s">
        <v>1990</v>
      </c>
      <c r="F556" s="359" t="s">
        <v>1990</v>
      </c>
      <c r="G556" s="359" t="s">
        <v>1990</v>
      </c>
    </row>
    <row r="557" spans="1:7">
      <c r="A557" s="397" t="s">
        <v>2248</v>
      </c>
      <c r="B557" s="359" t="s">
        <v>1990</v>
      </c>
      <c r="C557" s="377" t="s">
        <v>1990</v>
      </c>
      <c r="D557" s="377" t="s">
        <v>1990</v>
      </c>
      <c r="E557" s="359" t="s">
        <v>1990</v>
      </c>
      <c r="F557" s="359" t="s">
        <v>1990</v>
      </c>
      <c r="G557" s="363" t="s">
        <v>1990</v>
      </c>
    </row>
    <row r="558" spans="1:7">
      <c r="A558" s="397" t="s">
        <v>2249</v>
      </c>
      <c r="B558" s="359" t="s">
        <v>1990</v>
      </c>
      <c r="C558" s="377" t="s">
        <v>1990</v>
      </c>
      <c r="D558" s="377" t="s">
        <v>1990</v>
      </c>
      <c r="E558" s="359" t="s">
        <v>1990</v>
      </c>
      <c r="F558" s="359" t="s">
        <v>1990</v>
      </c>
      <c r="G558" s="363" t="s">
        <v>1990</v>
      </c>
    </row>
    <row r="559" spans="1:7">
      <c r="A559" s="396" t="s">
        <v>2250</v>
      </c>
      <c r="B559" s="359" t="s">
        <v>1990</v>
      </c>
      <c r="C559" s="359" t="s">
        <v>1990</v>
      </c>
      <c r="D559" s="359" t="s">
        <v>1990</v>
      </c>
      <c r="E559" s="359" t="s">
        <v>1990</v>
      </c>
      <c r="F559" s="359" t="s">
        <v>1990</v>
      </c>
      <c r="G559" s="359" t="s">
        <v>1990</v>
      </c>
    </row>
    <row r="560" spans="1:7">
      <c r="A560" s="397" t="s">
        <v>2251</v>
      </c>
      <c r="B560" s="359" t="s">
        <v>1990</v>
      </c>
      <c r="C560" s="377" t="s">
        <v>1990</v>
      </c>
      <c r="D560" s="377" t="s">
        <v>1990</v>
      </c>
      <c r="E560" s="359" t="s">
        <v>1990</v>
      </c>
      <c r="F560" s="359" t="s">
        <v>1990</v>
      </c>
      <c r="G560" s="363" t="s">
        <v>1990</v>
      </c>
    </row>
    <row r="561" spans="1:7">
      <c r="A561" s="397" t="s">
        <v>2252</v>
      </c>
      <c r="B561" s="359" t="s">
        <v>1990</v>
      </c>
      <c r="C561" s="377" t="s">
        <v>1990</v>
      </c>
      <c r="D561" s="377" t="s">
        <v>1990</v>
      </c>
      <c r="E561" s="359" t="s">
        <v>1990</v>
      </c>
      <c r="F561" s="359" t="s">
        <v>1990</v>
      </c>
      <c r="G561" s="363" t="s">
        <v>1990</v>
      </c>
    </row>
    <row r="562" spans="1:7">
      <c r="A562" s="397" t="s">
        <v>2253</v>
      </c>
      <c r="B562" s="359" t="s">
        <v>1990</v>
      </c>
      <c r="C562" s="377" t="s">
        <v>1990</v>
      </c>
      <c r="D562" s="377" t="s">
        <v>1990</v>
      </c>
      <c r="E562" s="359" t="s">
        <v>1990</v>
      </c>
      <c r="F562" s="359" t="s">
        <v>1990</v>
      </c>
      <c r="G562" s="363" t="s">
        <v>1990</v>
      </c>
    </row>
    <row r="563" spans="1:7">
      <c r="A563" s="396" t="s">
        <v>2254</v>
      </c>
      <c r="B563" s="359" t="s">
        <v>1990</v>
      </c>
      <c r="C563" s="359" t="s">
        <v>1990</v>
      </c>
      <c r="D563" s="359" t="s">
        <v>1990</v>
      </c>
      <c r="E563" s="359" t="s">
        <v>1990</v>
      </c>
      <c r="F563" s="359" t="s">
        <v>1990</v>
      </c>
      <c r="G563" s="359" t="s">
        <v>1990</v>
      </c>
    </row>
    <row r="564" spans="1:7">
      <c r="A564" s="397" t="s">
        <v>2279</v>
      </c>
      <c r="B564" s="359" t="s">
        <v>1990</v>
      </c>
      <c r="C564" s="377">
        <v>1009.8520195503449</v>
      </c>
      <c r="D564" s="377">
        <v>42.152764039128421</v>
      </c>
      <c r="E564" s="359" t="s">
        <v>1990</v>
      </c>
      <c r="F564" s="359" t="s">
        <v>1990</v>
      </c>
      <c r="G564" s="363" t="s">
        <v>1986</v>
      </c>
    </row>
    <row r="565" spans="1:7">
      <c r="A565" s="398" t="s">
        <v>2280</v>
      </c>
      <c r="B565" s="359" t="s">
        <v>1990</v>
      </c>
      <c r="C565" s="377" t="s">
        <v>1964</v>
      </c>
      <c r="D565" s="377" t="s">
        <v>1964</v>
      </c>
      <c r="E565" s="359" t="s">
        <v>1990</v>
      </c>
      <c r="F565" s="359" t="s">
        <v>1990</v>
      </c>
      <c r="G565" s="363" t="s">
        <v>1986</v>
      </c>
    </row>
    <row r="566" spans="1:7">
      <c r="A566" s="398" t="s">
        <v>2281</v>
      </c>
      <c r="B566" s="359" t="s">
        <v>1990</v>
      </c>
      <c r="C566" s="377" t="s">
        <v>1964</v>
      </c>
      <c r="D566" s="377" t="s">
        <v>1964</v>
      </c>
      <c r="E566" s="359" t="s">
        <v>1990</v>
      </c>
      <c r="F566" s="359" t="s">
        <v>1990</v>
      </c>
      <c r="G566" s="363" t="s">
        <v>1986</v>
      </c>
    </row>
    <row r="567" spans="1:7">
      <c r="A567" s="398" t="s">
        <v>2256</v>
      </c>
      <c r="B567" s="359" t="s">
        <v>1990</v>
      </c>
      <c r="C567" s="377">
        <v>4.2126418231888598</v>
      </c>
      <c r="D567" s="377" t="s">
        <v>1964</v>
      </c>
      <c r="E567" s="359" t="s">
        <v>1990</v>
      </c>
      <c r="F567" s="359" t="s">
        <v>1990</v>
      </c>
      <c r="G567" s="363" t="s">
        <v>1986</v>
      </c>
    </row>
    <row r="568" spans="1:7">
      <c r="A568" s="398" t="s">
        <v>2257</v>
      </c>
      <c r="B568" s="359" t="s">
        <v>1990</v>
      </c>
      <c r="C568" s="377">
        <v>2.7902546389271099</v>
      </c>
      <c r="D568" s="377" t="s">
        <v>1964</v>
      </c>
      <c r="E568" s="359" t="s">
        <v>1990</v>
      </c>
      <c r="F568" s="359" t="s">
        <v>1990</v>
      </c>
      <c r="G568" s="363" t="s">
        <v>1986</v>
      </c>
    </row>
    <row r="569" spans="1:7">
      <c r="A569" s="398" t="s">
        <v>2258</v>
      </c>
      <c r="B569" s="359" t="s">
        <v>1990</v>
      </c>
      <c r="C569" s="377">
        <v>28.497717298240602</v>
      </c>
      <c r="D569" s="377" t="s">
        <v>1964</v>
      </c>
      <c r="E569" s="359" t="s">
        <v>1990</v>
      </c>
      <c r="F569" s="359" t="s">
        <v>1990</v>
      </c>
      <c r="G569" s="363" t="s">
        <v>1986</v>
      </c>
    </row>
    <row r="570" spans="1:7">
      <c r="A570" s="398" t="s">
        <v>2259</v>
      </c>
      <c r="B570" s="359" t="s">
        <v>1990</v>
      </c>
      <c r="C570" s="377">
        <v>6.66034512616306</v>
      </c>
      <c r="D570" s="377">
        <v>7.8425112598720697</v>
      </c>
      <c r="E570" s="359" t="s">
        <v>1990</v>
      </c>
      <c r="F570" s="359" t="s">
        <v>1990</v>
      </c>
      <c r="G570" s="363" t="s">
        <v>1986</v>
      </c>
    </row>
    <row r="571" spans="1:7">
      <c r="A571" s="398" t="s">
        <v>2260</v>
      </c>
      <c r="B571" s="359" t="s">
        <v>1990</v>
      </c>
      <c r="C571" s="377">
        <v>2.52263043402202</v>
      </c>
      <c r="D571" s="377" t="s">
        <v>1964</v>
      </c>
      <c r="E571" s="359" t="s">
        <v>1990</v>
      </c>
      <c r="F571" s="359" t="s">
        <v>1990</v>
      </c>
      <c r="G571" s="363" t="s">
        <v>1986</v>
      </c>
    </row>
    <row r="572" spans="1:7">
      <c r="A572" s="398" t="s">
        <v>2261</v>
      </c>
      <c r="B572" s="359" t="s">
        <v>1990</v>
      </c>
      <c r="C572" s="377">
        <v>15.278275422757799</v>
      </c>
      <c r="D572" s="377">
        <v>15.52463493848146</v>
      </c>
      <c r="E572" s="359" t="s">
        <v>1990</v>
      </c>
      <c r="F572" s="359" t="s">
        <v>1990</v>
      </c>
      <c r="G572" s="363" t="s">
        <v>1986</v>
      </c>
    </row>
    <row r="573" spans="1:7">
      <c r="A573" s="398" t="s">
        <v>2262</v>
      </c>
      <c r="B573" s="359" t="s">
        <v>1990</v>
      </c>
      <c r="C573" s="377">
        <v>8.8016924452317706</v>
      </c>
      <c r="D573" s="377">
        <v>8.4893956827476593</v>
      </c>
      <c r="E573" s="359" t="s">
        <v>1990</v>
      </c>
      <c r="F573" s="359" t="s">
        <v>1990</v>
      </c>
      <c r="G573" s="363" t="s">
        <v>1986</v>
      </c>
    </row>
    <row r="574" spans="1:7">
      <c r="A574" s="398" t="s">
        <v>2263</v>
      </c>
      <c r="B574" s="359" t="s">
        <v>1990</v>
      </c>
      <c r="C574" s="377">
        <v>2.0137792152480598</v>
      </c>
      <c r="D574" s="377" t="s">
        <v>1964</v>
      </c>
      <c r="E574" s="359" t="s">
        <v>1990</v>
      </c>
      <c r="F574" s="359" t="s">
        <v>1990</v>
      </c>
      <c r="G574" s="363" t="s">
        <v>1986</v>
      </c>
    </row>
    <row r="575" spans="1:7">
      <c r="A575" s="398" t="s">
        <v>2264</v>
      </c>
      <c r="B575" s="359" t="s">
        <v>1990</v>
      </c>
      <c r="C575" s="377">
        <v>935.45098734337898</v>
      </c>
      <c r="D575" s="377">
        <v>10.296222158027231</v>
      </c>
      <c r="E575" s="359" t="s">
        <v>1990</v>
      </c>
      <c r="F575" s="359" t="s">
        <v>1990</v>
      </c>
      <c r="G575" s="363" t="s">
        <v>1986</v>
      </c>
    </row>
    <row r="576" spans="1:7">
      <c r="A576" s="398" t="s">
        <v>2265</v>
      </c>
      <c r="B576" s="359" t="s">
        <v>1990</v>
      </c>
      <c r="C576" s="377">
        <v>2.84526374758499</v>
      </c>
      <c r="D576" s="377" t="s">
        <v>1964</v>
      </c>
      <c r="E576" s="359" t="s">
        <v>1990</v>
      </c>
      <c r="F576" s="359" t="s">
        <v>1990</v>
      </c>
      <c r="G576" s="363" t="s">
        <v>1986</v>
      </c>
    </row>
    <row r="577" spans="1:7">
      <c r="A577" s="398" t="s">
        <v>2266</v>
      </c>
      <c r="B577" s="359" t="s">
        <v>1990</v>
      </c>
      <c r="C577" s="377">
        <v>0.77843205560164996</v>
      </c>
      <c r="D577" s="377" t="s">
        <v>1964</v>
      </c>
      <c r="E577" s="359" t="s">
        <v>1990</v>
      </c>
      <c r="F577" s="359" t="s">
        <v>1990</v>
      </c>
      <c r="G577" s="363" t="s">
        <v>1986</v>
      </c>
    </row>
    <row r="578" spans="1:7">
      <c r="A578" s="395" t="s">
        <v>2267</v>
      </c>
      <c r="B578" s="359" t="s">
        <v>1990</v>
      </c>
      <c r="C578" s="377">
        <v>2.33929947528482</v>
      </c>
      <c r="D578" s="377">
        <v>1.16065025717818</v>
      </c>
      <c r="E578" s="359" t="s">
        <v>1990</v>
      </c>
      <c r="F578" s="359" t="s">
        <v>1990</v>
      </c>
      <c r="G578" s="363" t="s">
        <v>1986</v>
      </c>
    </row>
    <row r="579" spans="1:7">
      <c r="A579" s="395" t="s">
        <v>2268</v>
      </c>
      <c r="B579" s="359" t="s">
        <v>1990</v>
      </c>
      <c r="C579" s="377">
        <v>811.93514606186397</v>
      </c>
      <c r="D579" s="377">
        <v>5.4580785736261301</v>
      </c>
      <c r="E579" s="359" t="s">
        <v>1990</v>
      </c>
      <c r="F579" s="359" t="s">
        <v>1990</v>
      </c>
      <c r="G579" s="363" t="s">
        <v>1986</v>
      </c>
    </row>
    <row r="580" spans="1:7">
      <c r="A580" s="395" t="s">
        <v>2269</v>
      </c>
      <c r="B580" s="359" t="s">
        <v>1990</v>
      </c>
      <c r="C580" s="377">
        <v>135.7038195358096</v>
      </c>
      <c r="D580" s="377">
        <v>5.9234376108933899</v>
      </c>
      <c r="E580" s="359" t="s">
        <v>1990</v>
      </c>
      <c r="F580" s="359" t="s">
        <v>1990</v>
      </c>
      <c r="G580" s="377" t="s">
        <v>1986</v>
      </c>
    </row>
    <row r="581" spans="1:7">
      <c r="A581" s="399" t="s">
        <v>2270</v>
      </c>
      <c r="B581" s="359" t="s">
        <v>1990</v>
      </c>
      <c r="C581" s="377" t="s">
        <v>2006</v>
      </c>
      <c r="D581" s="377" t="s">
        <v>2006</v>
      </c>
      <c r="E581" s="359" t="s">
        <v>1990</v>
      </c>
      <c r="F581" s="359" t="s">
        <v>1990</v>
      </c>
      <c r="G581" s="363" t="s">
        <v>1986</v>
      </c>
    </row>
    <row r="582" spans="1:7">
      <c r="A582" s="399" t="s">
        <v>2271</v>
      </c>
      <c r="B582" s="359" t="s">
        <v>1990</v>
      </c>
      <c r="C582" s="377">
        <v>0.39070037091767001</v>
      </c>
      <c r="D582" s="377">
        <v>8.605344306328E-2</v>
      </c>
      <c r="E582" s="359" t="s">
        <v>1990</v>
      </c>
      <c r="F582" s="359" t="s">
        <v>1990</v>
      </c>
      <c r="G582" s="363" t="s">
        <v>1986</v>
      </c>
    </row>
    <row r="583" spans="1:7">
      <c r="A583" s="399" t="s">
        <v>2272</v>
      </c>
      <c r="B583" s="359" t="s">
        <v>1990</v>
      </c>
      <c r="C583" s="377">
        <v>5.3420648053523196</v>
      </c>
      <c r="D583" s="377">
        <v>0.46691353425823001</v>
      </c>
      <c r="E583" s="359" t="s">
        <v>1990</v>
      </c>
      <c r="F583" s="359" t="s">
        <v>1990</v>
      </c>
      <c r="G583" s="363" t="s">
        <v>1986</v>
      </c>
    </row>
    <row r="584" spans="1:7">
      <c r="A584" s="399" t="s">
        <v>2273</v>
      </c>
      <c r="B584" s="359" t="s">
        <v>1990</v>
      </c>
      <c r="C584" s="377">
        <v>8.5169405120220004E-2</v>
      </c>
      <c r="D584" s="377">
        <v>8.4830813865599992E-3</v>
      </c>
      <c r="E584" s="359" t="s">
        <v>1990</v>
      </c>
      <c r="F584" s="359" t="s">
        <v>1990</v>
      </c>
      <c r="G584" s="363" t="s">
        <v>1986</v>
      </c>
    </row>
    <row r="585" spans="1:7">
      <c r="A585" s="399" t="s">
        <v>2274</v>
      </c>
      <c r="B585" s="359" t="s">
        <v>1990</v>
      </c>
      <c r="C585" s="377">
        <v>129.698664250798</v>
      </c>
      <c r="D585" s="377">
        <v>5.3619875521853197</v>
      </c>
      <c r="E585" s="359" t="s">
        <v>1990</v>
      </c>
      <c r="F585" s="359" t="s">
        <v>1990</v>
      </c>
      <c r="G585" s="363" t="s">
        <v>1986</v>
      </c>
    </row>
    <row r="586" spans="1:7">
      <c r="A586" s="400" t="s">
        <v>2275</v>
      </c>
      <c r="B586" s="359" t="s">
        <v>1990</v>
      </c>
      <c r="C586" s="377">
        <v>0.18722070362137999</v>
      </c>
      <c r="D586" s="377" t="s">
        <v>1964</v>
      </c>
      <c r="E586" s="359" t="s">
        <v>1990</v>
      </c>
      <c r="F586" s="359" t="s">
        <v>1990</v>
      </c>
      <c r="G586" s="377" t="s">
        <v>1986</v>
      </c>
    </row>
    <row r="587" spans="1:7">
      <c r="A587" s="401" t="s">
        <v>2276</v>
      </c>
      <c r="B587" s="359" t="s">
        <v>1990</v>
      </c>
      <c r="C587" s="377">
        <v>0.18722070362137999</v>
      </c>
      <c r="D587" s="377" t="s">
        <v>1964</v>
      </c>
      <c r="E587" s="359" t="s">
        <v>1990</v>
      </c>
      <c r="F587" s="359" t="s">
        <v>1990</v>
      </c>
      <c r="G587" s="363" t="s">
        <v>1986</v>
      </c>
    </row>
    <row r="588" spans="1:7" ht="15" thickBot="1">
      <c r="A588" s="395" t="s">
        <v>2282</v>
      </c>
      <c r="B588" s="359" t="s">
        <v>1990</v>
      </c>
      <c r="C588" s="359" t="s">
        <v>1990</v>
      </c>
      <c r="D588" s="377" t="s">
        <v>1964</v>
      </c>
      <c r="E588" s="359" t="s">
        <v>1990</v>
      </c>
      <c r="F588" s="359" t="s">
        <v>1990</v>
      </c>
      <c r="G588" s="359" t="s">
        <v>1990</v>
      </c>
    </row>
    <row r="589" spans="1:7" s="222" customFormat="1" ht="12.75" customHeight="1" thickTop="1">
      <c r="A589" s="61" t="s">
        <v>2283</v>
      </c>
      <c r="B589" s="359" t="s">
        <v>1990</v>
      </c>
      <c r="C589" s="377">
        <v>719.88457694084161</v>
      </c>
      <c r="D589" s="359" t="s">
        <v>1990</v>
      </c>
      <c r="E589" s="359" t="s">
        <v>1990</v>
      </c>
      <c r="F589" s="359" t="s">
        <v>1990</v>
      </c>
      <c r="G589" s="377" t="s">
        <v>1986</v>
      </c>
    </row>
    <row r="590" spans="1:7" s="222" customFormat="1" ht="12.75" customHeight="1">
      <c r="A590" s="402" t="s">
        <v>2284</v>
      </c>
      <c r="B590" s="359" t="s">
        <v>1990</v>
      </c>
      <c r="C590" s="363" t="s">
        <v>1986</v>
      </c>
      <c r="D590" s="377">
        <v>1053.0935979415153</v>
      </c>
      <c r="E590" s="363" t="s">
        <v>1986</v>
      </c>
      <c r="F590" s="363" t="s">
        <v>1986</v>
      </c>
      <c r="G590" s="363" t="s">
        <v>1986</v>
      </c>
    </row>
    <row r="591" spans="1:7" s="222" customFormat="1" ht="12.75" customHeight="1">
      <c r="A591" s="402" t="s">
        <v>2285</v>
      </c>
      <c r="B591" s="359" t="s">
        <v>1990</v>
      </c>
      <c r="C591" s="377" t="s">
        <v>1964</v>
      </c>
      <c r="D591" s="377" t="s">
        <v>1964</v>
      </c>
      <c r="E591" s="363" t="s">
        <v>1964</v>
      </c>
      <c r="F591" s="363" t="s">
        <v>1964</v>
      </c>
      <c r="G591" s="363" t="s">
        <v>1986</v>
      </c>
    </row>
    <row r="592" spans="1:7" s="222" customFormat="1" ht="12.75" customHeight="1">
      <c r="A592" s="402" t="s">
        <v>2286</v>
      </c>
      <c r="B592" s="359" t="s">
        <v>1990</v>
      </c>
      <c r="C592" s="377">
        <v>17.318326450965749</v>
      </c>
      <c r="D592" s="377">
        <v>0.63206652889299997</v>
      </c>
      <c r="E592" s="363">
        <v>14.91067980114685</v>
      </c>
      <c r="F592" s="363">
        <v>363.40666610922074</v>
      </c>
      <c r="G592" s="363" t="s">
        <v>1986</v>
      </c>
    </row>
    <row r="593" spans="1:7" s="222" customFormat="1" ht="14.25" customHeight="1">
      <c r="A593" s="381" t="s">
        <v>2287</v>
      </c>
      <c r="B593" s="377">
        <v>4349.248664685867</v>
      </c>
      <c r="C593" s="359" t="s">
        <v>1990</v>
      </c>
      <c r="D593" s="359" t="s">
        <v>1990</v>
      </c>
      <c r="E593" s="359" t="s">
        <v>1990</v>
      </c>
      <c r="F593" s="359" t="s">
        <v>1990</v>
      </c>
      <c r="G593" s="359" t="s">
        <v>1990</v>
      </c>
    </row>
    <row r="594" spans="1:7" s="222" customFormat="1" ht="12" customHeight="1">
      <c r="A594" s="381" t="s">
        <v>2288</v>
      </c>
      <c r="B594" s="377">
        <v>3504.4603945689328</v>
      </c>
      <c r="C594" s="359" t="s">
        <v>1990</v>
      </c>
      <c r="D594" s="359" t="s">
        <v>1990</v>
      </c>
      <c r="E594" s="359" t="s">
        <v>1990</v>
      </c>
      <c r="F594" s="359" t="s">
        <v>1990</v>
      </c>
      <c r="G594" s="359" t="s">
        <v>1990</v>
      </c>
    </row>
    <row r="595" spans="1:7" s="222" customFormat="1" ht="12" customHeight="1">
      <c r="A595" s="245" t="s">
        <v>2289</v>
      </c>
      <c r="B595" s="377" t="s">
        <v>1986</v>
      </c>
      <c r="C595" s="359" t="s">
        <v>1990</v>
      </c>
      <c r="D595" s="359" t="s">
        <v>1990</v>
      </c>
      <c r="E595" s="359" t="s">
        <v>1990</v>
      </c>
      <c r="F595" s="359" t="s">
        <v>1990</v>
      </c>
      <c r="G595" s="359" t="s">
        <v>1990</v>
      </c>
    </row>
    <row r="596" spans="1:7" s="222" customFormat="1" ht="13.5" customHeight="1">
      <c r="A596" s="62" t="s">
        <v>2290</v>
      </c>
      <c r="B596" s="377" t="s">
        <v>1986</v>
      </c>
      <c r="C596" s="377" t="s">
        <v>1986</v>
      </c>
      <c r="D596" s="377" t="s">
        <v>1986</v>
      </c>
      <c r="E596" s="377" t="s">
        <v>1986</v>
      </c>
      <c r="F596" s="377" t="s">
        <v>1986</v>
      </c>
      <c r="G596" s="377" t="s">
        <v>1986</v>
      </c>
    </row>
    <row r="597" spans="1:7">
      <c r="A597"/>
      <c r="B597"/>
      <c r="C597"/>
      <c r="D597"/>
      <c r="E597"/>
    </row>
    <row r="598" spans="1:7">
      <c r="A598" s="63" t="s">
        <v>2291</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5.6">
      <c r="A601" s="204" t="s">
        <v>2292</v>
      </c>
      <c r="B601" s="207"/>
      <c r="C601" s="207"/>
      <c r="D601" s="207"/>
      <c r="E601" s="207"/>
      <c r="F601" s="207"/>
      <c r="G601" s="49" t="s">
        <v>1946</v>
      </c>
    </row>
    <row r="602" spans="1:7" ht="15.6">
      <c r="A602" s="204" t="s">
        <v>2178</v>
      </c>
      <c r="B602" s="207"/>
      <c r="C602" s="207"/>
      <c r="D602" s="207"/>
      <c r="E602" s="207"/>
      <c r="F602" s="207"/>
      <c r="G602" s="49" t="s">
        <v>1948</v>
      </c>
    </row>
    <row r="603" spans="1:7">
      <c r="A603" s="207"/>
      <c r="B603" s="207"/>
      <c r="C603" s="207"/>
      <c r="D603" s="207"/>
      <c r="E603" s="207"/>
      <c r="F603" s="207"/>
      <c r="G603" s="49" t="s">
        <v>1949</v>
      </c>
    </row>
    <row r="604" spans="1:7">
      <c r="A604" s="207"/>
      <c r="B604" s="207"/>
      <c r="C604" s="207"/>
      <c r="D604" s="207"/>
      <c r="E604" s="207"/>
      <c r="F604" s="207"/>
      <c r="G604" s="223"/>
    </row>
    <row r="605" spans="1:7" ht="54" customHeight="1">
      <c r="A605" s="454" t="s">
        <v>1950</v>
      </c>
      <c r="B605" s="341" t="s">
        <v>2293</v>
      </c>
      <c r="C605" s="341" t="s">
        <v>2294</v>
      </c>
      <c r="D605" s="341" t="s">
        <v>2295</v>
      </c>
      <c r="E605" s="341" t="s">
        <v>2125</v>
      </c>
      <c r="F605" s="341" t="s">
        <v>729</v>
      </c>
      <c r="G605" s="341" t="s">
        <v>1955</v>
      </c>
    </row>
    <row r="606" spans="1:7" ht="15" thickBot="1">
      <c r="A606" s="455"/>
      <c r="B606" s="456" t="s">
        <v>1957</v>
      </c>
      <c r="C606" s="457"/>
      <c r="D606" s="457"/>
      <c r="E606" s="457"/>
      <c r="F606" s="457"/>
      <c r="G606" s="458"/>
    </row>
    <row r="607" spans="1:7" ht="15" thickTop="1">
      <c r="A607" s="65" t="s">
        <v>2296</v>
      </c>
      <c r="B607" s="377">
        <v>-831125.53638504399</v>
      </c>
      <c r="C607" s="377">
        <v>1234.7394602571119</v>
      </c>
      <c r="D607" s="377">
        <v>35.11369899647039</v>
      </c>
      <c r="E607" s="377">
        <v>141.59499629999999</v>
      </c>
      <c r="F607" s="377">
        <v>7641.6606409999995</v>
      </c>
      <c r="G607" s="377" t="s">
        <v>2111</v>
      </c>
    </row>
    <row r="608" spans="1:7">
      <c r="A608" s="66" t="s">
        <v>2297</v>
      </c>
      <c r="B608" s="377">
        <v>-680293.34243705962</v>
      </c>
      <c r="C608" s="377">
        <v>260.14196732065915</v>
      </c>
      <c r="D608" s="377">
        <v>22.501521677555012</v>
      </c>
      <c r="E608" s="377">
        <v>120.1226453</v>
      </c>
      <c r="F608" s="377">
        <v>7283.7881829999997</v>
      </c>
      <c r="G608" s="377" t="s">
        <v>2111</v>
      </c>
    </row>
    <row r="609" spans="1:7">
      <c r="A609" s="403" t="s">
        <v>2298</v>
      </c>
      <c r="B609" s="377">
        <v>-581225.21712432243</v>
      </c>
      <c r="C609" s="377">
        <v>259.58656569999999</v>
      </c>
      <c r="D609" s="377">
        <v>22.303775677555009</v>
      </c>
      <c r="E609" s="363">
        <v>120.1226453</v>
      </c>
      <c r="F609" s="363">
        <v>7283.7881829999997</v>
      </c>
      <c r="G609" s="363" t="s">
        <v>2006</v>
      </c>
    </row>
    <row r="610" spans="1:7">
      <c r="A610" s="342" t="s">
        <v>2299</v>
      </c>
      <c r="B610" s="377">
        <v>-99068.125312737131</v>
      </c>
      <c r="C610" s="377" t="s">
        <v>1964</v>
      </c>
      <c r="D610" s="377" t="s">
        <v>2226</v>
      </c>
      <c r="E610" s="363" t="s">
        <v>1986</v>
      </c>
      <c r="F610" s="363" t="s">
        <v>1986</v>
      </c>
      <c r="G610" s="363" t="s">
        <v>1986</v>
      </c>
    </row>
    <row r="611" spans="1:7">
      <c r="A611" s="404" t="s">
        <v>2300</v>
      </c>
      <c r="B611" s="377">
        <v>23030.524805171535</v>
      </c>
      <c r="C611" s="377" t="s">
        <v>2301</v>
      </c>
      <c r="D611" s="377" t="s">
        <v>2301</v>
      </c>
      <c r="E611" s="377" t="s">
        <v>1986</v>
      </c>
      <c r="F611" s="377" t="s">
        <v>1986</v>
      </c>
      <c r="G611" s="377" t="s">
        <v>1986</v>
      </c>
    </row>
    <row r="612" spans="1:7">
      <c r="A612" s="403" t="s">
        <v>2302</v>
      </c>
      <c r="B612" s="377">
        <v>-29001.50383515003</v>
      </c>
      <c r="C612" s="377" t="s">
        <v>2093</v>
      </c>
      <c r="D612" s="377" t="s">
        <v>2093</v>
      </c>
      <c r="E612" s="363" t="s">
        <v>1986</v>
      </c>
      <c r="F612" s="363" t="s">
        <v>1986</v>
      </c>
      <c r="G612" s="363" t="s">
        <v>1986</v>
      </c>
    </row>
    <row r="613" spans="1:7">
      <c r="A613" s="403" t="s">
        <v>2303</v>
      </c>
      <c r="B613" s="377">
        <v>52032.028640321565</v>
      </c>
      <c r="C613" s="377" t="s">
        <v>2093</v>
      </c>
      <c r="D613" s="377" t="s">
        <v>2093</v>
      </c>
      <c r="E613" s="363" t="s">
        <v>1986</v>
      </c>
      <c r="F613" s="363" t="s">
        <v>1986</v>
      </c>
      <c r="G613" s="363" t="s">
        <v>1986</v>
      </c>
    </row>
    <row r="614" spans="1:7">
      <c r="A614" s="66" t="s">
        <v>2304</v>
      </c>
      <c r="B614" s="377">
        <v>-28216.102686357408</v>
      </c>
      <c r="C614" s="377">
        <v>12.663181</v>
      </c>
      <c r="D614" s="377">
        <v>1.1562030000000001</v>
      </c>
      <c r="E614" s="377">
        <v>21.472351</v>
      </c>
      <c r="F614" s="377">
        <v>357.87245800000005</v>
      </c>
      <c r="G614" s="377" t="s">
        <v>1986</v>
      </c>
    </row>
    <row r="615" spans="1:7">
      <c r="A615" s="403" t="s">
        <v>2305</v>
      </c>
      <c r="B615" s="377">
        <v>8734.4840051914307</v>
      </c>
      <c r="C615" s="377">
        <v>12.663181</v>
      </c>
      <c r="D615" s="377">
        <v>1.1562030000000001</v>
      </c>
      <c r="E615" s="363">
        <v>21.472351</v>
      </c>
      <c r="F615" s="363">
        <v>357.87245800000005</v>
      </c>
      <c r="G615" s="363" t="s">
        <v>1986</v>
      </c>
    </row>
    <row r="616" spans="1:7">
      <c r="A616" s="342" t="s">
        <v>2306</v>
      </c>
      <c r="B616" s="377">
        <v>-36950.586691548837</v>
      </c>
      <c r="C616" s="377" t="s">
        <v>2006</v>
      </c>
      <c r="D616" s="377" t="s">
        <v>2093</v>
      </c>
      <c r="E616" s="363" t="s">
        <v>1986</v>
      </c>
      <c r="F616" s="363" t="s">
        <v>1986</v>
      </c>
      <c r="G616" s="363" t="s">
        <v>1986</v>
      </c>
    </row>
    <row r="617" spans="1:7">
      <c r="A617" s="404" t="s">
        <v>2307</v>
      </c>
      <c r="B617" s="377">
        <v>-5742.2251556353804</v>
      </c>
      <c r="C617" s="377">
        <v>961.93431193645267</v>
      </c>
      <c r="D617" s="377">
        <v>0.59525414428571</v>
      </c>
      <c r="E617" s="377" t="s">
        <v>1986</v>
      </c>
      <c r="F617" s="377" t="s">
        <v>1986</v>
      </c>
      <c r="G617" s="377" t="s">
        <v>1986</v>
      </c>
    </row>
    <row r="618" spans="1:7">
      <c r="A618" s="403" t="s">
        <v>2308</v>
      </c>
      <c r="B618" s="377">
        <v>-10133.615543726639</v>
      </c>
      <c r="C618" s="377" t="s">
        <v>2006</v>
      </c>
      <c r="D618" s="377">
        <v>0.59215403</v>
      </c>
      <c r="E618" s="363" t="s">
        <v>1986</v>
      </c>
      <c r="F618" s="363" t="s">
        <v>1986</v>
      </c>
      <c r="G618" s="363" t="s">
        <v>1986</v>
      </c>
    </row>
    <row r="619" spans="1:7">
      <c r="A619" s="403" t="s">
        <v>2309</v>
      </c>
      <c r="B619" s="377">
        <v>469.44060909762544</v>
      </c>
      <c r="C619" s="377" t="s">
        <v>2006</v>
      </c>
      <c r="D619" s="377" t="s">
        <v>2111</v>
      </c>
      <c r="E619" s="363" t="s">
        <v>1986</v>
      </c>
      <c r="F619" s="363" t="s">
        <v>1986</v>
      </c>
      <c r="G619" s="363" t="s">
        <v>1986</v>
      </c>
    </row>
    <row r="620" spans="1:7">
      <c r="A620" s="66" t="s">
        <v>2310</v>
      </c>
      <c r="B620" s="377">
        <v>-33858.519844496128</v>
      </c>
      <c r="C620" s="377" t="s">
        <v>2006</v>
      </c>
      <c r="D620" s="377">
        <v>6.0475778530394004</v>
      </c>
      <c r="E620" s="377" t="s">
        <v>2006</v>
      </c>
      <c r="F620" s="377" t="s">
        <v>2006</v>
      </c>
      <c r="G620" s="377" t="s">
        <v>1986</v>
      </c>
    </row>
    <row r="621" spans="1:7">
      <c r="A621" s="403" t="s">
        <v>2311</v>
      </c>
      <c r="B621" s="377">
        <v>-116642.3750794526</v>
      </c>
      <c r="C621" s="377" t="s">
        <v>2006</v>
      </c>
      <c r="D621" s="377">
        <v>6.0475778530394004</v>
      </c>
      <c r="E621" s="363" t="s">
        <v>2006</v>
      </c>
      <c r="F621" s="363" t="s">
        <v>2006</v>
      </c>
      <c r="G621" s="363" t="s">
        <v>1986</v>
      </c>
    </row>
    <row r="622" spans="1:7">
      <c r="A622" s="342" t="s">
        <v>2312</v>
      </c>
      <c r="B622" s="377">
        <v>82783.855234956471</v>
      </c>
      <c r="C622" s="377" t="s">
        <v>2006</v>
      </c>
      <c r="D622" s="377" t="s">
        <v>2093</v>
      </c>
      <c r="E622" s="363" t="s">
        <v>2006</v>
      </c>
      <c r="F622" s="363" t="s">
        <v>2006</v>
      </c>
      <c r="G622" s="363" t="s">
        <v>1986</v>
      </c>
    </row>
    <row r="623" spans="1:7">
      <c r="A623" s="404" t="s">
        <v>2313</v>
      </c>
      <c r="B623" s="377" t="s">
        <v>2006</v>
      </c>
      <c r="C623" s="377" t="s">
        <v>2006</v>
      </c>
      <c r="D623" s="377" t="s">
        <v>2006</v>
      </c>
      <c r="E623" s="377" t="s">
        <v>1986</v>
      </c>
      <c r="F623" s="377" t="s">
        <v>1986</v>
      </c>
      <c r="G623" s="377" t="s">
        <v>1986</v>
      </c>
    </row>
    <row r="624" spans="1:7">
      <c r="A624" s="403" t="s">
        <v>2314</v>
      </c>
      <c r="B624" s="359" t="s">
        <v>1990</v>
      </c>
      <c r="C624" s="359" t="s">
        <v>1990</v>
      </c>
      <c r="D624" s="359" t="s">
        <v>1990</v>
      </c>
      <c r="E624" s="359" t="s">
        <v>1990</v>
      </c>
      <c r="F624" s="359" t="s">
        <v>1990</v>
      </c>
      <c r="G624" s="359" t="s">
        <v>1990</v>
      </c>
    </row>
    <row r="625" spans="1:8">
      <c r="A625" s="403" t="s">
        <v>2315</v>
      </c>
      <c r="B625" s="377" t="s">
        <v>2006</v>
      </c>
      <c r="C625" s="377" t="s">
        <v>2006</v>
      </c>
      <c r="D625" s="377" t="s">
        <v>2006</v>
      </c>
      <c r="E625" s="363" t="s">
        <v>1986</v>
      </c>
      <c r="F625" s="363" t="s">
        <v>1986</v>
      </c>
      <c r="G625" s="363" t="s">
        <v>1986</v>
      </c>
    </row>
    <row r="626" spans="1:8">
      <c r="A626" s="66" t="s">
        <v>2316</v>
      </c>
      <c r="B626" s="377">
        <v>-106045.87106666707</v>
      </c>
      <c r="C626" s="359" t="s">
        <v>1990</v>
      </c>
      <c r="D626" s="359" t="s">
        <v>1990</v>
      </c>
      <c r="E626" s="359" t="s">
        <v>1990</v>
      </c>
      <c r="F626" s="359" t="s">
        <v>1990</v>
      </c>
      <c r="G626" s="359" t="s">
        <v>1990</v>
      </c>
    </row>
    <row r="627" spans="1:8">
      <c r="A627" s="405" t="s">
        <v>2317</v>
      </c>
      <c r="B627" s="377" t="s">
        <v>2301</v>
      </c>
      <c r="C627" s="377" t="s">
        <v>2111</v>
      </c>
      <c r="D627" s="377">
        <v>2.41583792</v>
      </c>
      <c r="E627" s="377" t="s">
        <v>1986</v>
      </c>
      <c r="F627" s="377" t="s">
        <v>1986</v>
      </c>
      <c r="G627" s="377" t="s">
        <v>1986</v>
      </c>
    </row>
    <row r="628" spans="1:8">
      <c r="A628" s="388" t="s">
        <v>2318</v>
      </c>
      <c r="B628" s="377" t="s">
        <v>2301</v>
      </c>
      <c r="C628" s="377" t="s">
        <v>2111</v>
      </c>
      <c r="D628" s="377">
        <v>2.41583792</v>
      </c>
      <c r="E628" s="377" t="s">
        <v>1986</v>
      </c>
      <c r="F628" s="377" t="s">
        <v>1986</v>
      </c>
      <c r="G628" s="377" t="s">
        <v>1986</v>
      </c>
    </row>
    <row r="630" spans="1:8">
      <c r="A630" s="50" t="s">
        <v>2319</v>
      </c>
      <c r="B630" s="51">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6">
      <c r="A633" s="461" t="s">
        <v>2320</v>
      </c>
      <c r="B633" s="461"/>
      <c r="C633" s="207"/>
      <c r="D633" s="207"/>
      <c r="E633" s="207"/>
      <c r="F633" s="207"/>
      <c r="G633" s="207"/>
      <c r="H633" s="49" t="s">
        <v>1946</v>
      </c>
    </row>
    <row r="634" spans="1:8" ht="15.6">
      <c r="A634" s="215" t="s">
        <v>2178</v>
      </c>
      <c r="B634" s="52"/>
      <c r="C634" s="207"/>
      <c r="D634" s="207"/>
      <c r="E634" s="207"/>
      <c r="F634" s="207"/>
      <c r="G634" s="207"/>
      <c r="H634" s="49" t="s">
        <v>1948</v>
      </c>
    </row>
    <row r="635" spans="1:8">
      <c r="A635" s="207"/>
      <c r="B635" s="207"/>
      <c r="C635" s="207"/>
      <c r="D635" s="207"/>
      <c r="E635" s="207"/>
      <c r="F635" s="207"/>
      <c r="G635" s="207"/>
      <c r="H635" s="49" t="s">
        <v>1949</v>
      </c>
    </row>
    <row r="636" spans="1:8">
      <c r="A636" s="207"/>
      <c r="B636" s="207"/>
      <c r="C636" s="207"/>
      <c r="D636" s="207"/>
      <c r="E636" s="207"/>
      <c r="F636" s="207"/>
      <c r="G636" s="207"/>
      <c r="H636" s="224"/>
    </row>
    <row r="637" spans="1:8">
      <c r="A637" s="449" t="s">
        <v>2321</v>
      </c>
      <c r="B637" s="343" t="s">
        <v>2322</v>
      </c>
      <c r="C637" s="406" t="s">
        <v>1952</v>
      </c>
      <c r="D637" s="406" t="s">
        <v>1953</v>
      </c>
      <c r="E637" s="406" t="s">
        <v>2125</v>
      </c>
      <c r="F637" s="407" t="s">
        <v>729</v>
      </c>
      <c r="G637" s="344" t="s">
        <v>1955</v>
      </c>
      <c r="H637" s="407" t="s">
        <v>2126</v>
      </c>
    </row>
    <row r="638" spans="1:8" ht="15" thickBot="1">
      <c r="A638" s="450"/>
      <c r="B638" s="451" t="s">
        <v>1957</v>
      </c>
      <c r="C638" s="452"/>
      <c r="D638" s="452"/>
      <c r="E638" s="452"/>
      <c r="F638" s="452"/>
      <c r="G638" s="452"/>
      <c r="H638" s="453"/>
    </row>
    <row r="639" spans="1:8" ht="15" thickTop="1">
      <c r="A639" s="225" t="s">
        <v>2323</v>
      </c>
      <c r="B639" s="377" t="s">
        <v>2041</v>
      </c>
      <c r="C639" s="377">
        <v>6143.8266127488378</v>
      </c>
      <c r="D639" s="377">
        <v>73.757520658580603</v>
      </c>
      <c r="E639" s="377">
        <v>2.3460190219567099</v>
      </c>
      <c r="F639" s="377">
        <v>6.5483463597946603</v>
      </c>
      <c r="G639" s="377">
        <v>114.39560414851302</v>
      </c>
      <c r="H639" s="377">
        <v>0.74349333311907995</v>
      </c>
    </row>
    <row r="640" spans="1:8">
      <c r="A640" s="408" t="s">
        <v>2324</v>
      </c>
      <c r="B640" s="377" t="s">
        <v>2008</v>
      </c>
      <c r="C640" s="377">
        <v>5261.8993888836258</v>
      </c>
      <c r="D640" s="359" t="s">
        <v>1990</v>
      </c>
      <c r="E640" s="377">
        <v>2.3460190219567099</v>
      </c>
      <c r="F640" s="377">
        <v>6.1117899358083498</v>
      </c>
      <c r="G640" s="377">
        <v>21.695718028166269</v>
      </c>
      <c r="H640" s="359" t="s">
        <v>1990</v>
      </c>
    </row>
    <row r="641" spans="1:8">
      <c r="A641" s="385" t="s">
        <v>2325</v>
      </c>
      <c r="B641" s="377" t="s">
        <v>2008</v>
      </c>
      <c r="C641" s="377">
        <v>5261.8993888836258</v>
      </c>
      <c r="D641" s="359" t="s">
        <v>1990</v>
      </c>
      <c r="E641" s="363">
        <v>2.3460190219567099</v>
      </c>
      <c r="F641" s="363">
        <v>6.1117899358083498</v>
      </c>
      <c r="G641" s="363">
        <v>21.695718028166269</v>
      </c>
      <c r="H641" s="359" t="s">
        <v>1990</v>
      </c>
    </row>
    <row r="642" spans="1:8">
      <c r="A642" s="385" t="s">
        <v>2326</v>
      </c>
      <c r="B642" s="377" t="s">
        <v>1993</v>
      </c>
      <c r="C642" s="377" t="s">
        <v>1993</v>
      </c>
      <c r="D642" s="359" t="s">
        <v>1990</v>
      </c>
      <c r="E642" s="363" t="s">
        <v>1993</v>
      </c>
      <c r="F642" s="363" t="s">
        <v>1993</v>
      </c>
      <c r="G642" s="363" t="s">
        <v>1993</v>
      </c>
      <c r="H642" s="359" t="s">
        <v>1990</v>
      </c>
    </row>
    <row r="643" spans="1:8">
      <c r="A643" s="409" t="s">
        <v>2327</v>
      </c>
      <c r="B643" s="377" t="s">
        <v>1993</v>
      </c>
      <c r="C643" s="377" t="s">
        <v>1993</v>
      </c>
      <c r="D643" s="359" t="s">
        <v>1990</v>
      </c>
      <c r="E643" s="377" t="s">
        <v>1993</v>
      </c>
      <c r="F643" s="377" t="s">
        <v>1993</v>
      </c>
      <c r="G643" s="377" t="s">
        <v>1993</v>
      </c>
      <c r="H643" s="359" t="s">
        <v>1990</v>
      </c>
    </row>
    <row r="644" spans="1:8">
      <c r="A644" s="408" t="s">
        <v>2328</v>
      </c>
      <c r="B644" s="359" t="s">
        <v>1990</v>
      </c>
      <c r="C644" s="377">
        <v>76.365222930707887</v>
      </c>
      <c r="D644" s="377">
        <v>5.5964614607999996</v>
      </c>
      <c r="E644" s="377" t="s">
        <v>2006</v>
      </c>
      <c r="F644" s="377" t="s">
        <v>2006</v>
      </c>
      <c r="G644" s="377" t="s">
        <v>2006</v>
      </c>
      <c r="H644" s="359" t="s">
        <v>1990</v>
      </c>
    </row>
    <row r="645" spans="1:8">
      <c r="A645" s="410" t="s">
        <v>2329</v>
      </c>
      <c r="B645" s="359" t="s">
        <v>1990</v>
      </c>
      <c r="C645" s="377">
        <v>74.619486144000007</v>
      </c>
      <c r="D645" s="377">
        <v>5.5964614607999996</v>
      </c>
      <c r="E645" s="363" t="s">
        <v>2006</v>
      </c>
      <c r="F645" s="363" t="s">
        <v>2006</v>
      </c>
      <c r="G645" s="363" t="s">
        <v>2006</v>
      </c>
      <c r="H645" s="359" t="s">
        <v>1990</v>
      </c>
    </row>
    <row r="646" spans="1:8">
      <c r="A646" s="410" t="s">
        <v>2330</v>
      </c>
      <c r="B646" s="359" t="s">
        <v>1990</v>
      </c>
      <c r="C646" s="377">
        <v>1.7457367867078699</v>
      </c>
      <c r="D646" s="377" t="s">
        <v>2051</v>
      </c>
      <c r="E646" s="363" t="s">
        <v>2006</v>
      </c>
      <c r="F646" s="363" t="s">
        <v>2006</v>
      </c>
      <c r="G646" s="363" t="s">
        <v>2006</v>
      </c>
      <c r="H646" s="359" t="s">
        <v>1990</v>
      </c>
    </row>
    <row r="647" spans="1:8">
      <c r="A647" s="408" t="s">
        <v>2331</v>
      </c>
      <c r="B647" s="377" t="s">
        <v>2000</v>
      </c>
      <c r="C647" s="377" t="s">
        <v>2000</v>
      </c>
      <c r="D647" s="377" t="s">
        <v>2000</v>
      </c>
      <c r="E647" s="377" t="s">
        <v>2000</v>
      </c>
      <c r="F647" s="377" t="s">
        <v>2000</v>
      </c>
      <c r="G647" s="377" t="s">
        <v>2000</v>
      </c>
      <c r="H647" s="377" t="s">
        <v>2000</v>
      </c>
    </row>
    <row r="648" spans="1:8">
      <c r="A648" s="385" t="s">
        <v>2332</v>
      </c>
      <c r="B648" s="377" t="s">
        <v>1964</v>
      </c>
      <c r="C648" s="377" t="s">
        <v>2000</v>
      </c>
      <c r="D648" s="377" t="s">
        <v>2000</v>
      </c>
      <c r="E648" s="363" t="s">
        <v>1964</v>
      </c>
      <c r="F648" s="363" t="s">
        <v>1964</v>
      </c>
      <c r="G648" s="363" t="s">
        <v>1964</v>
      </c>
      <c r="H648" s="363" t="s">
        <v>1964</v>
      </c>
    </row>
    <row r="649" spans="1:8">
      <c r="A649" s="385" t="s">
        <v>2333</v>
      </c>
      <c r="B649" s="377" t="s">
        <v>1986</v>
      </c>
      <c r="C649" s="377" t="s">
        <v>1986</v>
      </c>
      <c r="D649" s="377" t="s">
        <v>1986</v>
      </c>
      <c r="E649" s="363" t="s">
        <v>1986</v>
      </c>
      <c r="F649" s="363" t="s">
        <v>1986</v>
      </c>
      <c r="G649" s="363" t="s">
        <v>1986</v>
      </c>
      <c r="H649" s="363" t="s">
        <v>1986</v>
      </c>
    </row>
    <row r="650" spans="1:8">
      <c r="A650" s="408" t="s">
        <v>2334</v>
      </c>
      <c r="B650" s="359" t="s">
        <v>1990</v>
      </c>
      <c r="C650" s="377">
        <v>805.56200093450445</v>
      </c>
      <c r="D650" s="377">
        <v>68.161059197780617</v>
      </c>
      <c r="E650" s="377" t="s">
        <v>2051</v>
      </c>
      <c r="F650" s="377">
        <v>0.43655642398631</v>
      </c>
      <c r="G650" s="377">
        <v>49.308450064014231</v>
      </c>
      <c r="H650" s="359" t="s">
        <v>1990</v>
      </c>
    </row>
    <row r="651" spans="1:8">
      <c r="A651" s="385" t="s">
        <v>2335</v>
      </c>
      <c r="B651" s="359" t="s">
        <v>1990</v>
      </c>
      <c r="C651" s="377">
        <v>566.94660201297143</v>
      </c>
      <c r="D651" s="377">
        <v>66.504112399504038</v>
      </c>
      <c r="E651" s="363" t="s">
        <v>1993</v>
      </c>
      <c r="F651" s="363">
        <v>0.43655642398631</v>
      </c>
      <c r="G651" s="363">
        <v>33.529746043529677</v>
      </c>
      <c r="H651" s="359" t="s">
        <v>1990</v>
      </c>
    </row>
    <row r="652" spans="1:8">
      <c r="A652" s="385" t="s">
        <v>2336</v>
      </c>
      <c r="B652" s="359" t="s">
        <v>1990</v>
      </c>
      <c r="C652" s="377">
        <v>238.61539892153306</v>
      </c>
      <c r="D652" s="377">
        <v>1.65694679827657</v>
      </c>
      <c r="E652" s="363" t="s">
        <v>1993</v>
      </c>
      <c r="F652" s="363" t="s">
        <v>1993</v>
      </c>
      <c r="G652" s="363">
        <v>15.77870402048455</v>
      </c>
      <c r="H652" s="359" t="s">
        <v>1990</v>
      </c>
    </row>
    <row r="653" spans="1:8">
      <c r="A653" s="385" t="s">
        <v>2337</v>
      </c>
      <c r="B653" s="359" t="s">
        <v>1990</v>
      </c>
      <c r="C653" s="377" t="s">
        <v>1964</v>
      </c>
      <c r="D653" s="377" t="s">
        <v>1964</v>
      </c>
      <c r="E653" s="377" t="s">
        <v>1964</v>
      </c>
      <c r="F653" s="377" t="s">
        <v>1964</v>
      </c>
      <c r="G653" s="377" t="s">
        <v>1964</v>
      </c>
      <c r="H653" s="359" t="s">
        <v>1990</v>
      </c>
    </row>
    <row r="654" spans="1:8">
      <c r="A654" s="408" t="s">
        <v>2338</v>
      </c>
      <c r="B654" s="377" t="s">
        <v>1986</v>
      </c>
      <c r="C654" s="377" t="s">
        <v>1986</v>
      </c>
      <c r="D654" s="377" t="s">
        <v>1986</v>
      </c>
      <c r="E654" s="377" t="s">
        <v>1993</v>
      </c>
      <c r="F654" s="377" t="s">
        <v>1993</v>
      </c>
      <c r="G654" s="377">
        <v>43.391436056332523</v>
      </c>
      <c r="H654" s="377">
        <v>0.74349333311907995</v>
      </c>
    </row>
    <row r="655" spans="1:8">
      <c r="A655" s="388" t="s">
        <v>2063</v>
      </c>
      <c r="B655" s="363" t="s">
        <v>1986</v>
      </c>
      <c r="C655" s="363" t="s">
        <v>1986</v>
      </c>
      <c r="D655" s="363" t="s">
        <v>1986</v>
      </c>
      <c r="E655" s="363" t="s">
        <v>1993</v>
      </c>
      <c r="F655" s="363" t="s">
        <v>1993</v>
      </c>
      <c r="G655" s="363">
        <v>43.391436056332523</v>
      </c>
      <c r="H655" s="363">
        <v>0.74349333311907995</v>
      </c>
    </row>
    <row r="656" spans="1:8">
      <c r="A656" s="408" t="s">
        <v>2339</v>
      </c>
      <c r="B656" s="359" t="s">
        <v>1990</v>
      </c>
      <c r="C656" s="359" t="s">
        <v>1990</v>
      </c>
      <c r="D656" s="359" t="s">
        <v>1990</v>
      </c>
      <c r="E656" s="359" t="s">
        <v>1990</v>
      </c>
      <c r="F656" s="359" t="s">
        <v>1990</v>
      </c>
      <c r="G656" s="359" t="s">
        <v>1990</v>
      </c>
      <c r="H656" s="359" t="s">
        <v>1990</v>
      </c>
    </row>
    <row r="657" spans="1:8">
      <c r="A657" s="410" t="s">
        <v>2340</v>
      </c>
      <c r="B657" s="363">
        <v>11397.929630279281</v>
      </c>
      <c r="C657" s="359" t="s">
        <v>1990</v>
      </c>
      <c r="D657" s="359" t="s">
        <v>1990</v>
      </c>
      <c r="E657" s="359" t="s">
        <v>1990</v>
      </c>
      <c r="F657" s="359" t="s">
        <v>1990</v>
      </c>
      <c r="G657" s="359" t="s">
        <v>1990</v>
      </c>
      <c r="H657" s="359" t="s">
        <v>1990</v>
      </c>
    </row>
    <row r="658" spans="1:8">
      <c r="A658" s="410" t="s">
        <v>2341</v>
      </c>
      <c r="B658" s="363" t="s">
        <v>1986</v>
      </c>
      <c r="C658" s="359" t="s">
        <v>1990</v>
      </c>
      <c r="D658" s="359" t="s">
        <v>1990</v>
      </c>
      <c r="E658" s="359" t="s">
        <v>1990</v>
      </c>
      <c r="F658" s="359" t="s">
        <v>1990</v>
      </c>
      <c r="G658" s="359" t="s">
        <v>1990</v>
      </c>
      <c r="H658" s="359" t="s">
        <v>1990</v>
      </c>
    </row>
    <row r="659" spans="1:8">
      <c r="A659" s="411" t="s">
        <v>2342</v>
      </c>
      <c r="B659" s="363" t="s">
        <v>1986</v>
      </c>
      <c r="C659" s="359" t="s">
        <v>1990</v>
      </c>
      <c r="D659" s="359" t="s">
        <v>1990</v>
      </c>
      <c r="E659" s="359" t="s">
        <v>1990</v>
      </c>
      <c r="F659" s="359" t="s">
        <v>1990</v>
      </c>
      <c r="G659" s="359" t="s">
        <v>1990</v>
      </c>
      <c r="H659" s="359" t="s">
        <v>1990</v>
      </c>
    </row>
    <row r="661" spans="1:8">
      <c r="A661" s="50" t="s">
        <v>2343</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5.6">
      <c r="A664" s="50" t="s">
        <v>2344</v>
      </c>
      <c r="B664" s="67" t="s">
        <v>2345</v>
      </c>
      <c r="C664" s="67" t="s">
        <v>2346</v>
      </c>
      <c r="D664" s="67" t="s">
        <v>2347</v>
      </c>
      <c r="E664" s="67" t="s">
        <v>2348</v>
      </c>
      <c r="F664" s="67" t="s">
        <v>729</v>
      </c>
      <c r="G664" s="67" t="s">
        <v>1955</v>
      </c>
      <c r="H664" s="67" t="s">
        <v>2349</v>
      </c>
    </row>
    <row r="665" spans="1:8">
      <c r="A665" s="202" t="s">
        <v>2350</v>
      </c>
      <c r="B665" s="203">
        <f t="shared" ref="B665:B672" si="14">B59</f>
        <v>5935361.2048846316</v>
      </c>
      <c r="C665" s="203">
        <f t="shared" ref="C665:H665" si="15">C59</f>
        <v>12331.35516763239</v>
      </c>
      <c r="D665" s="203">
        <f t="shared" si="15"/>
        <v>255.41813011993699</v>
      </c>
      <c r="E665" s="203">
        <f t="shared" si="15"/>
        <v>16601.736021301014</v>
      </c>
      <c r="F665" s="203">
        <f t="shared" si="15"/>
        <v>64984.511311122282</v>
      </c>
      <c r="G665" s="203">
        <f t="shared" si="15"/>
        <v>7345.4310275876951</v>
      </c>
      <c r="H665" s="203">
        <f t="shared" si="15"/>
        <v>12364.091048770906</v>
      </c>
    </row>
    <row r="666" spans="1:8" s="9" customFormat="1">
      <c r="A666" s="202" t="s">
        <v>2351</v>
      </c>
      <c r="B666" s="203">
        <f t="shared" si="14"/>
        <v>6048689.0414711749</v>
      </c>
      <c r="C666" s="203">
        <f t="shared" ref="C666:H672" si="16">C60</f>
        <v>12336.648060651123</v>
      </c>
      <c r="D666" s="203">
        <f t="shared" si="16"/>
        <v>258.66228519992751</v>
      </c>
      <c r="E666" s="203">
        <f t="shared" si="16"/>
        <v>18301.073699767901</v>
      </c>
      <c r="F666" s="203">
        <f t="shared" si="16"/>
        <v>65115.232968226752</v>
      </c>
      <c r="G666" s="203">
        <f t="shared" si="16"/>
        <v>7399.0875263533071</v>
      </c>
      <c r="H666" s="203">
        <f t="shared" si="16"/>
        <v>12364.091048770906</v>
      </c>
    </row>
    <row r="667" spans="1:8" s="3" customFormat="1">
      <c r="A667" s="201" t="s">
        <v>993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3" customFormat="1">
      <c r="A668" s="201" t="s">
        <v>58</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3" customFormat="1">
      <c r="A669" s="201" t="s">
        <v>1180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3" customFormat="1">
      <c r="A670" s="201" t="s">
        <v>371</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3" customFormat="1">
      <c r="A671" s="201" t="s">
        <v>1178</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3" customFormat="1">
      <c r="A672" s="201" t="s">
        <v>2017</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c r="A673" s="202" t="s">
        <v>2352</v>
      </c>
      <c r="B673" s="68">
        <f>G408</f>
        <v>22472.091458330953</v>
      </c>
      <c r="C673" s="68">
        <f>H408</f>
        <v>4.6925847366299997E-3</v>
      </c>
      <c r="D673" s="68">
        <f>I408</f>
        <v>4.8332437122200001E-3</v>
      </c>
      <c r="E673" s="68"/>
      <c r="F673" s="69"/>
      <c r="G673" s="69"/>
      <c r="H673" s="69"/>
    </row>
    <row r="674" spans="1:36">
      <c r="A674" s="202" t="s">
        <v>2353</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c r="A675" s="202" t="s">
        <v>2354</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c r="A676" s="202" t="s">
        <v>2355</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c r="A677" s="202" t="s">
        <v>2356</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c r="A678" s="202" t="s">
        <v>2357</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c r="A679" s="3" t="s">
        <v>2358</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c r="A681" s="50" t="s">
        <v>2359</v>
      </c>
      <c r="B681" s="50" t="s">
        <v>2179</v>
      </c>
      <c r="C681" s="50" t="s">
        <v>2180</v>
      </c>
      <c r="D681" s="50" t="s">
        <v>2181</v>
      </c>
      <c r="E681" s="50" t="s">
        <v>2182</v>
      </c>
      <c r="F681" s="72" t="s">
        <v>2183</v>
      </c>
      <c r="G681" s="72" t="s">
        <v>2184</v>
      </c>
      <c r="H681" s="72" t="s">
        <v>2185</v>
      </c>
      <c r="I681" s="72" t="s">
        <v>2186</v>
      </c>
      <c r="J681" s="72" t="s">
        <v>2187</v>
      </c>
      <c r="K681" s="72" t="s">
        <v>2188</v>
      </c>
      <c r="L681" s="72" t="s">
        <v>2189</v>
      </c>
      <c r="M681" s="72" t="s">
        <v>2190</v>
      </c>
      <c r="N681" s="72" t="s">
        <v>2191</v>
      </c>
      <c r="O681" s="72" t="s">
        <v>2192</v>
      </c>
      <c r="P681" s="72" t="s">
        <v>2193</v>
      </c>
      <c r="Q681" s="72" t="s">
        <v>2194</v>
      </c>
      <c r="R681" s="72" t="s">
        <v>2195</v>
      </c>
      <c r="S681" s="72" t="s">
        <v>2196</v>
      </c>
      <c r="T681" s="72" t="s">
        <v>2197</v>
      </c>
      <c r="U681" s="72" t="s">
        <v>2360</v>
      </c>
      <c r="V681" s="72" t="s">
        <v>2199</v>
      </c>
      <c r="W681" s="72" t="s">
        <v>2361</v>
      </c>
      <c r="X681" s="72" t="s">
        <v>2362</v>
      </c>
      <c r="Y681" s="72" t="s">
        <v>2363</v>
      </c>
      <c r="Z681" s="72" t="s">
        <v>2364</v>
      </c>
      <c r="AA681" s="72" t="s">
        <v>2365</v>
      </c>
      <c r="AB681" s="72" t="s">
        <v>2366</v>
      </c>
      <c r="AC681" s="72" t="s">
        <v>2367</v>
      </c>
      <c r="AD681" s="72" t="s">
        <v>2368</v>
      </c>
      <c r="AE681" s="72" t="s">
        <v>2369</v>
      </c>
      <c r="AF681" s="72" t="s">
        <v>2370</v>
      </c>
      <c r="AG681" s="72" t="s">
        <v>2210</v>
      </c>
      <c r="AH681" s="72" t="s">
        <v>2371</v>
      </c>
      <c r="AI681" s="72" t="s">
        <v>1931</v>
      </c>
      <c r="AJ681" s="72" t="s">
        <v>1932</v>
      </c>
    </row>
    <row r="682" spans="1:36">
      <c r="A682" s="1" t="s">
        <v>2372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c r="A683" s="1" t="s">
        <v>2373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2358</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50" t="s">
        <v>2374</v>
      </c>
      <c r="B687" s="67" t="s">
        <v>2345</v>
      </c>
      <c r="C687" s="67" t="s">
        <v>2346</v>
      </c>
      <c r="D687" s="67" t="s">
        <v>2347</v>
      </c>
      <c r="E687" s="67" t="s">
        <v>2348</v>
      </c>
      <c r="F687" s="67" t="s">
        <v>729</v>
      </c>
      <c r="G687" s="67" t="s">
        <v>1955</v>
      </c>
      <c r="H687" s="67" t="s">
        <v>2349</v>
      </c>
      <c r="I687" s="67" t="s">
        <v>1809</v>
      </c>
      <c r="J687" s="67" t="s">
        <v>1233</v>
      </c>
      <c r="K687" s="1"/>
      <c r="L687" s="1"/>
      <c r="M687" s="1"/>
      <c r="N687" s="1"/>
      <c r="O687" s="1"/>
      <c r="P687" s="1"/>
      <c r="Q687" s="1"/>
      <c r="R687" s="1"/>
      <c r="S687" s="1"/>
      <c r="T687" s="1"/>
      <c r="U687" s="1"/>
      <c r="V687" s="1"/>
      <c r="W687" s="1"/>
      <c r="X687" s="1"/>
      <c r="Y687" s="1"/>
      <c r="Z687" s="1"/>
      <c r="AA687" s="1"/>
      <c r="AB687" s="1"/>
    </row>
    <row r="688" spans="1:36">
      <c r="A688" s="1" t="s">
        <v>2375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50">
        <f>SUM(B688:I688)</f>
        <v>6728.4315574766761</v>
      </c>
      <c r="K688" s="1"/>
      <c r="L688" s="1"/>
      <c r="M688" s="1"/>
      <c r="N688" s="1"/>
      <c r="O688" s="1"/>
      <c r="P688" s="1"/>
      <c r="Q688" s="1"/>
      <c r="R688" s="1"/>
      <c r="S688" s="1"/>
      <c r="T688" s="1"/>
      <c r="U688" s="1"/>
      <c r="V688" s="1"/>
      <c r="W688" s="1"/>
      <c r="X688" s="1"/>
      <c r="Y688" s="1"/>
      <c r="Z688" s="1"/>
      <c r="AA688" s="1"/>
      <c r="AB688" s="1"/>
    </row>
    <row r="689" spans="1:28">
      <c r="A689" s="1" t="s">
        <v>2376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50">
        <f>SUM(B689:I689)</f>
        <v>6829.3363086771278</v>
      </c>
      <c r="K689" s="1"/>
      <c r="L689" s="1"/>
      <c r="M689" s="1"/>
      <c r="N689" s="1"/>
      <c r="O689" s="1"/>
      <c r="P689" s="1"/>
      <c r="Q689" s="1"/>
      <c r="R689" s="1"/>
      <c r="S689" s="1"/>
      <c r="T689" s="1"/>
      <c r="U689" s="1"/>
      <c r="V689" s="1"/>
      <c r="W689" s="1"/>
      <c r="X689" s="1"/>
      <c r="Y689" s="1"/>
      <c r="Z689" s="1"/>
      <c r="AA689" s="1"/>
      <c r="AB689" s="1"/>
    </row>
    <row r="690" spans="1:28">
      <c r="A690" s="1" t="s">
        <v>993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50">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50">
        <f t="shared" si="23"/>
        <v>1988.8849778707445</v>
      </c>
      <c r="K691" s="1"/>
      <c r="L691" s="1"/>
      <c r="M691" s="1"/>
      <c r="N691" s="1"/>
      <c r="O691" s="1"/>
      <c r="P691" s="1"/>
      <c r="Q691" s="1"/>
      <c r="R691" s="1"/>
      <c r="S691" s="1"/>
      <c r="T691" s="1"/>
      <c r="U691" s="1"/>
      <c r="V691" s="1"/>
      <c r="W691" s="1"/>
      <c r="X691" s="1"/>
      <c r="Y691" s="1"/>
      <c r="Z691" s="1"/>
      <c r="AA691" s="1"/>
      <c r="AB691" s="1"/>
    </row>
    <row r="692" spans="1:28">
      <c r="A692" s="1" t="s">
        <v>1180</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50">
        <f t="shared" si="23"/>
        <v>594.3871781042867</v>
      </c>
      <c r="K692" s="1"/>
      <c r="L692" s="1"/>
      <c r="M692" s="1"/>
      <c r="N692" s="1"/>
      <c r="O692" s="1"/>
      <c r="P692" s="1"/>
      <c r="Q692" s="1"/>
      <c r="R692" s="1"/>
      <c r="S692" s="1"/>
      <c r="T692" s="1"/>
      <c r="U692" s="1"/>
      <c r="V692" s="1"/>
      <c r="W692" s="1"/>
      <c r="X692" s="1"/>
      <c r="Y692" s="1"/>
      <c r="Z692" s="1"/>
      <c r="AA692" s="1"/>
      <c r="AB692" s="1"/>
    </row>
    <row r="693" spans="1:28">
      <c r="A693" s="1" t="s">
        <v>371</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50">
        <f t="shared" si="23"/>
        <v>1847.0916388108249</v>
      </c>
      <c r="K693" s="1"/>
      <c r="L693" s="1"/>
      <c r="M693" s="1"/>
      <c r="N693" s="1"/>
      <c r="O693" s="1"/>
      <c r="P693" s="1"/>
      <c r="Q693" s="1"/>
      <c r="R693" s="1"/>
      <c r="S693" s="1"/>
      <c r="T693" s="1"/>
      <c r="U693" s="1"/>
      <c r="V693" s="1"/>
      <c r="W693" s="1"/>
      <c r="X693" s="1"/>
      <c r="Y693" s="1"/>
      <c r="Z693" s="1"/>
      <c r="AA693" s="1"/>
      <c r="AB693" s="1"/>
    </row>
    <row r="694" spans="1:28">
      <c r="A694" s="1" t="s">
        <v>1178</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50">
        <f t="shared" si="23"/>
        <v>566.1011011848085</v>
      </c>
      <c r="K694" s="1"/>
      <c r="L694" s="1"/>
      <c r="M694" s="1"/>
      <c r="N694" s="1"/>
      <c r="O694" s="1"/>
      <c r="P694" s="1"/>
      <c r="Q694" s="1"/>
      <c r="R694" s="1"/>
      <c r="S694" s="1"/>
      <c r="T694" s="1"/>
      <c r="U694" s="1"/>
      <c r="V694" s="1"/>
      <c r="W694" s="1"/>
      <c r="X694" s="1"/>
      <c r="Y694" s="1"/>
      <c r="Z694" s="1"/>
      <c r="AA694" s="1"/>
      <c r="AB694" s="1"/>
    </row>
    <row r="695" spans="1:28">
      <c r="A695" s="1" t="s">
        <v>1187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50">
        <f t="shared" si="23"/>
        <v>205.76462632912921</v>
      </c>
      <c r="K695" s="1"/>
      <c r="L695" s="1"/>
      <c r="M695" s="1"/>
      <c r="N695" s="1"/>
      <c r="O695" s="1"/>
      <c r="P695" s="1"/>
      <c r="Q695" s="1"/>
      <c r="R695" s="1"/>
      <c r="S695" s="1"/>
      <c r="T695" s="1"/>
      <c r="U695" s="1"/>
      <c r="V695" s="1"/>
      <c r="W695" s="1"/>
      <c r="X695" s="1"/>
      <c r="Y695" s="1"/>
      <c r="Z695" s="1"/>
      <c r="AA695" s="1"/>
      <c r="AB695" s="1"/>
    </row>
    <row r="696" spans="1:28">
      <c r="A696" s="1" t="s">
        <v>2377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50">
        <f t="shared" si="23"/>
        <v>-773.96549280953138</v>
      </c>
      <c r="K696" s="1"/>
      <c r="L696" s="1"/>
      <c r="M696" s="1"/>
      <c r="N696" s="1"/>
      <c r="O696" s="1"/>
      <c r="P696" s="1"/>
      <c r="Q696" s="1"/>
      <c r="R696" s="1"/>
      <c r="S696" s="1"/>
      <c r="T696" s="1"/>
      <c r="U696" s="1"/>
      <c r="V696" s="1"/>
      <c r="W696" s="1"/>
      <c r="X696" s="1"/>
      <c r="Y696" s="1"/>
      <c r="Z696" s="1"/>
      <c r="AA696" s="1"/>
      <c r="AB696" s="1"/>
    </row>
    <row r="697" spans="1:28">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c r="A698" s="1" t="s">
        <v>2378</v>
      </c>
      <c r="B698" s="5"/>
      <c r="C698" s="5"/>
      <c r="D698" s="5"/>
      <c r="E698" s="5"/>
      <c r="F698" s="5"/>
      <c r="G698" s="5"/>
      <c r="H698" s="5"/>
      <c r="I698" s="5"/>
      <c r="K698" s="1"/>
      <c r="L698" s="1"/>
      <c r="M698" s="1"/>
      <c r="N698" s="1"/>
    </row>
    <row r="699" spans="1:28" ht="15" thickBot="1">
      <c r="A699" s="74" t="s">
        <v>2379</v>
      </c>
      <c r="B699" s="75">
        <f>SUM(B689:D689,I689)</f>
        <v>6784.1546601877326</v>
      </c>
      <c r="C699" s="5"/>
      <c r="D699" s="5"/>
      <c r="E699" s="249"/>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c r="A700" s="74" t="s">
        <v>2380</v>
      </c>
      <c r="B700" s="75">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c r="B701" s="5"/>
      <c r="C701" s="5"/>
      <c r="D701" s="5"/>
      <c r="E701" s="5"/>
      <c r="F701" s="5"/>
      <c r="G701" s="5"/>
      <c r="H701" s="5"/>
      <c r="I701" s="249"/>
      <c r="K701" s="1"/>
      <c r="L701" s="1"/>
      <c r="M701" s="1"/>
      <c r="N701" s="1"/>
      <c r="O701" s="1"/>
      <c r="P701" s="1"/>
      <c r="Q701" s="1"/>
      <c r="R701" s="1"/>
      <c r="S701" s="1"/>
      <c r="T701" s="1"/>
      <c r="U701" s="1"/>
      <c r="V701" s="1"/>
      <c r="W701" s="1"/>
      <c r="X701" s="1"/>
      <c r="Y701" s="1"/>
      <c r="Z701" s="1"/>
      <c r="AA701" s="1"/>
      <c r="AB701" s="1"/>
    </row>
    <row r="702" spans="1:28" ht="15" thickBot="1">
      <c r="A702" s="1" t="s">
        <v>2381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c r="A703" s="74" t="s">
        <v>2379</v>
      </c>
      <c r="B703" s="75">
        <f>SUM(B689:I689)</f>
        <v>6829.3363086771278</v>
      </c>
      <c r="D703" s="249"/>
      <c r="K703" s="1"/>
      <c r="L703" s="1"/>
      <c r="M703" s="1"/>
      <c r="N703" s="1"/>
      <c r="O703" s="1"/>
      <c r="P703" s="1"/>
      <c r="Q703" s="1"/>
      <c r="R703" s="1"/>
      <c r="S703" s="1"/>
      <c r="T703" s="1"/>
      <c r="U703" s="1"/>
      <c r="V703" s="1"/>
      <c r="W703" s="1"/>
      <c r="X703" s="1"/>
      <c r="Y703" s="1"/>
      <c r="Z703" s="1"/>
      <c r="AA703" s="1"/>
      <c r="AB703" s="1"/>
    </row>
    <row r="704" spans="1:28" ht="29.4" thickBot="1">
      <c r="A704" s="74" t="s">
        <v>2380</v>
      </c>
      <c r="B704" s="75">
        <f>SUM(B688:I688)</f>
        <v>6728.4315574766761</v>
      </c>
      <c r="D704" s="249"/>
      <c r="K704" s="1"/>
      <c r="L704" s="1"/>
      <c r="M704" s="1"/>
      <c r="N704" s="1"/>
      <c r="O704" s="1"/>
      <c r="P704" s="1"/>
      <c r="Q704" s="1"/>
      <c r="R704" s="1"/>
      <c r="S704" s="1"/>
      <c r="T704" s="1"/>
      <c r="U704" s="1"/>
      <c r="V704" s="1"/>
      <c r="W704" s="1"/>
      <c r="X704" s="1"/>
      <c r="Y704" s="1"/>
      <c r="Z704" s="1"/>
      <c r="AA704" s="1"/>
      <c r="AB704" s="1"/>
    </row>
    <row r="705" spans="1:28">
      <c r="A705" s="3"/>
      <c r="B705" s="5"/>
      <c r="K705" s="1"/>
      <c r="L705" s="1"/>
      <c r="M705" s="1"/>
      <c r="N705" s="1"/>
      <c r="O705" s="1"/>
      <c r="P705" s="1"/>
      <c r="Q705" s="1"/>
      <c r="R705" s="1"/>
      <c r="S705" s="1"/>
      <c r="T705" s="1"/>
      <c r="U705" s="1"/>
      <c r="V705" s="1"/>
      <c r="W705" s="1"/>
      <c r="X705" s="1"/>
      <c r="Y705" s="1"/>
      <c r="Z705" s="1"/>
      <c r="AA705" s="1"/>
      <c r="AB705" s="1"/>
    </row>
    <row r="706" spans="1:28">
      <c r="A706" s="1" t="s">
        <v>993</v>
      </c>
      <c r="B706" s="5">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1180</v>
      </c>
      <c r="B708" s="5">
        <f t="shared" si="25"/>
        <v>594.3871781042867</v>
      </c>
      <c r="K708" s="1"/>
      <c r="L708" s="1"/>
      <c r="M708" s="1"/>
      <c r="N708" s="1"/>
      <c r="O708" s="1"/>
      <c r="P708" s="1"/>
      <c r="Q708" s="1"/>
      <c r="R708" s="1"/>
      <c r="S708" s="1"/>
      <c r="T708" s="1"/>
      <c r="U708" s="1"/>
      <c r="V708" s="1"/>
      <c r="W708" s="1"/>
      <c r="X708" s="1"/>
      <c r="Y708" s="1"/>
      <c r="Z708" s="1"/>
      <c r="AA708" s="1"/>
      <c r="AB708" s="1"/>
    </row>
    <row r="709" spans="1:28">
      <c r="A709" s="1" t="s">
        <v>371</v>
      </c>
      <c r="B709" s="5">
        <f t="shared" si="25"/>
        <v>1847.0916388108249</v>
      </c>
      <c r="K709" s="1"/>
      <c r="L709" s="1"/>
      <c r="M709" s="1"/>
      <c r="N709" s="1"/>
      <c r="O709" s="1"/>
      <c r="P709" s="1"/>
      <c r="Q709" s="1"/>
      <c r="R709" s="1"/>
      <c r="S709" s="1"/>
      <c r="T709" s="1"/>
      <c r="U709" s="1"/>
      <c r="V709" s="1"/>
      <c r="W709" s="1"/>
      <c r="X709" s="1"/>
      <c r="Y709" s="1"/>
      <c r="Z709" s="1"/>
      <c r="AA709" s="1"/>
      <c r="AB709" s="1"/>
    </row>
    <row r="710" spans="1:28">
      <c r="A710" s="1" t="s">
        <v>1178</v>
      </c>
      <c r="B710" s="5">
        <f t="shared" si="25"/>
        <v>566.1011011848085</v>
      </c>
      <c r="K710" s="1"/>
      <c r="L710" s="1"/>
      <c r="M710" s="1"/>
      <c r="N710" s="1"/>
      <c r="O710" s="1"/>
      <c r="P710" s="1"/>
      <c r="Q710" s="1"/>
      <c r="R710" s="1"/>
      <c r="S710" s="1"/>
      <c r="T710" s="1"/>
      <c r="U710" s="1"/>
      <c r="V710" s="1"/>
      <c r="W710" s="1"/>
      <c r="X710" s="1"/>
      <c r="Y710" s="1"/>
      <c r="Z710" s="1"/>
      <c r="AA710" s="1"/>
      <c r="AB710" s="1"/>
    </row>
    <row r="711" spans="1:28">
      <c r="A711" s="1" t="s">
        <v>1187</v>
      </c>
      <c r="B711" s="5">
        <f t="shared" si="25"/>
        <v>205.76462632912921</v>
      </c>
      <c r="K711" s="1"/>
      <c r="L711" s="1"/>
      <c r="M711" s="1"/>
      <c r="N711" s="1"/>
      <c r="O711" s="1"/>
      <c r="P711" s="1"/>
      <c r="Q711" s="1"/>
      <c r="R711" s="1"/>
      <c r="S711" s="1"/>
      <c r="T711" s="1"/>
      <c r="U711" s="1"/>
      <c r="V711" s="1"/>
      <c r="W711" s="1"/>
      <c r="X711" s="1"/>
      <c r="Y711" s="1"/>
      <c r="Z711" s="1"/>
      <c r="AA711" s="1"/>
      <c r="AB711" s="1"/>
    </row>
    <row r="712" spans="1:28">
      <c r="A712" s="1" t="s">
        <v>2377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c r="A713" s="3"/>
      <c r="B713" s="5"/>
      <c r="C713" s="5"/>
      <c r="K713" s="1"/>
      <c r="L713" s="1"/>
      <c r="M713" s="1"/>
      <c r="N713" s="1"/>
      <c r="O713" s="1"/>
      <c r="P713" s="1"/>
      <c r="Q713" s="1"/>
      <c r="R713" s="1"/>
      <c r="S713" s="1"/>
      <c r="T713" s="1"/>
      <c r="U713" s="1"/>
      <c r="V713" s="1"/>
      <c r="W713" s="1"/>
      <c r="X713" s="1"/>
      <c r="Y713" s="1"/>
      <c r="Z713" s="1"/>
      <c r="AA713" s="1"/>
      <c r="AB713" s="1"/>
    </row>
    <row r="714" spans="1:28">
      <c r="A714" s="3"/>
      <c r="B714" s="5"/>
      <c r="K714" s="1"/>
      <c r="L714" s="1"/>
      <c r="M714" s="1"/>
      <c r="N714" s="1"/>
      <c r="O714" s="1"/>
      <c r="P714" s="1"/>
      <c r="Q714" s="1"/>
      <c r="R714" s="1"/>
      <c r="S714" s="1"/>
      <c r="T714" s="1"/>
      <c r="U714" s="1"/>
      <c r="V714" s="1"/>
      <c r="W714" s="1"/>
      <c r="X714" s="1"/>
      <c r="Y714" s="1"/>
      <c r="Z714" s="1"/>
      <c r="AA714" s="1"/>
      <c r="AB714" s="1"/>
    </row>
    <row r="715" spans="1:28">
      <c r="A715" s="3"/>
      <c r="B715" s="5"/>
      <c r="K715" s="1"/>
      <c r="L715" s="1"/>
      <c r="M715" s="1"/>
      <c r="N715" s="1"/>
      <c r="O715" s="1"/>
      <c r="P715" s="1"/>
      <c r="Q715" s="1"/>
      <c r="R715" s="1"/>
      <c r="S715" s="1"/>
      <c r="T715" s="1"/>
      <c r="U715" s="1"/>
      <c r="V715" s="1"/>
      <c r="W715" s="1"/>
      <c r="X715" s="1"/>
      <c r="Y715" s="1"/>
      <c r="Z715" s="1"/>
      <c r="AA715" s="1"/>
      <c r="AB715" s="1"/>
    </row>
    <row r="716" spans="1:28" ht="15.6">
      <c r="A716" s="76" t="s">
        <v>2382</v>
      </c>
      <c r="B716" s="77"/>
      <c r="C716" s="77"/>
      <c r="D716" s="77"/>
      <c r="E716" s="77"/>
      <c r="F716" s="77"/>
      <c r="G716" s="77"/>
      <c r="H716" s="77"/>
      <c r="I716" s="77"/>
      <c r="J716" s="77"/>
      <c r="K716" s="77"/>
      <c r="L716" s="77"/>
      <c r="M716" s="77"/>
      <c r="N716" s="77"/>
    </row>
    <row r="717" spans="1:28">
      <c r="A717" s="77" t="s">
        <v>2383</v>
      </c>
      <c r="B717" s="77"/>
      <c r="C717" s="77"/>
      <c r="D717" s="77"/>
      <c r="E717" s="77"/>
      <c r="F717" s="77"/>
      <c r="G717" s="77"/>
      <c r="H717" s="77"/>
      <c r="I717" s="77"/>
      <c r="J717" s="77"/>
      <c r="K717" s="77"/>
      <c r="L717" s="77"/>
      <c r="M717" s="77"/>
      <c r="N717" s="77"/>
    </row>
    <row r="718" spans="1:28">
      <c r="A718" s="77" t="s">
        <v>2384</v>
      </c>
      <c r="B718" s="77"/>
      <c r="C718" s="77"/>
      <c r="D718" s="77"/>
      <c r="E718" s="77"/>
      <c r="F718" s="77"/>
      <c r="G718" s="77"/>
      <c r="H718" s="77"/>
      <c r="I718" s="77"/>
      <c r="J718" s="77"/>
      <c r="K718" s="77"/>
      <c r="L718" s="77"/>
      <c r="M718" s="77"/>
      <c r="N718" s="77"/>
    </row>
    <row r="719" spans="1:28" ht="30.6">
      <c r="A719" s="78" t="s">
        <v>2385</v>
      </c>
      <c r="B719" s="79" t="s">
        <v>2386</v>
      </c>
      <c r="C719" s="80" t="s">
        <v>2387</v>
      </c>
      <c r="D719" s="81" t="s">
        <v>2388</v>
      </c>
      <c r="E719" s="81" t="s">
        <v>2389</v>
      </c>
      <c r="F719" s="82" t="s">
        <v>2390</v>
      </c>
      <c r="G719" s="81" t="s">
        <v>2391</v>
      </c>
      <c r="H719" s="82" t="s">
        <v>2392</v>
      </c>
      <c r="I719" s="81" t="s">
        <v>2393</v>
      </c>
      <c r="J719" s="82" t="s">
        <v>2394</v>
      </c>
      <c r="K719" s="81" t="s">
        <v>2395</v>
      </c>
      <c r="L719" s="82" t="s">
        <v>2396</v>
      </c>
      <c r="M719" s="82" t="s">
        <v>2397</v>
      </c>
      <c r="N719" s="82" t="s">
        <v>2398</v>
      </c>
    </row>
    <row r="720" spans="1:28">
      <c r="A720" s="83" t="s">
        <v>2399</v>
      </c>
      <c r="B720" s="84" t="s">
        <v>2400</v>
      </c>
      <c r="C720" s="85" t="s">
        <v>2401</v>
      </c>
      <c r="D720" s="83" t="s">
        <v>2402</v>
      </c>
      <c r="E720" s="83" t="s">
        <v>2403</v>
      </c>
      <c r="F720" s="86">
        <v>1</v>
      </c>
      <c r="G720" s="83" t="s">
        <v>2404</v>
      </c>
      <c r="H720" s="86">
        <v>1</v>
      </c>
      <c r="I720" s="83" t="s">
        <v>2405</v>
      </c>
      <c r="J720" s="86">
        <v>1</v>
      </c>
      <c r="K720" s="83" t="s">
        <v>2406</v>
      </c>
      <c r="L720" s="86">
        <v>1</v>
      </c>
      <c r="M720" s="83" t="s">
        <v>2407</v>
      </c>
      <c r="N720" s="86">
        <v>1</v>
      </c>
    </row>
    <row r="721" spans="1:14">
      <c r="A721" s="87" t="s">
        <v>2408</v>
      </c>
      <c r="B721" s="88" t="s">
        <v>2409</v>
      </c>
      <c r="C721" s="88" t="s">
        <v>2410</v>
      </c>
      <c r="D721" s="87" t="s">
        <v>2411</v>
      </c>
      <c r="E721" s="87" t="s">
        <v>2412</v>
      </c>
      <c r="F721" s="89">
        <v>84</v>
      </c>
      <c r="G721" s="87" t="s">
        <v>2413</v>
      </c>
      <c r="H721" s="89">
        <v>28</v>
      </c>
      <c r="I721" s="87" t="s">
        <v>2414</v>
      </c>
      <c r="J721" s="89">
        <v>67</v>
      </c>
      <c r="K721" s="87" t="s">
        <v>2415</v>
      </c>
      <c r="L721" s="89">
        <v>14</v>
      </c>
      <c r="M721" s="87" t="s">
        <v>2416</v>
      </c>
      <c r="N721" s="89">
        <v>4</v>
      </c>
    </row>
    <row r="722" spans="1:14">
      <c r="A722" s="90" t="s">
        <v>2417</v>
      </c>
      <c r="B722" s="91" t="s">
        <v>2409</v>
      </c>
      <c r="C722" s="91" t="s">
        <v>2410</v>
      </c>
      <c r="D722" s="90" t="s">
        <v>2411</v>
      </c>
      <c r="E722" s="90" t="s">
        <v>2418</v>
      </c>
      <c r="F722" s="92">
        <v>85</v>
      </c>
      <c r="G722" s="90" t="s">
        <v>2419</v>
      </c>
      <c r="H722" s="92">
        <v>30</v>
      </c>
      <c r="I722" s="90" t="s">
        <v>2420</v>
      </c>
      <c r="J722" s="92">
        <v>68</v>
      </c>
      <c r="K722" s="90" t="s">
        <v>2421</v>
      </c>
      <c r="L722" s="92">
        <v>15</v>
      </c>
      <c r="M722" s="90" t="s">
        <v>2422</v>
      </c>
      <c r="N722" s="92">
        <v>6</v>
      </c>
    </row>
    <row r="723" spans="1:14">
      <c r="A723" s="93" t="s">
        <v>2423</v>
      </c>
      <c r="B723" s="94" t="s">
        <v>2424</v>
      </c>
      <c r="C723" s="94" t="s">
        <v>2425</v>
      </c>
      <c r="D723" s="93" t="s">
        <v>2426</v>
      </c>
      <c r="E723" s="93" t="s">
        <v>2427</v>
      </c>
      <c r="F723" s="95">
        <v>264</v>
      </c>
      <c r="G723" s="93" t="s">
        <v>2428</v>
      </c>
      <c r="H723" s="95">
        <v>265</v>
      </c>
      <c r="I723" s="93" t="s">
        <v>2429</v>
      </c>
      <c r="J723" s="95">
        <v>277</v>
      </c>
      <c r="K723" s="93" t="s">
        <v>2430</v>
      </c>
      <c r="L723" s="95">
        <v>282</v>
      </c>
      <c r="M723" s="93" t="s">
        <v>2431</v>
      </c>
      <c r="N723" s="95">
        <v>234</v>
      </c>
    </row>
    <row r="724" spans="1:14">
      <c r="A724" s="83" t="s">
        <v>2432</v>
      </c>
      <c r="B724" s="84" t="s">
        <v>2433</v>
      </c>
      <c r="C724" s="96">
        <v>45</v>
      </c>
      <c r="D724" s="97">
        <v>0.26</v>
      </c>
      <c r="E724" s="83" t="s">
        <v>2434</v>
      </c>
      <c r="F724" s="86">
        <v>6900</v>
      </c>
      <c r="G724" s="83" t="s">
        <v>2435</v>
      </c>
      <c r="H724" s="86">
        <v>4660</v>
      </c>
      <c r="I724" s="83" t="s">
        <v>2436</v>
      </c>
      <c r="J724" s="86">
        <v>6890</v>
      </c>
      <c r="K724" s="83" t="s">
        <v>2437</v>
      </c>
      <c r="L724" s="86">
        <v>4890</v>
      </c>
      <c r="M724" s="83" t="s">
        <v>2438</v>
      </c>
      <c r="N724" s="86">
        <v>2340</v>
      </c>
    </row>
    <row r="725" spans="1:14">
      <c r="A725" s="87" t="s">
        <v>2439</v>
      </c>
      <c r="B725" s="88" t="s">
        <v>2440</v>
      </c>
      <c r="C725" s="98">
        <v>100</v>
      </c>
      <c r="D725" s="99">
        <v>0.32</v>
      </c>
      <c r="E725" s="87" t="s">
        <v>2441</v>
      </c>
      <c r="F725" s="100">
        <v>10800</v>
      </c>
      <c r="G725" s="87" t="s">
        <v>2442</v>
      </c>
      <c r="H725" s="100">
        <v>10200</v>
      </c>
      <c r="I725" s="87" t="s">
        <v>2443</v>
      </c>
      <c r="J725" s="100">
        <v>11300</v>
      </c>
      <c r="K725" s="87" t="s">
        <v>2444</v>
      </c>
      <c r="L725" s="100">
        <v>11000</v>
      </c>
      <c r="M725" s="87" t="s">
        <v>2445</v>
      </c>
      <c r="N725" s="89">
        <v>8450</v>
      </c>
    </row>
    <row r="726" spans="1:14">
      <c r="A726" s="90" t="s">
        <v>2446</v>
      </c>
      <c r="B726" s="91" t="s">
        <v>2447</v>
      </c>
      <c r="C726" s="101">
        <v>640</v>
      </c>
      <c r="D726" s="102">
        <v>0.25</v>
      </c>
      <c r="E726" s="90" t="s">
        <v>2448</v>
      </c>
      <c r="F726" s="103">
        <v>10900</v>
      </c>
      <c r="G726" s="90" t="s">
        <v>2449</v>
      </c>
      <c r="H726" s="103">
        <v>13900</v>
      </c>
      <c r="I726" s="90" t="s">
        <v>2450</v>
      </c>
      <c r="J726" s="103">
        <v>11700</v>
      </c>
      <c r="K726" s="90" t="s">
        <v>2451</v>
      </c>
      <c r="L726" s="103">
        <v>14200</v>
      </c>
      <c r="M726" s="90" t="s">
        <v>2452</v>
      </c>
      <c r="N726" s="103">
        <v>15900</v>
      </c>
    </row>
    <row r="727" spans="1:14">
      <c r="A727" s="87" t="s">
        <v>2453</v>
      </c>
      <c r="B727" s="104" t="s">
        <v>2454</v>
      </c>
      <c r="C727" s="105">
        <v>85</v>
      </c>
      <c r="D727" s="99">
        <v>0.3</v>
      </c>
      <c r="E727" s="87" t="s">
        <v>2455</v>
      </c>
      <c r="F727" s="89">
        <v>6490</v>
      </c>
      <c r="G727" s="87" t="s">
        <v>2456</v>
      </c>
      <c r="H727" s="89">
        <v>5820</v>
      </c>
      <c r="I727" s="87" t="s">
        <v>2457</v>
      </c>
      <c r="J727" s="89">
        <v>6730</v>
      </c>
      <c r="K727" s="87" t="s">
        <v>2458</v>
      </c>
      <c r="L727" s="89">
        <v>6250</v>
      </c>
      <c r="M727" s="87" t="s">
        <v>2459</v>
      </c>
      <c r="N727" s="89">
        <v>4470</v>
      </c>
    </row>
    <row r="728" spans="1:14">
      <c r="A728" s="90" t="s">
        <v>2460</v>
      </c>
      <c r="B728" s="106" t="s">
        <v>2461</v>
      </c>
      <c r="C728" s="101">
        <v>190</v>
      </c>
      <c r="D728" s="102">
        <v>0.31</v>
      </c>
      <c r="E728" s="90" t="s">
        <v>2462</v>
      </c>
      <c r="F728" s="92">
        <v>7710</v>
      </c>
      <c r="G728" s="90" t="s">
        <v>2463</v>
      </c>
      <c r="H728" s="92">
        <v>8590</v>
      </c>
      <c r="I728" s="90" t="s">
        <v>2464</v>
      </c>
      <c r="J728" s="92">
        <v>8190</v>
      </c>
      <c r="K728" s="90" t="s">
        <v>2465</v>
      </c>
      <c r="L728" s="92">
        <v>9020</v>
      </c>
      <c r="M728" s="90" t="s">
        <v>2466</v>
      </c>
      <c r="N728" s="92">
        <v>8550</v>
      </c>
    </row>
    <row r="729" spans="1:14">
      <c r="A729" s="93" t="s">
        <v>2467</v>
      </c>
      <c r="B729" s="107" t="s">
        <v>2468</v>
      </c>
      <c r="C729" s="108">
        <v>1020</v>
      </c>
      <c r="D729" s="109">
        <v>0.2</v>
      </c>
      <c r="E729" s="93" t="s">
        <v>2469</v>
      </c>
      <c r="F729" s="95">
        <v>5860</v>
      </c>
      <c r="G729" s="93" t="s">
        <v>2470</v>
      </c>
      <c r="H729" s="95">
        <v>7670</v>
      </c>
      <c r="I729" s="93" t="s">
        <v>2471</v>
      </c>
      <c r="J729" s="95">
        <v>6310</v>
      </c>
      <c r="K729" s="93" t="s">
        <v>2472</v>
      </c>
      <c r="L729" s="95">
        <v>7810</v>
      </c>
      <c r="M729" s="93" t="s">
        <v>2473</v>
      </c>
      <c r="N729" s="95">
        <v>8980</v>
      </c>
    </row>
    <row r="730" spans="1:14">
      <c r="A730" s="83" t="s">
        <v>2474</v>
      </c>
      <c r="B730" s="84" t="s">
        <v>2475</v>
      </c>
      <c r="C730" s="96">
        <v>1.7</v>
      </c>
      <c r="D730" s="97">
        <v>0.15</v>
      </c>
      <c r="E730" s="83" t="s">
        <v>2476</v>
      </c>
      <c r="F730" s="86">
        <v>543</v>
      </c>
      <c r="G730" s="83" t="s">
        <v>2476</v>
      </c>
      <c r="H730" s="86">
        <v>148</v>
      </c>
      <c r="I730" s="83" t="s">
        <v>2477</v>
      </c>
      <c r="J730" s="86">
        <v>192</v>
      </c>
      <c r="K730" s="83" t="s">
        <v>2478</v>
      </c>
      <c r="L730" s="86">
        <v>26</v>
      </c>
      <c r="M730" s="83" t="s">
        <v>2479</v>
      </c>
      <c r="N730" s="86">
        <v>20</v>
      </c>
    </row>
    <row r="731" spans="1:14">
      <c r="A731" s="87" t="s">
        <v>2480</v>
      </c>
      <c r="B731" s="88" t="s">
        <v>2481</v>
      </c>
      <c r="C731" s="105">
        <v>11.9</v>
      </c>
      <c r="D731" s="99">
        <v>0.21</v>
      </c>
      <c r="E731" s="87" t="s">
        <v>2482</v>
      </c>
      <c r="F731" s="89">
        <v>5280</v>
      </c>
      <c r="G731" s="87" t="s">
        <v>2455</v>
      </c>
      <c r="H731" s="89">
        <v>1760</v>
      </c>
      <c r="I731" s="87" t="s">
        <v>2483</v>
      </c>
      <c r="J731" s="89">
        <v>4200</v>
      </c>
      <c r="K731" s="87" t="s">
        <v>2484</v>
      </c>
      <c r="L731" s="89">
        <v>832</v>
      </c>
      <c r="M731" s="87" t="s">
        <v>2485</v>
      </c>
      <c r="N731" s="89">
        <v>262</v>
      </c>
    </row>
    <row r="732" spans="1:14">
      <c r="A732" s="90" t="s">
        <v>2486</v>
      </c>
      <c r="B732" s="106" t="s">
        <v>2487</v>
      </c>
      <c r="C732" s="110">
        <v>1</v>
      </c>
      <c r="D732" s="102">
        <v>0.17</v>
      </c>
      <c r="E732" s="90" t="s">
        <v>2488</v>
      </c>
      <c r="F732" s="92">
        <v>218</v>
      </c>
      <c r="G732" s="90" t="s">
        <v>2488</v>
      </c>
      <c r="H732" s="92">
        <v>59</v>
      </c>
      <c r="I732" s="90" t="s">
        <v>2489</v>
      </c>
      <c r="J732" s="92">
        <v>70</v>
      </c>
      <c r="K732" s="90" t="s">
        <v>2490</v>
      </c>
      <c r="L732" s="92">
        <v>10</v>
      </c>
      <c r="M732" s="90" t="s">
        <v>2491</v>
      </c>
      <c r="N732" s="92">
        <v>8</v>
      </c>
    </row>
    <row r="733" spans="1:14">
      <c r="A733" s="87" t="s">
        <v>2492</v>
      </c>
      <c r="B733" s="104" t="s">
        <v>2493</v>
      </c>
      <c r="C733" s="105">
        <v>3.4</v>
      </c>
      <c r="D733" s="99">
        <v>0.21</v>
      </c>
      <c r="E733" s="87" t="s">
        <v>2494</v>
      </c>
      <c r="F733" s="89">
        <v>945</v>
      </c>
      <c r="G733" s="87" t="s">
        <v>2495</v>
      </c>
      <c r="H733" s="89">
        <v>258</v>
      </c>
      <c r="I733" s="87" t="s">
        <v>2496</v>
      </c>
      <c r="J733" s="89">
        <v>426</v>
      </c>
      <c r="K733" s="87" t="s">
        <v>2497</v>
      </c>
      <c r="L733" s="89">
        <v>48</v>
      </c>
      <c r="M733" s="87" t="s">
        <v>2498</v>
      </c>
      <c r="N733" s="89">
        <v>36</v>
      </c>
    </row>
    <row r="734" spans="1:14">
      <c r="A734" s="90" t="s">
        <v>2499</v>
      </c>
      <c r="B734" s="106" t="s">
        <v>2500</v>
      </c>
      <c r="C734" s="110">
        <v>1.3</v>
      </c>
      <c r="D734" s="102">
        <v>0.15</v>
      </c>
      <c r="E734" s="90" t="s">
        <v>2501</v>
      </c>
      <c r="F734" s="92">
        <v>292</v>
      </c>
      <c r="G734" s="90" t="s">
        <v>2501</v>
      </c>
      <c r="H734" s="92">
        <v>79</v>
      </c>
      <c r="I734" s="90" t="s">
        <v>2502</v>
      </c>
      <c r="J734" s="92">
        <v>98</v>
      </c>
      <c r="K734" s="90" t="s">
        <v>2503</v>
      </c>
      <c r="L734" s="92">
        <v>14</v>
      </c>
      <c r="M734" s="90" t="s">
        <v>2504</v>
      </c>
      <c r="N734" s="92">
        <v>11</v>
      </c>
    </row>
    <row r="735" spans="1:14">
      <c r="A735" s="87" t="s">
        <v>2505</v>
      </c>
      <c r="B735" s="104" t="s">
        <v>2506</v>
      </c>
      <c r="C735" s="105">
        <v>4</v>
      </c>
      <c r="D735" s="99">
        <v>0.23</v>
      </c>
      <c r="E735" s="87" t="s">
        <v>2507</v>
      </c>
      <c r="F735" s="89">
        <v>1350</v>
      </c>
      <c r="G735" s="87" t="s">
        <v>2508</v>
      </c>
      <c r="H735" s="89">
        <v>370</v>
      </c>
      <c r="I735" s="87" t="s">
        <v>2509</v>
      </c>
      <c r="J735" s="89">
        <v>659</v>
      </c>
      <c r="K735" s="87" t="s">
        <v>2510</v>
      </c>
      <c r="L735" s="89">
        <v>72</v>
      </c>
      <c r="M735" s="87" t="s">
        <v>2511</v>
      </c>
      <c r="N735" s="89">
        <v>51</v>
      </c>
    </row>
    <row r="736" spans="1:14">
      <c r="A736" s="90" t="s">
        <v>2512</v>
      </c>
      <c r="B736" s="106" t="s">
        <v>2513</v>
      </c>
      <c r="C736" s="110">
        <v>5.9</v>
      </c>
      <c r="D736" s="102">
        <v>0.2</v>
      </c>
      <c r="E736" s="90" t="s">
        <v>2514</v>
      </c>
      <c r="F736" s="92">
        <v>1870</v>
      </c>
      <c r="G736" s="90" t="s">
        <v>2515</v>
      </c>
      <c r="H736" s="92">
        <v>527</v>
      </c>
      <c r="I736" s="90" t="s">
        <v>2516</v>
      </c>
      <c r="J736" s="92">
        <v>1120</v>
      </c>
      <c r="K736" s="90" t="s">
        <v>2517</v>
      </c>
      <c r="L736" s="92">
        <v>121</v>
      </c>
      <c r="M736" s="90" t="s">
        <v>2518</v>
      </c>
      <c r="N736" s="92">
        <v>74</v>
      </c>
    </row>
    <row r="737" spans="1:14">
      <c r="A737" s="87" t="s">
        <v>2519</v>
      </c>
      <c r="B737" s="104" t="s">
        <v>2520</v>
      </c>
      <c r="C737" s="105">
        <v>4.3</v>
      </c>
      <c r="D737" s="99">
        <v>0.17</v>
      </c>
      <c r="E737" s="87" t="s">
        <v>2521</v>
      </c>
      <c r="F737" s="89">
        <v>1230</v>
      </c>
      <c r="G737" s="87" t="s">
        <v>2522</v>
      </c>
      <c r="H737" s="89">
        <v>338</v>
      </c>
      <c r="I737" s="87" t="s">
        <v>2523</v>
      </c>
      <c r="J737" s="89">
        <v>624</v>
      </c>
      <c r="K737" s="87" t="s">
        <v>2524</v>
      </c>
      <c r="L737" s="89">
        <v>67</v>
      </c>
      <c r="M737" s="87" t="s">
        <v>2525</v>
      </c>
      <c r="N737" s="89">
        <v>47</v>
      </c>
    </row>
    <row r="738" spans="1:14">
      <c r="A738" s="90" t="s">
        <v>2526</v>
      </c>
      <c r="B738" s="106" t="s">
        <v>2527</v>
      </c>
      <c r="C738" s="110">
        <v>9.1999999999999993</v>
      </c>
      <c r="D738" s="102">
        <v>0.16</v>
      </c>
      <c r="E738" s="90" t="s">
        <v>2528</v>
      </c>
      <c r="F738" s="92">
        <v>2550</v>
      </c>
      <c r="G738" s="90" t="s">
        <v>2529</v>
      </c>
      <c r="H738" s="92">
        <v>782</v>
      </c>
      <c r="I738" s="90" t="s">
        <v>2530</v>
      </c>
      <c r="J738" s="92">
        <v>1850</v>
      </c>
      <c r="K738" s="90" t="s">
        <v>2531</v>
      </c>
      <c r="L738" s="92">
        <v>271</v>
      </c>
      <c r="M738" s="90" t="s">
        <v>2532</v>
      </c>
      <c r="N738" s="92">
        <v>111</v>
      </c>
    </row>
    <row r="739" spans="1:14">
      <c r="A739" s="87" t="s">
        <v>2533</v>
      </c>
      <c r="B739" s="104" t="s">
        <v>2534</v>
      </c>
      <c r="C739" s="105">
        <v>17.2</v>
      </c>
      <c r="D739" s="99">
        <v>0.19</v>
      </c>
      <c r="E739" s="87" t="s">
        <v>2535</v>
      </c>
      <c r="F739" s="89">
        <v>5020</v>
      </c>
      <c r="G739" s="87" t="s">
        <v>2536</v>
      </c>
      <c r="H739" s="89">
        <v>1980</v>
      </c>
      <c r="I739" s="87" t="s">
        <v>2437</v>
      </c>
      <c r="J739" s="89">
        <v>4390</v>
      </c>
      <c r="K739" s="87" t="s">
        <v>2537</v>
      </c>
      <c r="L739" s="89">
        <v>1370</v>
      </c>
      <c r="M739" s="87" t="s">
        <v>2538</v>
      </c>
      <c r="N739" s="89">
        <v>356</v>
      </c>
    </row>
    <row r="740" spans="1:14">
      <c r="A740" s="90" t="s">
        <v>2539</v>
      </c>
      <c r="B740" s="106" t="s">
        <v>2540</v>
      </c>
      <c r="C740" s="110">
        <v>1.9</v>
      </c>
      <c r="D740" s="102">
        <v>0.22</v>
      </c>
      <c r="E740" s="90" t="s">
        <v>2541</v>
      </c>
      <c r="F740" s="92">
        <v>469</v>
      </c>
      <c r="G740" s="90" t="s">
        <v>2541</v>
      </c>
      <c r="H740" s="92">
        <v>127</v>
      </c>
      <c r="I740" s="90" t="s">
        <v>2542</v>
      </c>
      <c r="J740" s="92">
        <v>170</v>
      </c>
      <c r="K740" s="90" t="s">
        <v>2543</v>
      </c>
      <c r="L740" s="92">
        <v>22</v>
      </c>
      <c r="M740" s="90" t="s">
        <v>2544</v>
      </c>
      <c r="N740" s="92">
        <v>18</v>
      </c>
    </row>
    <row r="741" spans="1:14">
      <c r="A741" s="87" t="s">
        <v>2545</v>
      </c>
      <c r="B741" s="104" t="s">
        <v>2546</v>
      </c>
      <c r="C741" s="105">
        <v>5.9</v>
      </c>
      <c r="D741" s="99">
        <v>0.28999999999999998</v>
      </c>
      <c r="E741" s="87" t="s">
        <v>2547</v>
      </c>
      <c r="F741" s="89">
        <v>1860</v>
      </c>
      <c r="G741" s="87" t="s">
        <v>2548</v>
      </c>
      <c r="H741" s="89">
        <v>525</v>
      </c>
      <c r="I741" s="87" t="s">
        <v>2549</v>
      </c>
      <c r="J741" s="89">
        <v>1110</v>
      </c>
      <c r="K741" s="87" t="s">
        <v>2550</v>
      </c>
      <c r="L741" s="89">
        <v>120</v>
      </c>
      <c r="M741" s="87" t="s">
        <v>2551</v>
      </c>
      <c r="N741" s="89">
        <v>73</v>
      </c>
    </row>
    <row r="742" spans="1:14" ht="19.2">
      <c r="A742" s="111" t="s">
        <v>2552</v>
      </c>
      <c r="B742" s="111" t="s">
        <v>2553</v>
      </c>
      <c r="C742" s="112" t="s">
        <v>2554</v>
      </c>
      <c r="D742" s="113">
        <v>0.04</v>
      </c>
      <c r="E742" s="112" t="s">
        <v>2555</v>
      </c>
      <c r="F742" s="114">
        <v>5</v>
      </c>
      <c r="G742" s="112" t="s">
        <v>2555</v>
      </c>
      <c r="H742" s="114">
        <v>1</v>
      </c>
      <c r="I742" s="112" t="s">
        <v>2556</v>
      </c>
      <c r="J742" s="114">
        <v>2</v>
      </c>
      <c r="K742" s="112" t="s">
        <v>2557</v>
      </c>
      <c r="L742" s="115" t="s">
        <v>2558</v>
      </c>
      <c r="M742" s="112" t="s">
        <v>2559</v>
      </c>
      <c r="N742" s="115" t="s">
        <v>2558</v>
      </c>
    </row>
    <row r="743" spans="1:14">
      <c r="A743" s="83" t="s">
        <v>2560</v>
      </c>
      <c r="B743" s="84" t="s">
        <v>2561</v>
      </c>
      <c r="C743" s="116">
        <v>222</v>
      </c>
      <c r="D743" s="97">
        <v>0.18</v>
      </c>
      <c r="E743" s="83" t="s">
        <v>2562</v>
      </c>
      <c r="F743" s="117">
        <v>10800</v>
      </c>
      <c r="G743" s="83" t="s">
        <v>2563</v>
      </c>
      <c r="H743" s="117">
        <v>12400</v>
      </c>
      <c r="I743" s="83" t="s">
        <v>2564</v>
      </c>
      <c r="J743" s="117">
        <v>11500</v>
      </c>
      <c r="K743" s="83" t="s">
        <v>2450</v>
      </c>
      <c r="L743" s="117">
        <v>13000</v>
      </c>
      <c r="M743" s="83" t="s">
        <v>2565</v>
      </c>
      <c r="N743" s="117">
        <v>12700</v>
      </c>
    </row>
    <row r="744" spans="1:14">
      <c r="A744" s="87" t="s">
        <v>2566</v>
      </c>
      <c r="B744" s="88" t="s">
        <v>2567</v>
      </c>
      <c r="C744" s="105">
        <v>5.2</v>
      </c>
      <c r="D744" s="99">
        <v>0.11</v>
      </c>
      <c r="E744" s="87" t="s">
        <v>2568</v>
      </c>
      <c r="F744" s="118">
        <v>2430</v>
      </c>
      <c r="G744" s="87" t="s">
        <v>2569</v>
      </c>
      <c r="H744" s="118">
        <v>677</v>
      </c>
      <c r="I744" s="87" t="s">
        <v>2570</v>
      </c>
      <c r="J744" s="119">
        <v>1360</v>
      </c>
      <c r="K744" s="87" t="s">
        <v>2571</v>
      </c>
      <c r="L744" s="118">
        <v>145</v>
      </c>
      <c r="M744" s="87" t="s">
        <v>2572</v>
      </c>
      <c r="N744" s="118">
        <v>94</v>
      </c>
    </row>
    <row r="745" spans="1:14">
      <c r="A745" s="90" t="s">
        <v>2573</v>
      </c>
      <c r="B745" s="91" t="s">
        <v>2574</v>
      </c>
      <c r="C745" s="110">
        <v>2.8</v>
      </c>
      <c r="D745" s="102">
        <v>0.02</v>
      </c>
      <c r="E745" s="90" t="s">
        <v>2575</v>
      </c>
      <c r="F745" s="120">
        <v>427</v>
      </c>
      <c r="G745" s="90" t="s">
        <v>2575</v>
      </c>
      <c r="H745" s="120">
        <v>116</v>
      </c>
      <c r="I745" s="90" t="s">
        <v>2576</v>
      </c>
      <c r="J745" s="120">
        <v>177</v>
      </c>
      <c r="K745" s="90" t="s">
        <v>2577</v>
      </c>
      <c r="L745" s="120">
        <v>21</v>
      </c>
      <c r="M745" s="90" t="s">
        <v>2578</v>
      </c>
      <c r="N745" s="120">
        <v>16</v>
      </c>
    </row>
    <row r="746" spans="1:14">
      <c r="A746" s="87" t="s">
        <v>2579</v>
      </c>
      <c r="B746" s="104" t="s">
        <v>2580</v>
      </c>
      <c r="C746" s="105">
        <v>28.2</v>
      </c>
      <c r="D746" s="99">
        <v>0.23</v>
      </c>
      <c r="E746" s="87" t="s">
        <v>2581</v>
      </c>
      <c r="F746" s="118">
        <v>6090</v>
      </c>
      <c r="G746" s="87" t="s">
        <v>2582</v>
      </c>
      <c r="H746" s="119">
        <v>3170</v>
      </c>
      <c r="I746" s="87" t="s">
        <v>2583</v>
      </c>
      <c r="J746" s="119">
        <v>5800</v>
      </c>
      <c r="K746" s="87" t="s">
        <v>2584</v>
      </c>
      <c r="L746" s="118">
        <v>2980</v>
      </c>
      <c r="M746" s="87" t="s">
        <v>2585</v>
      </c>
      <c r="N746" s="118">
        <v>967</v>
      </c>
    </row>
    <row r="747" spans="1:14">
      <c r="A747" s="90" t="s">
        <v>2586</v>
      </c>
      <c r="B747" s="106" t="s">
        <v>2587</v>
      </c>
      <c r="C747" s="110">
        <v>9.6999999999999993</v>
      </c>
      <c r="D747" s="102">
        <v>0.19</v>
      </c>
      <c r="E747" s="90" t="s">
        <v>2588</v>
      </c>
      <c r="F747" s="120">
        <v>3580</v>
      </c>
      <c r="G747" s="90" t="s">
        <v>2589</v>
      </c>
      <c r="H747" s="121">
        <v>1120</v>
      </c>
      <c r="I747" s="90" t="s">
        <v>2590</v>
      </c>
      <c r="J747" s="121">
        <v>2660</v>
      </c>
      <c r="K747" s="90" t="s">
        <v>2591</v>
      </c>
      <c r="L747" s="120">
        <v>412</v>
      </c>
      <c r="M747" s="90" t="s">
        <v>2592</v>
      </c>
      <c r="N747" s="120">
        <v>160</v>
      </c>
    </row>
    <row r="748" spans="1:14">
      <c r="A748" s="87" t="s">
        <v>2593</v>
      </c>
      <c r="B748" s="104" t="s">
        <v>2594</v>
      </c>
      <c r="C748" s="105">
        <v>13.4</v>
      </c>
      <c r="D748" s="99">
        <v>0.16</v>
      </c>
      <c r="E748" s="87" t="s">
        <v>2595</v>
      </c>
      <c r="F748" s="118">
        <v>3710</v>
      </c>
      <c r="G748" s="87" t="s">
        <v>2596</v>
      </c>
      <c r="H748" s="119">
        <v>1300</v>
      </c>
      <c r="I748" s="87" t="s">
        <v>2412</v>
      </c>
      <c r="J748" s="119">
        <v>3050</v>
      </c>
      <c r="K748" s="87" t="s">
        <v>2597</v>
      </c>
      <c r="L748" s="118">
        <v>703</v>
      </c>
      <c r="M748" s="87" t="s">
        <v>2598</v>
      </c>
      <c r="N748" s="118">
        <v>201</v>
      </c>
    </row>
    <row r="749" spans="1:14">
      <c r="A749" s="90" t="s">
        <v>2599</v>
      </c>
      <c r="B749" s="106" t="s">
        <v>2600</v>
      </c>
      <c r="C749" s="110">
        <v>3.5</v>
      </c>
      <c r="D749" s="102">
        <v>0.13</v>
      </c>
      <c r="E749" s="90" t="s">
        <v>2601</v>
      </c>
      <c r="F749" s="120">
        <v>1200</v>
      </c>
      <c r="G749" s="90" t="s">
        <v>2602</v>
      </c>
      <c r="H749" s="120">
        <v>328</v>
      </c>
      <c r="I749" s="90" t="s">
        <v>2603</v>
      </c>
      <c r="J749" s="120">
        <v>549</v>
      </c>
      <c r="K749" s="90" t="s">
        <v>2604</v>
      </c>
      <c r="L749" s="120">
        <v>62</v>
      </c>
      <c r="M749" s="90" t="s">
        <v>2403</v>
      </c>
      <c r="N749" s="120">
        <v>46</v>
      </c>
    </row>
    <row r="750" spans="1:14">
      <c r="A750" s="87" t="s">
        <v>2605</v>
      </c>
      <c r="B750" s="88" t="s">
        <v>2606</v>
      </c>
      <c r="C750" s="105">
        <v>47.1</v>
      </c>
      <c r="D750" s="99">
        <v>0.16</v>
      </c>
      <c r="E750" s="87" t="s">
        <v>2607</v>
      </c>
      <c r="F750" s="118">
        <v>6940</v>
      </c>
      <c r="G750" s="87" t="s">
        <v>2608</v>
      </c>
      <c r="H750" s="119">
        <v>4800</v>
      </c>
      <c r="I750" s="87" t="s">
        <v>2609</v>
      </c>
      <c r="J750" s="119">
        <v>6960</v>
      </c>
      <c r="K750" s="87" t="s">
        <v>2610</v>
      </c>
      <c r="L750" s="118">
        <v>5060</v>
      </c>
      <c r="M750" s="87" t="s">
        <v>2611</v>
      </c>
      <c r="N750" s="119">
        <v>2500</v>
      </c>
    </row>
    <row r="751" spans="1:14">
      <c r="A751" s="90" t="s">
        <v>2612</v>
      </c>
      <c r="B751" s="106" t="s">
        <v>2613</v>
      </c>
      <c r="C751" s="110">
        <v>0.4</v>
      </c>
      <c r="D751" s="102">
        <v>0.04</v>
      </c>
      <c r="E751" s="90" t="s">
        <v>2614</v>
      </c>
      <c r="F751" s="120">
        <v>60</v>
      </c>
      <c r="G751" s="90" t="s">
        <v>2614</v>
      </c>
      <c r="H751" s="120">
        <v>16</v>
      </c>
      <c r="I751" s="90" t="s">
        <v>2615</v>
      </c>
      <c r="J751" s="120">
        <v>18</v>
      </c>
      <c r="K751" s="90" t="s">
        <v>2616</v>
      </c>
      <c r="L751" s="120">
        <v>3</v>
      </c>
      <c r="M751" s="90" t="s">
        <v>2617</v>
      </c>
      <c r="N751" s="120">
        <v>2</v>
      </c>
    </row>
    <row r="752" spans="1:14">
      <c r="A752" s="87" t="s">
        <v>2618</v>
      </c>
      <c r="B752" s="104" t="s">
        <v>2619</v>
      </c>
      <c r="C752" s="105">
        <v>1.5</v>
      </c>
      <c r="D752" s="99">
        <v>0.1</v>
      </c>
      <c r="E752" s="87" t="s">
        <v>2620</v>
      </c>
      <c r="F752" s="118">
        <v>506</v>
      </c>
      <c r="G752" s="87" t="s">
        <v>2620</v>
      </c>
      <c r="H752" s="118">
        <v>138</v>
      </c>
      <c r="I752" s="87" t="s">
        <v>2621</v>
      </c>
      <c r="J752" s="118">
        <v>174</v>
      </c>
      <c r="K752" s="87" t="s">
        <v>2622</v>
      </c>
      <c r="L752" s="118">
        <v>24</v>
      </c>
      <c r="M752" s="87" t="s">
        <v>2623</v>
      </c>
      <c r="N752" s="118">
        <v>19</v>
      </c>
    </row>
    <row r="753" spans="1:14">
      <c r="A753" s="90" t="s">
        <v>2624</v>
      </c>
      <c r="B753" s="106" t="s">
        <v>2625</v>
      </c>
      <c r="C753" s="90" t="s">
        <v>2626</v>
      </c>
      <c r="D753" s="102">
        <v>0.02</v>
      </c>
      <c r="E753" s="90" t="s">
        <v>2627</v>
      </c>
      <c r="F753" s="120">
        <v>13</v>
      </c>
      <c r="G753" s="90" t="s">
        <v>2627</v>
      </c>
      <c r="H753" s="120">
        <v>4</v>
      </c>
      <c r="I753" s="90" t="s">
        <v>2628</v>
      </c>
      <c r="J753" s="120">
        <v>4</v>
      </c>
      <c r="K753" s="90" t="s">
        <v>2629</v>
      </c>
      <c r="L753" s="122" t="s">
        <v>2630</v>
      </c>
      <c r="M753" s="90" t="s">
        <v>2631</v>
      </c>
      <c r="N753" s="122" t="s">
        <v>2630</v>
      </c>
    </row>
    <row r="754" spans="1:14">
      <c r="A754" s="87" t="s">
        <v>2632</v>
      </c>
      <c r="B754" s="104" t="s">
        <v>2633</v>
      </c>
      <c r="C754" s="105">
        <v>28.2</v>
      </c>
      <c r="D754" s="99">
        <v>0.27</v>
      </c>
      <c r="E754" s="87" t="s">
        <v>2634</v>
      </c>
      <c r="F754" s="118">
        <v>5080</v>
      </c>
      <c r="G754" s="87" t="s">
        <v>2635</v>
      </c>
      <c r="H754" s="119">
        <v>2640</v>
      </c>
      <c r="I754" s="87" t="s">
        <v>2636</v>
      </c>
      <c r="J754" s="119">
        <v>4830</v>
      </c>
      <c r="K754" s="87" t="s">
        <v>2637</v>
      </c>
      <c r="L754" s="118">
        <v>2480</v>
      </c>
      <c r="M754" s="87" t="s">
        <v>2638</v>
      </c>
      <c r="N754" s="118">
        <v>806</v>
      </c>
    </row>
    <row r="755" spans="1:14">
      <c r="A755" s="90" t="s">
        <v>2639</v>
      </c>
      <c r="B755" s="106" t="s">
        <v>2640</v>
      </c>
      <c r="C755" s="110">
        <v>38.9</v>
      </c>
      <c r="D755" s="102">
        <v>0.26</v>
      </c>
      <c r="E755" s="90" t="s">
        <v>2641</v>
      </c>
      <c r="F755" s="120">
        <v>5360</v>
      </c>
      <c r="G755" s="90" t="s">
        <v>2642</v>
      </c>
      <c r="H755" s="121">
        <v>3350</v>
      </c>
      <c r="I755" s="90" t="s">
        <v>2643</v>
      </c>
      <c r="J755" s="121">
        <v>5280</v>
      </c>
      <c r="K755" s="90" t="s">
        <v>2644</v>
      </c>
      <c r="L755" s="120">
        <v>3440</v>
      </c>
      <c r="M755" s="90" t="s">
        <v>2645</v>
      </c>
      <c r="N755" s="121">
        <v>1460</v>
      </c>
    </row>
    <row r="756" spans="1:14">
      <c r="A756" s="87" t="s">
        <v>2646</v>
      </c>
      <c r="B756" s="104" t="s">
        <v>2647</v>
      </c>
      <c r="C756" s="105">
        <v>13.1</v>
      </c>
      <c r="D756" s="99">
        <v>0.23</v>
      </c>
      <c r="E756" s="87" t="s">
        <v>2648</v>
      </c>
      <c r="F756" s="118">
        <v>3480</v>
      </c>
      <c r="G756" s="87" t="s">
        <v>2649</v>
      </c>
      <c r="H756" s="119">
        <v>1210</v>
      </c>
      <c r="I756" s="87" t="s">
        <v>2650</v>
      </c>
      <c r="J756" s="119">
        <v>2840</v>
      </c>
      <c r="K756" s="87" t="s">
        <v>2651</v>
      </c>
      <c r="L756" s="118">
        <v>636</v>
      </c>
      <c r="M756" s="87" t="s">
        <v>2652</v>
      </c>
      <c r="N756" s="118">
        <v>185</v>
      </c>
    </row>
    <row r="757" spans="1:14">
      <c r="A757" s="90" t="s">
        <v>2653</v>
      </c>
      <c r="B757" s="106" t="s">
        <v>2654</v>
      </c>
      <c r="C757" s="110">
        <v>11</v>
      </c>
      <c r="D757" s="91" t="s">
        <v>2655</v>
      </c>
      <c r="E757" s="90" t="s">
        <v>2656</v>
      </c>
      <c r="F757" s="120">
        <v>4110</v>
      </c>
      <c r="G757" s="90" t="s">
        <v>2657</v>
      </c>
      <c r="H757" s="121">
        <v>1330</v>
      </c>
      <c r="I757" s="90" t="s">
        <v>2658</v>
      </c>
      <c r="J757" s="121">
        <v>3190</v>
      </c>
      <c r="K757" s="90" t="s">
        <v>2659</v>
      </c>
      <c r="L757" s="120">
        <v>573</v>
      </c>
      <c r="M757" s="90" t="s">
        <v>2660</v>
      </c>
      <c r="N757" s="120">
        <v>195</v>
      </c>
    </row>
    <row r="758" spans="1:14">
      <c r="A758" s="87" t="s">
        <v>2661</v>
      </c>
      <c r="B758" s="104" t="s">
        <v>2662</v>
      </c>
      <c r="C758" s="98">
        <v>242</v>
      </c>
      <c r="D758" s="99">
        <v>0.24</v>
      </c>
      <c r="E758" s="87" t="s">
        <v>2607</v>
      </c>
      <c r="F758" s="118">
        <v>6940</v>
      </c>
      <c r="G758" s="87" t="s">
        <v>2663</v>
      </c>
      <c r="H758" s="119">
        <v>8060</v>
      </c>
      <c r="I758" s="87" t="s">
        <v>2664</v>
      </c>
      <c r="J758" s="119">
        <v>7400</v>
      </c>
      <c r="K758" s="87" t="s">
        <v>2665</v>
      </c>
      <c r="L758" s="118">
        <v>8400</v>
      </c>
      <c r="M758" s="87" t="s">
        <v>2666</v>
      </c>
      <c r="N758" s="119">
        <v>8380</v>
      </c>
    </row>
    <row r="759" spans="1:14">
      <c r="A759" s="90" t="s">
        <v>2667</v>
      </c>
      <c r="B759" s="106" t="s">
        <v>2668</v>
      </c>
      <c r="C759" s="110">
        <v>6.5</v>
      </c>
      <c r="D759" s="91" t="s">
        <v>2669</v>
      </c>
      <c r="E759" s="90" t="s">
        <v>2670</v>
      </c>
      <c r="F759" s="120">
        <v>2510</v>
      </c>
      <c r="G759" s="90" t="s">
        <v>2671</v>
      </c>
      <c r="H759" s="120">
        <v>716</v>
      </c>
      <c r="I759" s="90" t="s">
        <v>2672</v>
      </c>
      <c r="J759" s="121">
        <v>1570</v>
      </c>
      <c r="K759" s="90" t="s">
        <v>2673</v>
      </c>
      <c r="L759" s="120">
        <v>176</v>
      </c>
      <c r="M759" s="90" t="s">
        <v>2674</v>
      </c>
      <c r="N759" s="120">
        <v>100</v>
      </c>
    </row>
    <row r="760" spans="1:14">
      <c r="A760" s="87" t="s">
        <v>2675</v>
      </c>
      <c r="B760" s="104" t="s">
        <v>2676</v>
      </c>
      <c r="C760" s="105">
        <v>47.1</v>
      </c>
      <c r="D760" s="99">
        <v>0.24</v>
      </c>
      <c r="E760" s="87" t="s">
        <v>2677</v>
      </c>
      <c r="F760" s="118">
        <v>6680</v>
      </c>
      <c r="G760" s="87" t="s">
        <v>2678</v>
      </c>
      <c r="H760" s="119">
        <v>4620</v>
      </c>
      <c r="I760" s="87" t="s">
        <v>2666</v>
      </c>
      <c r="J760" s="119">
        <v>6690</v>
      </c>
      <c r="K760" s="87" t="s">
        <v>2679</v>
      </c>
      <c r="L760" s="118">
        <v>4870</v>
      </c>
      <c r="M760" s="87" t="s">
        <v>2680</v>
      </c>
      <c r="N760" s="119">
        <v>2410</v>
      </c>
    </row>
    <row r="761" spans="1:14">
      <c r="A761" s="90" t="s">
        <v>2681</v>
      </c>
      <c r="B761" s="106" t="s">
        <v>2682</v>
      </c>
      <c r="C761" s="110">
        <v>3.2</v>
      </c>
      <c r="D761" s="91" t="s">
        <v>2683</v>
      </c>
      <c r="E761" s="90" t="s">
        <v>2684</v>
      </c>
      <c r="F761" s="120">
        <v>863</v>
      </c>
      <c r="G761" s="90" t="s">
        <v>2685</v>
      </c>
      <c r="H761" s="120">
        <v>235</v>
      </c>
      <c r="I761" s="90" t="s">
        <v>2686</v>
      </c>
      <c r="J761" s="120">
        <v>378</v>
      </c>
      <c r="K761" s="90" t="s">
        <v>2687</v>
      </c>
      <c r="L761" s="120">
        <v>44</v>
      </c>
      <c r="M761" s="90" t="s">
        <v>2688</v>
      </c>
      <c r="N761" s="120">
        <v>33</v>
      </c>
    </row>
    <row r="762" spans="1:14">
      <c r="A762" s="87" t="s">
        <v>2689</v>
      </c>
      <c r="B762" s="104" t="s">
        <v>2690</v>
      </c>
      <c r="C762" s="105">
        <v>3.1</v>
      </c>
      <c r="D762" s="88" t="s">
        <v>2691</v>
      </c>
      <c r="E762" s="87" t="s">
        <v>2692</v>
      </c>
      <c r="F762" s="118">
        <v>1070</v>
      </c>
      <c r="G762" s="87" t="s">
        <v>2692</v>
      </c>
      <c r="H762" s="118">
        <v>290</v>
      </c>
      <c r="I762" s="87" t="s">
        <v>2693</v>
      </c>
      <c r="J762" s="118">
        <v>460</v>
      </c>
      <c r="K762" s="87" t="s">
        <v>2694</v>
      </c>
      <c r="L762" s="118">
        <v>54</v>
      </c>
      <c r="M762" s="87" t="s">
        <v>2695</v>
      </c>
      <c r="N762" s="118">
        <v>40</v>
      </c>
    </row>
    <row r="763" spans="1:14">
      <c r="A763" s="90" t="s">
        <v>2696</v>
      </c>
      <c r="B763" s="106" t="s">
        <v>2697</v>
      </c>
      <c r="C763" s="110">
        <v>7.7</v>
      </c>
      <c r="D763" s="102">
        <v>0.24</v>
      </c>
      <c r="E763" s="90" t="s">
        <v>2698</v>
      </c>
      <c r="F763" s="120">
        <v>2920</v>
      </c>
      <c r="G763" s="90" t="s">
        <v>2699</v>
      </c>
      <c r="H763" s="120">
        <v>858</v>
      </c>
      <c r="I763" s="90" t="s">
        <v>2700</v>
      </c>
      <c r="J763" s="121">
        <v>1970</v>
      </c>
      <c r="K763" s="90" t="s">
        <v>2701</v>
      </c>
      <c r="L763" s="120">
        <v>245</v>
      </c>
      <c r="M763" s="90" t="s">
        <v>2702</v>
      </c>
      <c r="N763" s="120">
        <v>121</v>
      </c>
    </row>
    <row r="764" spans="1:14">
      <c r="A764" s="87" t="s">
        <v>2703</v>
      </c>
      <c r="B764" s="104" t="s">
        <v>2704</v>
      </c>
      <c r="C764" s="105">
        <v>1.2</v>
      </c>
      <c r="D764" s="88" t="s">
        <v>2705</v>
      </c>
      <c r="E764" s="87" t="s">
        <v>2706</v>
      </c>
      <c r="F764" s="118">
        <v>278</v>
      </c>
      <c r="G764" s="87" t="s">
        <v>2706</v>
      </c>
      <c r="H764" s="118">
        <v>76</v>
      </c>
      <c r="I764" s="87" t="s">
        <v>2707</v>
      </c>
      <c r="J764" s="118">
        <v>92</v>
      </c>
      <c r="K764" s="87" t="s">
        <v>2708</v>
      </c>
      <c r="L764" s="118">
        <v>13</v>
      </c>
      <c r="M764" s="87" t="s">
        <v>2709</v>
      </c>
      <c r="N764" s="118">
        <v>10</v>
      </c>
    </row>
    <row r="765" spans="1:14">
      <c r="A765" s="90" t="s">
        <v>2710</v>
      </c>
      <c r="B765" s="106" t="s">
        <v>2711</v>
      </c>
      <c r="C765" s="110">
        <v>2.6</v>
      </c>
      <c r="D765" s="102">
        <v>7.0000000000000007E-2</v>
      </c>
      <c r="E765" s="90" t="s">
        <v>2712</v>
      </c>
      <c r="F765" s="120">
        <v>530</v>
      </c>
      <c r="G765" s="90" t="s">
        <v>2712</v>
      </c>
      <c r="H765" s="120">
        <v>144</v>
      </c>
      <c r="I765" s="90" t="s">
        <v>2713</v>
      </c>
      <c r="J765" s="120">
        <v>213</v>
      </c>
      <c r="K765" s="90" t="s">
        <v>2714</v>
      </c>
      <c r="L765" s="120">
        <v>26</v>
      </c>
      <c r="M765" s="90" t="s">
        <v>2715</v>
      </c>
      <c r="N765" s="120">
        <v>20</v>
      </c>
    </row>
    <row r="766" spans="1:14">
      <c r="A766" s="87" t="s">
        <v>2716</v>
      </c>
      <c r="B766" s="104" t="s">
        <v>2717</v>
      </c>
      <c r="C766" s="105">
        <v>28.4</v>
      </c>
      <c r="D766" s="99">
        <v>0.31</v>
      </c>
      <c r="E766" s="87" t="s">
        <v>2718</v>
      </c>
      <c r="F766" s="118">
        <v>4510</v>
      </c>
      <c r="G766" s="87" t="s">
        <v>2719</v>
      </c>
      <c r="H766" s="119">
        <v>2360</v>
      </c>
      <c r="I766" s="87" t="s">
        <v>2720</v>
      </c>
      <c r="J766" s="119">
        <v>4290</v>
      </c>
      <c r="K766" s="87" t="s">
        <v>2611</v>
      </c>
      <c r="L766" s="118">
        <v>2220</v>
      </c>
      <c r="M766" s="87" t="s">
        <v>2721</v>
      </c>
      <c r="N766" s="118">
        <v>725</v>
      </c>
    </row>
    <row r="767" spans="1:14">
      <c r="A767" s="90" t="s">
        <v>2722</v>
      </c>
      <c r="B767" s="106" t="s">
        <v>2723</v>
      </c>
      <c r="C767" s="110">
        <v>8.6999999999999993</v>
      </c>
      <c r="D767" s="102">
        <v>0.22</v>
      </c>
      <c r="E767" s="90" t="s">
        <v>2724</v>
      </c>
      <c r="F767" s="120">
        <v>2660</v>
      </c>
      <c r="G767" s="90" t="s">
        <v>2725</v>
      </c>
      <c r="H767" s="120">
        <v>804</v>
      </c>
      <c r="I767" s="90" t="s">
        <v>2726</v>
      </c>
      <c r="J767" s="121">
        <v>1890</v>
      </c>
      <c r="K767" s="90" t="s">
        <v>2727</v>
      </c>
      <c r="L767" s="120">
        <v>262</v>
      </c>
      <c r="M767" s="90" t="s">
        <v>2728</v>
      </c>
      <c r="N767" s="120">
        <v>114</v>
      </c>
    </row>
    <row r="768" spans="1:14">
      <c r="A768" s="87" t="s">
        <v>2729</v>
      </c>
      <c r="B768" s="104" t="s">
        <v>2730</v>
      </c>
      <c r="C768" s="105">
        <v>16.100000000000001</v>
      </c>
      <c r="D768" s="88" t="s">
        <v>2731</v>
      </c>
      <c r="E768" s="87" t="s">
        <v>2732</v>
      </c>
      <c r="F768" s="118">
        <v>4310</v>
      </c>
      <c r="G768" s="87" t="s">
        <v>2733</v>
      </c>
      <c r="H768" s="119">
        <v>1650</v>
      </c>
      <c r="I768" s="87" t="s">
        <v>2734</v>
      </c>
      <c r="J768" s="119">
        <v>3720</v>
      </c>
      <c r="K768" s="87" t="s">
        <v>2735</v>
      </c>
      <c r="L768" s="118">
        <v>1070</v>
      </c>
      <c r="M768" s="87" t="s">
        <v>2736</v>
      </c>
      <c r="N768" s="118">
        <v>281</v>
      </c>
    </row>
    <row r="769" spans="1:14">
      <c r="A769" s="90" t="s">
        <v>2737</v>
      </c>
      <c r="B769" s="106" t="s">
        <v>2738</v>
      </c>
      <c r="C769" s="90" t="s">
        <v>2739</v>
      </c>
      <c r="D769" s="106" t="s">
        <v>2740</v>
      </c>
      <c r="E769" s="90" t="s">
        <v>2741</v>
      </c>
      <c r="F769" s="122" t="s">
        <v>2630</v>
      </c>
      <c r="G769" s="90" t="s">
        <v>2741</v>
      </c>
      <c r="H769" s="122" t="s">
        <v>2630</v>
      </c>
      <c r="I769" s="90" t="s">
        <v>2742</v>
      </c>
      <c r="J769" s="122" t="s">
        <v>2630</v>
      </c>
      <c r="K769" s="90" t="s">
        <v>2743</v>
      </c>
      <c r="L769" s="122" t="s">
        <v>2630</v>
      </c>
      <c r="M769" s="90" t="s">
        <v>2744</v>
      </c>
      <c r="N769" s="122" t="s">
        <v>2630</v>
      </c>
    </row>
    <row r="770" spans="1:14">
      <c r="A770" s="87" t="s">
        <v>2745</v>
      </c>
      <c r="B770" s="104" t="s">
        <v>2746</v>
      </c>
      <c r="C770" s="87" t="s">
        <v>2747</v>
      </c>
      <c r="D770" s="104" t="s">
        <v>2748</v>
      </c>
      <c r="E770" s="87" t="s">
        <v>2749</v>
      </c>
      <c r="F770" s="123" t="s">
        <v>2630</v>
      </c>
      <c r="G770" s="87" t="s">
        <v>2749</v>
      </c>
      <c r="H770" s="123" t="s">
        <v>2630</v>
      </c>
      <c r="I770" s="87" t="s">
        <v>2750</v>
      </c>
      <c r="J770" s="123" t="s">
        <v>2630</v>
      </c>
      <c r="K770" s="87" t="s">
        <v>2751</v>
      </c>
      <c r="L770" s="123" t="s">
        <v>2630</v>
      </c>
      <c r="M770" s="87" t="s">
        <v>2752</v>
      </c>
      <c r="N770" s="123" t="s">
        <v>2630</v>
      </c>
    </row>
    <row r="771" spans="1:14">
      <c r="A771" s="90" t="s">
        <v>2753</v>
      </c>
      <c r="B771" s="106" t="s">
        <v>2754</v>
      </c>
      <c r="C771" s="90" t="s">
        <v>2755</v>
      </c>
      <c r="D771" s="102">
        <v>0.02</v>
      </c>
      <c r="E771" s="90" t="s">
        <v>2756</v>
      </c>
      <c r="F771" s="122" t="s">
        <v>2630</v>
      </c>
      <c r="G771" s="90" t="s">
        <v>2756</v>
      </c>
      <c r="H771" s="122" t="s">
        <v>2630</v>
      </c>
      <c r="I771" s="90" t="s">
        <v>2757</v>
      </c>
      <c r="J771" s="122" t="s">
        <v>2630</v>
      </c>
      <c r="K771" s="90" t="s">
        <v>2758</v>
      </c>
      <c r="L771" s="122" t="s">
        <v>2630</v>
      </c>
      <c r="M771" s="90" t="s">
        <v>2759</v>
      </c>
      <c r="N771" s="122" t="s">
        <v>2630</v>
      </c>
    </row>
    <row r="772" spans="1:14">
      <c r="A772" s="87" t="s">
        <v>2760</v>
      </c>
      <c r="B772" s="104" t="s">
        <v>2761</v>
      </c>
      <c r="C772" s="87" t="s">
        <v>2762</v>
      </c>
      <c r="D772" s="99">
        <v>0.01</v>
      </c>
      <c r="E772" s="87" t="s">
        <v>2763</v>
      </c>
      <c r="F772" s="123" t="s">
        <v>2630</v>
      </c>
      <c r="G772" s="87" t="s">
        <v>2763</v>
      </c>
      <c r="H772" s="123" t="s">
        <v>2630</v>
      </c>
      <c r="I772" s="87" t="s">
        <v>2764</v>
      </c>
      <c r="J772" s="123" t="s">
        <v>2630</v>
      </c>
      <c r="K772" s="87" t="s">
        <v>2765</v>
      </c>
      <c r="L772" s="123" t="s">
        <v>2630</v>
      </c>
      <c r="M772" s="87" t="s">
        <v>2766</v>
      </c>
      <c r="N772" s="123" t="s">
        <v>2630</v>
      </c>
    </row>
    <row r="773" spans="1:14">
      <c r="A773" s="90" t="s">
        <v>2767</v>
      </c>
      <c r="B773" s="106" t="s">
        <v>2768</v>
      </c>
      <c r="C773" s="90" t="s">
        <v>2769</v>
      </c>
      <c r="D773" s="102">
        <v>0.02</v>
      </c>
      <c r="E773" s="90" t="s">
        <v>2770</v>
      </c>
      <c r="F773" s="120">
        <v>1</v>
      </c>
      <c r="G773" s="90" t="s">
        <v>2770</v>
      </c>
      <c r="H773" s="122" t="s">
        <v>2630</v>
      </c>
      <c r="I773" s="90" t="s">
        <v>2771</v>
      </c>
      <c r="J773" s="122" t="s">
        <v>2630</v>
      </c>
      <c r="K773" s="90" t="s">
        <v>2772</v>
      </c>
      <c r="L773" s="122" t="s">
        <v>2630</v>
      </c>
      <c r="M773" s="90" t="s">
        <v>2773</v>
      </c>
      <c r="N773" s="122" t="s">
        <v>2630</v>
      </c>
    </row>
    <row r="774" spans="1:14">
      <c r="A774" s="87" t="s">
        <v>2774</v>
      </c>
      <c r="B774" s="104" t="s">
        <v>2775</v>
      </c>
      <c r="C774" s="87" t="s">
        <v>2776</v>
      </c>
      <c r="D774" s="99">
        <v>0.02</v>
      </c>
      <c r="E774" s="87" t="s">
        <v>2777</v>
      </c>
      <c r="F774" s="118">
        <v>1</v>
      </c>
      <c r="G774" s="87" t="s">
        <v>2777</v>
      </c>
      <c r="H774" s="123" t="s">
        <v>2630</v>
      </c>
      <c r="I774" s="87" t="s">
        <v>2778</v>
      </c>
      <c r="J774" s="123" t="s">
        <v>2630</v>
      </c>
      <c r="K774" s="87" t="s">
        <v>2779</v>
      </c>
      <c r="L774" s="123" t="s">
        <v>2630</v>
      </c>
      <c r="M774" s="87" t="s">
        <v>2780</v>
      </c>
      <c r="N774" s="123" t="s">
        <v>2630</v>
      </c>
    </row>
    <row r="775" spans="1:14">
      <c r="A775" s="90" t="s">
        <v>2781</v>
      </c>
      <c r="B775" s="106" t="s">
        <v>2782</v>
      </c>
      <c r="C775" s="90" t="s">
        <v>2783</v>
      </c>
      <c r="D775" s="102">
        <v>0.04</v>
      </c>
      <c r="E775" s="90" t="s">
        <v>2784</v>
      </c>
      <c r="F775" s="120">
        <v>4</v>
      </c>
      <c r="G775" s="90" t="s">
        <v>2784</v>
      </c>
      <c r="H775" s="122" t="s">
        <v>2630</v>
      </c>
      <c r="I775" s="90" t="s">
        <v>2785</v>
      </c>
      <c r="J775" s="122" t="s">
        <v>2630</v>
      </c>
      <c r="K775" s="90" t="s">
        <v>2786</v>
      </c>
      <c r="L775" s="122" t="s">
        <v>2630</v>
      </c>
      <c r="M775" s="90" t="s">
        <v>2787</v>
      </c>
      <c r="N775" s="122" t="s">
        <v>2630</v>
      </c>
    </row>
    <row r="776" spans="1:14">
      <c r="A776" s="93" t="s">
        <v>2788</v>
      </c>
      <c r="B776" s="107" t="s">
        <v>2789</v>
      </c>
      <c r="C776" s="93" t="s">
        <v>2790</v>
      </c>
      <c r="D776" s="94" t="s">
        <v>2791</v>
      </c>
      <c r="E776" s="93" t="s">
        <v>2736</v>
      </c>
      <c r="F776" s="124">
        <v>6</v>
      </c>
      <c r="G776" s="93" t="s">
        <v>2736</v>
      </c>
      <c r="H776" s="124">
        <v>2</v>
      </c>
      <c r="I776" s="93" t="s">
        <v>2792</v>
      </c>
      <c r="J776" s="124">
        <v>2</v>
      </c>
      <c r="K776" s="93" t="s">
        <v>2793</v>
      </c>
      <c r="L776" s="125" t="s">
        <v>2630</v>
      </c>
      <c r="M776" s="93" t="s">
        <v>2794</v>
      </c>
      <c r="N776" s="125" t="s">
        <v>2630</v>
      </c>
    </row>
    <row r="777" spans="1:14">
      <c r="A777" s="83" t="s">
        <v>2795</v>
      </c>
      <c r="B777" s="126" t="s">
        <v>2796</v>
      </c>
      <c r="C777" s="83" t="s">
        <v>2797</v>
      </c>
      <c r="D777" s="127">
        <v>0.01</v>
      </c>
      <c r="E777" s="83" t="s">
        <v>2798</v>
      </c>
      <c r="F777" s="128">
        <v>1</v>
      </c>
      <c r="G777" s="83" t="s">
        <v>2798</v>
      </c>
      <c r="H777" s="129" t="s">
        <v>2630</v>
      </c>
      <c r="I777" s="83" t="s">
        <v>2799</v>
      </c>
      <c r="J777" s="129" t="s">
        <v>2630</v>
      </c>
      <c r="K777" s="83" t="s">
        <v>2800</v>
      </c>
      <c r="L777" s="129" t="s">
        <v>2630</v>
      </c>
      <c r="M777" s="83" t="s">
        <v>2801</v>
      </c>
      <c r="N777" s="129" t="s">
        <v>2630</v>
      </c>
    </row>
    <row r="778" spans="1:14">
      <c r="A778" s="87" t="s">
        <v>2802</v>
      </c>
      <c r="B778" s="104" t="s">
        <v>2803</v>
      </c>
      <c r="C778" s="87" t="s">
        <v>2804</v>
      </c>
      <c r="D778" s="130">
        <v>0.01</v>
      </c>
      <c r="E778" s="87" t="s">
        <v>2805</v>
      </c>
      <c r="F778" s="123" t="s">
        <v>2630</v>
      </c>
      <c r="G778" s="87" t="s">
        <v>2805</v>
      </c>
      <c r="H778" s="123" t="s">
        <v>2630</v>
      </c>
      <c r="I778" s="87" t="s">
        <v>2806</v>
      </c>
      <c r="J778" s="123" t="s">
        <v>2630</v>
      </c>
      <c r="K778" s="87" t="s">
        <v>2807</v>
      </c>
      <c r="L778" s="123" t="s">
        <v>2630</v>
      </c>
      <c r="M778" s="87" t="s">
        <v>2808</v>
      </c>
      <c r="N778" s="123" t="s">
        <v>2630</v>
      </c>
    </row>
    <row r="779" spans="1:14">
      <c r="A779" s="90" t="s">
        <v>2809</v>
      </c>
      <c r="B779" s="106" t="s">
        <v>2810</v>
      </c>
      <c r="C779" s="90" t="s">
        <v>2804</v>
      </c>
      <c r="D779" s="131">
        <v>0.03</v>
      </c>
      <c r="E779" s="90" t="s">
        <v>2615</v>
      </c>
      <c r="F779" s="122" t="s">
        <v>2630</v>
      </c>
      <c r="G779" s="90" t="s">
        <v>2615</v>
      </c>
      <c r="H779" s="122" t="s">
        <v>2630</v>
      </c>
      <c r="I779" s="90" t="s">
        <v>2811</v>
      </c>
      <c r="J779" s="122" t="s">
        <v>2630</v>
      </c>
      <c r="K779" s="90" t="s">
        <v>2812</v>
      </c>
      <c r="L779" s="122" t="s">
        <v>2630</v>
      </c>
      <c r="M779" s="90" t="s">
        <v>2813</v>
      </c>
      <c r="N779" s="122" t="s">
        <v>2630</v>
      </c>
    </row>
    <row r="780" spans="1:14">
      <c r="A780" s="87" t="s">
        <v>2814</v>
      </c>
      <c r="B780" s="104" t="s">
        <v>2815</v>
      </c>
      <c r="C780" s="87" t="s">
        <v>2804</v>
      </c>
      <c r="D780" s="130">
        <v>0.03</v>
      </c>
      <c r="E780" s="87" t="s">
        <v>2816</v>
      </c>
      <c r="F780" s="123" t="s">
        <v>2630</v>
      </c>
      <c r="G780" s="87" t="s">
        <v>2816</v>
      </c>
      <c r="H780" s="123" t="s">
        <v>2630</v>
      </c>
      <c r="I780" s="87" t="s">
        <v>2817</v>
      </c>
      <c r="J780" s="123" t="s">
        <v>2630</v>
      </c>
      <c r="K780" s="87" t="s">
        <v>2818</v>
      </c>
      <c r="L780" s="123" t="s">
        <v>2630</v>
      </c>
      <c r="M780" s="87" t="s">
        <v>2819</v>
      </c>
      <c r="N780" s="123" t="s">
        <v>2630</v>
      </c>
    </row>
    <row r="781" spans="1:14" ht="19.2">
      <c r="A781" s="111" t="s">
        <v>2820</v>
      </c>
      <c r="B781" s="111" t="s">
        <v>2821</v>
      </c>
      <c r="C781" s="112" t="s">
        <v>2804</v>
      </c>
      <c r="D781" s="132">
        <v>0.03</v>
      </c>
      <c r="E781" s="112" t="s">
        <v>2822</v>
      </c>
      <c r="F781" s="133" t="s">
        <v>2630</v>
      </c>
      <c r="G781" s="112" t="s">
        <v>2822</v>
      </c>
      <c r="H781" s="133" t="s">
        <v>2630</v>
      </c>
      <c r="I781" s="112" t="s">
        <v>2823</v>
      </c>
      <c r="J781" s="133" t="s">
        <v>2630</v>
      </c>
      <c r="K781" s="112" t="s">
        <v>2824</v>
      </c>
      <c r="L781" s="133" t="s">
        <v>2630</v>
      </c>
      <c r="M781" s="112" t="s">
        <v>2825</v>
      </c>
      <c r="N781" s="133" t="s">
        <v>2630</v>
      </c>
    </row>
    <row r="782" spans="1:14">
      <c r="A782" s="83" t="s">
        <v>2826</v>
      </c>
      <c r="B782" s="84" t="s">
        <v>2827</v>
      </c>
      <c r="C782" s="96">
        <v>5</v>
      </c>
      <c r="D782" s="127">
        <v>7.0000000000000007E-2</v>
      </c>
      <c r="E782" s="83" t="s">
        <v>2828</v>
      </c>
      <c r="F782" s="128">
        <v>578</v>
      </c>
      <c r="G782" s="83" t="s">
        <v>2829</v>
      </c>
      <c r="H782" s="128">
        <v>160</v>
      </c>
      <c r="I782" s="83" t="s">
        <v>2830</v>
      </c>
      <c r="J782" s="128">
        <v>317</v>
      </c>
      <c r="K782" s="83" t="s">
        <v>2831</v>
      </c>
      <c r="L782" s="128">
        <v>34</v>
      </c>
      <c r="M782" s="83" t="s">
        <v>2832</v>
      </c>
      <c r="N782" s="128">
        <v>22</v>
      </c>
    </row>
    <row r="783" spans="1:14">
      <c r="A783" s="87" t="s">
        <v>2833</v>
      </c>
      <c r="B783" s="88" t="s">
        <v>2834</v>
      </c>
      <c r="C783" s="98">
        <v>26</v>
      </c>
      <c r="D783" s="130">
        <v>0.17</v>
      </c>
      <c r="E783" s="87" t="s">
        <v>2835</v>
      </c>
      <c r="F783" s="119">
        <v>3480</v>
      </c>
      <c r="G783" s="87" t="s">
        <v>2836</v>
      </c>
      <c r="H783" s="119">
        <v>1730</v>
      </c>
      <c r="I783" s="87" t="s">
        <v>2837</v>
      </c>
      <c r="J783" s="119">
        <v>3280</v>
      </c>
      <c r="K783" s="87" t="s">
        <v>2838</v>
      </c>
      <c r="L783" s="119">
        <v>1570</v>
      </c>
      <c r="M783" s="87" t="s">
        <v>2839</v>
      </c>
      <c r="N783" s="118">
        <v>479</v>
      </c>
    </row>
    <row r="784" spans="1:14">
      <c r="A784" s="90" t="s">
        <v>2840</v>
      </c>
      <c r="B784" s="91" t="s">
        <v>2841</v>
      </c>
      <c r="C784" s="110">
        <v>1</v>
      </c>
      <c r="D784" s="106" t="s">
        <v>2842</v>
      </c>
      <c r="E784" s="90" t="s">
        <v>2843</v>
      </c>
      <c r="F784" s="120">
        <v>45</v>
      </c>
      <c r="G784" s="90" t="s">
        <v>2843</v>
      </c>
      <c r="H784" s="120">
        <v>12</v>
      </c>
      <c r="I784" s="90" t="s">
        <v>2844</v>
      </c>
      <c r="J784" s="120">
        <v>15</v>
      </c>
      <c r="K784" s="90" t="s">
        <v>2845</v>
      </c>
      <c r="L784" s="120">
        <v>2</v>
      </c>
      <c r="M784" s="90" t="s">
        <v>2846</v>
      </c>
      <c r="N784" s="120">
        <v>2</v>
      </c>
    </row>
    <row r="785" spans="1:14">
      <c r="A785" s="87" t="s">
        <v>2847</v>
      </c>
      <c r="B785" s="88" t="s">
        <v>2848</v>
      </c>
      <c r="C785" s="105">
        <v>0.4</v>
      </c>
      <c r="D785" s="104" t="s">
        <v>2849</v>
      </c>
      <c r="E785" s="87" t="s">
        <v>2850</v>
      </c>
      <c r="F785" s="118">
        <v>33</v>
      </c>
      <c r="G785" s="87" t="s">
        <v>2850</v>
      </c>
      <c r="H785" s="118">
        <v>9</v>
      </c>
      <c r="I785" s="87" t="s">
        <v>2851</v>
      </c>
      <c r="J785" s="118">
        <v>10</v>
      </c>
      <c r="K785" s="87" t="s">
        <v>2852</v>
      </c>
      <c r="L785" s="118">
        <v>2</v>
      </c>
      <c r="M785" s="87" t="s">
        <v>2853</v>
      </c>
      <c r="N785" s="118">
        <v>1</v>
      </c>
    </row>
    <row r="786" spans="1:14">
      <c r="A786" s="90" t="s">
        <v>2854</v>
      </c>
      <c r="B786" s="91" t="s">
        <v>2855</v>
      </c>
      <c r="C786" s="110">
        <v>0.4</v>
      </c>
      <c r="D786" s="131">
        <v>0.08</v>
      </c>
      <c r="E786" s="90" t="s">
        <v>2856</v>
      </c>
      <c r="F786" s="120">
        <v>60</v>
      </c>
      <c r="G786" s="90" t="s">
        <v>2856</v>
      </c>
      <c r="H786" s="120">
        <v>16</v>
      </c>
      <c r="I786" s="90" t="s">
        <v>2615</v>
      </c>
      <c r="J786" s="120">
        <v>18</v>
      </c>
      <c r="K786" s="90" t="s">
        <v>2857</v>
      </c>
      <c r="L786" s="120">
        <v>3</v>
      </c>
      <c r="M786" s="90" t="s">
        <v>2617</v>
      </c>
      <c r="N786" s="120">
        <v>2</v>
      </c>
    </row>
    <row r="787" spans="1:14">
      <c r="A787" s="93" t="s">
        <v>2858</v>
      </c>
      <c r="B787" s="107" t="s">
        <v>2859</v>
      </c>
      <c r="C787" s="93" t="s">
        <v>2860</v>
      </c>
      <c r="D787" s="134">
        <v>0.01</v>
      </c>
      <c r="E787" s="93" t="s">
        <v>2861</v>
      </c>
      <c r="F787" s="124">
        <v>3</v>
      </c>
      <c r="G787" s="93" t="s">
        <v>2861</v>
      </c>
      <c r="H787" s="125" t="s">
        <v>2630</v>
      </c>
      <c r="I787" s="93" t="s">
        <v>2862</v>
      </c>
      <c r="J787" s="125" t="s">
        <v>2630</v>
      </c>
      <c r="K787" s="93" t="s">
        <v>2863</v>
      </c>
      <c r="L787" s="125" t="s">
        <v>2630</v>
      </c>
      <c r="M787" s="93" t="s">
        <v>2864</v>
      </c>
      <c r="N787" s="125" t="s">
        <v>2630</v>
      </c>
    </row>
    <row r="788" spans="1:14">
      <c r="A788" s="83" t="s">
        <v>2865</v>
      </c>
      <c r="B788" s="84" t="s">
        <v>2866</v>
      </c>
      <c r="C788" s="96">
        <v>0.8</v>
      </c>
      <c r="D788" s="135">
        <v>4.0000000000000001E-3</v>
      </c>
      <c r="E788" s="83" t="s">
        <v>2867</v>
      </c>
      <c r="F788" s="128">
        <v>9</v>
      </c>
      <c r="G788" s="83" t="s">
        <v>2867</v>
      </c>
      <c r="H788" s="128">
        <v>2</v>
      </c>
      <c r="I788" s="83" t="s">
        <v>2868</v>
      </c>
      <c r="J788" s="128">
        <v>3</v>
      </c>
      <c r="K788" s="83" t="s">
        <v>2869</v>
      </c>
      <c r="L788" s="129" t="s">
        <v>2630</v>
      </c>
      <c r="M788" s="83" t="s">
        <v>2870</v>
      </c>
      <c r="N788" s="129" t="s">
        <v>2630</v>
      </c>
    </row>
    <row r="789" spans="1:14">
      <c r="A789" s="87" t="s">
        <v>2871</v>
      </c>
      <c r="B789" s="88" t="s">
        <v>2872</v>
      </c>
      <c r="C789" s="105">
        <v>0.3</v>
      </c>
      <c r="D789" s="130">
        <v>0.01</v>
      </c>
      <c r="E789" s="87" t="s">
        <v>2873</v>
      </c>
      <c r="F789" s="118">
        <v>4</v>
      </c>
      <c r="G789" s="87" t="s">
        <v>2873</v>
      </c>
      <c r="H789" s="118">
        <v>1</v>
      </c>
      <c r="I789" s="87" t="s">
        <v>2874</v>
      </c>
      <c r="J789" s="118">
        <v>1</v>
      </c>
      <c r="K789" s="87" t="s">
        <v>2875</v>
      </c>
      <c r="L789" s="123" t="s">
        <v>2630</v>
      </c>
      <c r="M789" s="87" t="s">
        <v>2876</v>
      </c>
      <c r="N789" s="123" t="s">
        <v>2630</v>
      </c>
    </row>
    <row r="790" spans="1:14">
      <c r="A790" s="90" t="s">
        <v>2877</v>
      </c>
      <c r="B790" s="91" t="s">
        <v>2878</v>
      </c>
      <c r="C790" s="110">
        <v>5.2</v>
      </c>
      <c r="D790" s="131">
        <v>0.15</v>
      </c>
      <c r="E790" s="90" t="s">
        <v>2507</v>
      </c>
      <c r="F790" s="121">
        <v>1350</v>
      </c>
      <c r="G790" s="90" t="s">
        <v>2879</v>
      </c>
      <c r="H790" s="120">
        <v>376</v>
      </c>
      <c r="I790" s="90" t="s">
        <v>2880</v>
      </c>
      <c r="J790" s="120">
        <v>756</v>
      </c>
      <c r="K790" s="90" t="s">
        <v>2881</v>
      </c>
      <c r="L790" s="120">
        <v>80</v>
      </c>
      <c r="M790" s="90" t="s">
        <v>2882</v>
      </c>
      <c r="N790" s="120">
        <v>52</v>
      </c>
    </row>
    <row r="791" spans="1:14">
      <c r="A791" s="87" t="s">
        <v>2883</v>
      </c>
      <c r="B791" s="88" t="s">
        <v>2884</v>
      </c>
      <c r="C791" s="105">
        <v>2.9</v>
      </c>
      <c r="D791" s="130">
        <v>0.27</v>
      </c>
      <c r="E791" s="87" t="s">
        <v>2885</v>
      </c>
      <c r="F791" s="118">
        <v>848</v>
      </c>
      <c r="G791" s="87" t="s">
        <v>2885</v>
      </c>
      <c r="H791" s="118">
        <v>231</v>
      </c>
      <c r="I791" s="87" t="s">
        <v>2886</v>
      </c>
      <c r="J791" s="118">
        <v>356</v>
      </c>
      <c r="K791" s="87" t="s">
        <v>2770</v>
      </c>
      <c r="L791" s="118">
        <v>42</v>
      </c>
      <c r="M791" s="87" t="s">
        <v>2887</v>
      </c>
      <c r="N791" s="118">
        <v>32</v>
      </c>
    </row>
    <row r="792" spans="1:14">
      <c r="A792" s="90" t="s">
        <v>2888</v>
      </c>
      <c r="B792" s="91" t="s">
        <v>2889</v>
      </c>
      <c r="C792" s="101">
        <v>16</v>
      </c>
      <c r="D792" s="131">
        <v>0.28999999999999998</v>
      </c>
      <c r="E792" s="90" t="s">
        <v>2890</v>
      </c>
      <c r="F792" s="121">
        <v>4590</v>
      </c>
      <c r="G792" s="90" t="s">
        <v>2891</v>
      </c>
      <c r="H792" s="121">
        <v>1750</v>
      </c>
      <c r="I792" s="90" t="s">
        <v>2892</v>
      </c>
      <c r="J792" s="121">
        <v>3950</v>
      </c>
      <c r="K792" s="90" t="s">
        <v>2893</v>
      </c>
      <c r="L792" s="121">
        <v>1130</v>
      </c>
      <c r="M792" s="90" t="s">
        <v>2727</v>
      </c>
      <c r="N792" s="120">
        <v>297</v>
      </c>
    </row>
    <row r="793" spans="1:14">
      <c r="A793" s="87" t="s">
        <v>2894</v>
      </c>
      <c r="B793" s="88" t="s">
        <v>2895</v>
      </c>
      <c r="C793" s="98">
        <v>65</v>
      </c>
      <c r="D793" s="130">
        <v>0.3</v>
      </c>
      <c r="E793" s="87" t="s">
        <v>2896</v>
      </c>
      <c r="F793" s="119">
        <v>7800</v>
      </c>
      <c r="G793" s="87" t="s">
        <v>2897</v>
      </c>
      <c r="H793" s="119">
        <v>6290</v>
      </c>
      <c r="I793" s="87" t="s">
        <v>2898</v>
      </c>
      <c r="J793" s="119">
        <v>7990</v>
      </c>
      <c r="K793" s="87" t="s">
        <v>2899</v>
      </c>
      <c r="L793" s="119">
        <v>6750</v>
      </c>
      <c r="M793" s="87" t="s">
        <v>2900</v>
      </c>
      <c r="N793" s="118">
        <v>4170</v>
      </c>
    </row>
    <row r="794" spans="1:14">
      <c r="A794" s="90" t="s">
        <v>2901</v>
      </c>
      <c r="B794" s="106" t="s">
        <v>2902</v>
      </c>
      <c r="C794" s="110">
        <v>3.4</v>
      </c>
      <c r="D794" s="131">
        <v>0.14000000000000001</v>
      </c>
      <c r="E794" s="90" t="s">
        <v>2903</v>
      </c>
      <c r="F794" s="120">
        <v>635</v>
      </c>
      <c r="G794" s="90" t="s">
        <v>2903</v>
      </c>
      <c r="H794" s="120">
        <v>173</v>
      </c>
      <c r="I794" s="90" t="s">
        <v>2904</v>
      </c>
      <c r="J794" s="120">
        <v>286</v>
      </c>
      <c r="K794" s="90" t="s">
        <v>2905</v>
      </c>
      <c r="L794" s="120">
        <v>33</v>
      </c>
      <c r="M794" s="90" t="s">
        <v>2906</v>
      </c>
      <c r="N794" s="120">
        <v>24</v>
      </c>
    </row>
    <row r="795" spans="1:14">
      <c r="A795" s="87" t="s">
        <v>2907</v>
      </c>
      <c r="B795" s="104" t="s">
        <v>2908</v>
      </c>
      <c r="C795" s="105">
        <v>1</v>
      </c>
      <c r="D795" s="130">
        <v>0.13</v>
      </c>
      <c r="E795" s="87" t="s">
        <v>2909</v>
      </c>
      <c r="F795" s="118">
        <v>151</v>
      </c>
      <c r="G795" s="87" t="s">
        <v>2909</v>
      </c>
      <c r="H795" s="118">
        <v>41</v>
      </c>
      <c r="I795" s="87" t="s">
        <v>2910</v>
      </c>
      <c r="J795" s="118">
        <v>49</v>
      </c>
      <c r="K795" s="87" t="s">
        <v>2911</v>
      </c>
      <c r="L795" s="118">
        <v>7</v>
      </c>
      <c r="M795" s="87" t="s">
        <v>2912</v>
      </c>
      <c r="N795" s="118">
        <v>6</v>
      </c>
    </row>
    <row r="796" spans="1:14">
      <c r="A796" s="90" t="s">
        <v>2913</v>
      </c>
      <c r="B796" s="106" t="s">
        <v>2914</v>
      </c>
      <c r="C796" s="110">
        <v>2.9</v>
      </c>
      <c r="D796" s="131">
        <v>0.19</v>
      </c>
      <c r="E796" s="90" t="s">
        <v>2915</v>
      </c>
      <c r="F796" s="120">
        <v>674</v>
      </c>
      <c r="G796" s="90" t="s">
        <v>2915</v>
      </c>
      <c r="H796" s="120">
        <v>184</v>
      </c>
      <c r="I796" s="90" t="s">
        <v>2916</v>
      </c>
      <c r="J796" s="120">
        <v>283</v>
      </c>
      <c r="K796" s="90" t="s">
        <v>2831</v>
      </c>
      <c r="L796" s="120">
        <v>34</v>
      </c>
      <c r="M796" s="90" t="s">
        <v>2917</v>
      </c>
      <c r="N796" s="120">
        <v>25</v>
      </c>
    </row>
    <row r="797" spans="1:14">
      <c r="A797" s="93" t="s">
        <v>2918</v>
      </c>
      <c r="B797" s="107" t="s">
        <v>2919</v>
      </c>
      <c r="C797" s="136">
        <v>20</v>
      </c>
      <c r="D797" s="134">
        <v>0.31</v>
      </c>
      <c r="E797" s="93" t="s">
        <v>2920</v>
      </c>
      <c r="F797" s="137">
        <v>3440</v>
      </c>
      <c r="G797" s="93" t="s">
        <v>2921</v>
      </c>
      <c r="H797" s="137">
        <v>1470</v>
      </c>
      <c r="I797" s="93" t="s">
        <v>2644</v>
      </c>
      <c r="J797" s="137">
        <v>3100</v>
      </c>
      <c r="K797" s="93" t="s">
        <v>2922</v>
      </c>
      <c r="L797" s="137">
        <v>1150</v>
      </c>
      <c r="M797" s="93" t="s">
        <v>2923</v>
      </c>
      <c r="N797" s="124">
        <v>304</v>
      </c>
    </row>
    <row r="798" spans="1:14">
      <c r="A798" s="83" t="s">
        <v>2924</v>
      </c>
      <c r="B798" s="84" t="s">
        <v>2925</v>
      </c>
      <c r="C798" s="116">
        <v>500</v>
      </c>
      <c r="D798" s="127">
        <v>0.2</v>
      </c>
      <c r="E798" s="83" t="s">
        <v>2926</v>
      </c>
      <c r="F798" s="117">
        <v>12800</v>
      </c>
      <c r="G798" s="83" t="s">
        <v>2927</v>
      </c>
      <c r="H798" s="117">
        <v>16100</v>
      </c>
      <c r="I798" s="83" t="s">
        <v>2928</v>
      </c>
      <c r="J798" s="117">
        <v>13700</v>
      </c>
      <c r="K798" s="83" t="s">
        <v>2929</v>
      </c>
      <c r="L798" s="117">
        <v>16500</v>
      </c>
      <c r="M798" s="83" t="s">
        <v>2930</v>
      </c>
      <c r="N798" s="117">
        <v>18100</v>
      </c>
    </row>
    <row r="799" spans="1:14">
      <c r="A799" s="87" t="s">
        <v>2931</v>
      </c>
      <c r="B799" s="88" t="s">
        <v>2932</v>
      </c>
      <c r="C799" s="138">
        <v>3200</v>
      </c>
      <c r="D799" s="130">
        <v>0.56999999999999995</v>
      </c>
      <c r="E799" s="87" t="s">
        <v>2933</v>
      </c>
      <c r="F799" s="139">
        <v>17500</v>
      </c>
      <c r="G799" s="87" t="s">
        <v>2934</v>
      </c>
      <c r="H799" s="139">
        <v>23500</v>
      </c>
      <c r="I799" s="87" t="s">
        <v>2935</v>
      </c>
      <c r="J799" s="139">
        <v>18900</v>
      </c>
      <c r="K799" s="87" t="s">
        <v>2829</v>
      </c>
      <c r="L799" s="139">
        <v>23800</v>
      </c>
      <c r="M799" s="87" t="s">
        <v>2936</v>
      </c>
      <c r="N799" s="139">
        <v>28200</v>
      </c>
    </row>
    <row r="800" spans="1:14">
      <c r="A800" s="90" t="s">
        <v>2937</v>
      </c>
      <c r="B800" s="91" t="s">
        <v>2938</v>
      </c>
      <c r="C800" s="101">
        <v>800</v>
      </c>
      <c r="D800" s="131">
        <v>0.59</v>
      </c>
      <c r="E800" s="90" t="s">
        <v>2939</v>
      </c>
      <c r="F800" s="140">
        <v>13500</v>
      </c>
      <c r="G800" s="90" t="s">
        <v>2940</v>
      </c>
      <c r="H800" s="140">
        <v>17400</v>
      </c>
      <c r="I800" s="90" t="s">
        <v>2941</v>
      </c>
      <c r="J800" s="140">
        <v>14500</v>
      </c>
      <c r="K800" s="90" t="s">
        <v>2942</v>
      </c>
      <c r="L800" s="140">
        <v>17800</v>
      </c>
      <c r="M800" s="90" t="s">
        <v>2943</v>
      </c>
      <c r="N800" s="140">
        <v>20200</v>
      </c>
    </row>
    <row r="801" spans="1:14">
      <c r="A801" s="87" t="s">
        <v>2944</v>
      </c>
      <c r="B801" s="88" t="s">
        <v>2945</v>
      </c>
      <c r="C801" s="98">
        <v>36</v>
      </c>
      <c r="D801" s="130">
        <v>0.2</v>
      </c>
      <c r="E801" s="87" t="s">
        <v>2946</v>
      </c>
      <c r="F801" s="119">
        <v>6840</v>
      </c>
      <c r="G801" s="87" t="s">
        <v>2947</v>
      </c>
      <c r="H801" s="119">
        <v>4090</v>
      </c>
      <c r="I801" s="87" t="s">
        <v>2666</v>
      </c>
      <c r="J801" s="119">
        <v>6690</v>
      </c>
      <c r="K801" s="87" t="s">
        <v>2948</v>
      </c>
      <c r="L801" s="119">
        <v>4140</v>
      </c>
      <c r="M801" s="87" t="s">
        <v>2949</v>
      </c>
      <c r="N801" s="118">
        <v>1650</v>
      </c>
    </row>
    <row r="802" spans="1:14">
      <c r="A802" s="90" t="s">
        <v>2950</v>
      </c>
      <c r="B802" s="91" t="s">
        <v>2951</v>
      </c>
      <c r="C802" s="141">
        <v>50000</v>
      </c>
      <c r="D802" s="131">
        <v>0.09</v>
      </c>
      <c r="E802" s="90" t="s">
        <v>2657</v>
      </c>
      <c r="F802" s="121">
        <v>4880</v>
      </c>
      <c r="G802" s="90" t="s">
        <v>2952</v>
      </c>
      <c r="H802" s="121">
        <v>6630</v>
      </c>
      <c r="I802" s="90" t="s">
        <v>2643</v>
      </c>
      <c r="J802" s="121">
        <v>5270</v>
      </c>
      <c r="K802" s="90" t="s">
        <v>2953</v>
      </c>
      <c r="L802" s="121">
        <v>6690</v>
      </c>
      <c r="M802" s="90" t="s">
        <v>2954</v>
      </c>
      <c r="N802" s="120">
        <v>8040</v>
      </c>
    </row>
    <row r="803" spans="1:14">
      <c r="A803" s="87" t="s">
        <v>2955</v>
      </c>
      <c r="B803" s="88" t="s">
        <v>2956</v>
      </c>
      <c r="C803" s="138">
        <v>10000</v>
      </c>
      <c r="D803" s="130">
        <v>0.25</v>
      </c>
      <c r="E803" s="87" t="s">
        <v>2957</v>
      </c>
      <c r="F803" s="119">
        <v>8210</v>
      </c>
      <c r="G803" s="87" t="s">
        <v>2958</v>
      </c>
      <c r="H803" s="139">
        <v>11100</v>
      </c>
      <c r="I803" s="87" t="s">
        <v>2959</v>
      </c>
      <c r="J803" s="119">
        <v>8880</v>
      </c>
      <c r="K803" s="87" t="s">
        <v>2706</v>
      </c>
      <c r="L803" s="139">
        <v>11200</v>
      </c>
      <c r="M803" s="87" t="s">
        <v>2960</v>
      </c>
      <c r="N803" s="139">
        <v>13500</v>
      </c>
    </row>
    <row r="804" spans="1:14">
      <c r="A804" s="90" t="s">
        <v>2961</v>
      </c>
      <c r="B804" s="91" t="s">
        <v>2962</v>
      </c>
      <c r="C804" s="141">
        <v>3000</v>
      </c>
      <c r="D804" s="106" t="s">
        <v>2963</v>
      </c>
      <c r="E804" s="90" t="s">
        <v>2946</v>
      </c>
      <c r="F804" s="121">
        <v>6850</v>
      </c>
      <c r="G804" s="90" t="s">
        <v>2964</v>
      </c>
      <c r="H804" s="121">
        <v>9200</v>
      </c>
      <c r="I804" s="90" t="s">
        <v>2664</v>
      </c>
      <c r="J804" s="121">
        <v>7400</v>
      </c>
      <c r="K804" s="90" t="s">
        <v>2965</v>
      </c>
      <c r="L804" s="121">
        <v>9310</v>
      </c>
      <c r="M804" s="90" t="s">
        <v>2966</v>
      </c>
      <c r="N804" s="140">
        <v>11000</v>
      </c>
    </row>
    <row r="805" spans="1:14">
      <c r="A805" s="87" t="s">
        <v>2967</v>
      </c>
      <c r="B805" s="88" t="s">
        <v>2968</v>
      </c>
      <c r="C805" s="138">
        <v>2600</v>
      </c>
      <c r="D805" s="130">
        <v>0.28000000000000003</v>
      </c>
      <c r="E805" s="87" t="s">
        <v>2969</v>
      </c>
      <c r="F805" s="119">
        <v>6640</v>
      </c>
      <c r="G805" s="87" t="s">
        <v>2970</v>
      </c>
      <c r="H805" s="119">
        <v>8900</v>
      </c>
      <c r="I805" s="87" t="s">
        <v>2473</v>
      </c>
      <c r="J805" s="119">
        <v>7180</v>
      </c>
      <c r="K805" s="87" t="s">
        <v>2465</v>
      </c>
      <c r="L805" s="119">
        <v>9010</v>
      </c>
      <c r="M805" s="87" t="s">
        <v>2971</v>
      </c>
      <c r="N805" s="139">
        <v>10700</v>
      </c>
    </row>
    <row r="806" spans="1:14">
      <c r="A806" s="112" t="s">
        <v>2972</v>
      </c>
      <c r="B806" s="142" t="s">
        <v>2973</v>
      </c>
      <c r="C806" s="143">
        <v>3200</v>
      </c>
      <c r="D806" s="132">
        <v>0.32</v>
      </c>
      <c r="E806" s="112" t="s">
        <v>2974</v>
      </c>
      <c r="F806" s="144">
        <v>7110</v>
      </c>
      <c r="G806" s="112" t="s">
        <v>2975</v>
      </c>
      <c r="H806" s="144">
        <v>9540</v>
      </c>
      <c r="I806" s="112" t="s">
        <v>2976</v>
      </c>
      <c r="J806" s="144">
        <v>7680</v>
      </c>
      <c r="K806" s="112" t="s">
        <v>2977</v>
      </c>
      <c r="L806" s="144">
        <v>9660</v>
      </c>
      <c r="M806" s="112" t="s">
        <v>2978</v>
      </c>
      <c r="N806" s="145">
        <v>11500</v>
      </c>
    </row>
    <row r="807" spans="1:14">
      <c r="A807" s="83" t="s">
        <v>2979</v>
      </c>
      <c r="B807" s="84" t="s">
        <v>2980</v>
      </c>
      <c r="C807" s="146">
        <v>2600</v>
      </c>
      <c r="D807" s="127">
        <v>0.36</v>
      </c>
      <c r="E807" s="83" t="s">
        <v>2946</v>
      </c>
      <c r="F807" s="147">
        <v>6870</v>
      </c>
      <c r="G807" s="83" t="s">
        <v>2964</v>
      </c>
      <c r="H807" s="147">
        <v>9200</v>
      </c>
      <c r="I807" s="83" t="s">
        <v>2981</v>
      </c>
      <c r="J807" s="147">
        <v>7420</v>
      </c>
      <c r="K807" s="83" t="s">
        <v>2982</v>
      </c>
      <c r="L807" s="147">
        <v>9320</v>
      </c>
      <c r="M807" s="83" t="s">
        <v>2983</v>
      </c>
      <c r="N807" s="117">
        <v>11000</v>
      </c>
    </row>
    <row r="808" spans="1:14">
      <c r="A808" s="87" t="s">
        <v>2984</v>
      </c>
      <c r="B808" s="88" t="s">
        <v>2985</v>
      </c>
      <c r="C808" s="87" t="s">
        <v>2986</v>
      </c>
      <c r="D808" s="104" t="s">
        <v>2987</v>
      </c>
      <c r="E808" s="87" t="s">
        <v>2988</v>
      </c>
      <c r="F808" s="118">
        <v>7</v>
      </c>
      <c r="G808" s="87" t="s">
        <v>2988</v>
      </c>
      <c r="H808" s="118">
        <v>2</v>
      </c>
      <c r="I808" s="87" t="s">
        <v>2989</v>
      </c>
      <c r="J808" s="118">
        <v>2</v>
      </c>
      <c r="K808" s="87" t="s">
        <v>2990</v>
      </c>
      <c r="L808" s="123" t="s">
        <v>2630</v>
      </c>
      <c r="M808" s="87" t="s">
        <v>2991</v>
      </c>
      <c r="N808" s="123" t="s">
        <v>2630</v>
      </c>
    </row>
    <row r="809" spans="1:14">
      <c r="A809" s="90" t="s">
        <v>2992</v>
      </c>
      <c r="B809" s="91" t="s">
        <v>2993</v>
      </c>
      <c r="C809" s="141">
        <v>4100</v>
      </c>
      <c r="D809" s="131">
        <v>0.41</v>
      </c>
      <c r="E809" s="90" t="s">
        <v>2994</v>
      </c>
      <c r="F809" s="121">
        <v>6350</v>
      </c>
      <c r="G809" s="90" t="s">
        <v>2995</v>
      </c>
      <c r="H809" s="121">
        <v>8550</v>
      </c>
      <c r="I809" s="90" t="s">
        <v>2996</v>
      </c>
      <c r="J809" s="121">
        <v>6860</v>
      </c>
      <c r="K809" s="90" t="s">
        <v>2997</v>
      </c>
      <c r="L809" s="121">
        <v>8650</v>
      </c>
      <c r="M809" s="90" t="s">
        <v>2998</v>
      </c>
      <c r="N809" s="140">
        <v>10300</v>
      </c>
    </row>
    <row r="810" spans="1:14">
      <c r="A810" s="87" t="s">
        <v>2999</v>
      </c>
      <c r="B810" s="88" t="s">
        <v>3000</v>
      </c>
      <c r="C810" s="138">
        <v>3100</v>
      </c>
      <c r="D810" s="130">
        <v>0.44</v>
      </c>
      <c r="E810" s="87" t="s">
        <v>3001</v>
      </c>
      <c r="F810" s="119">
        <v>5890</v>
      </c>
      <c r="G810" s="87" t="s">
        <v>3002</v>
      </c>
      <c r="H810" s="119">
        <v>7910</v>
      </c>
      <c r="I810" s="87" t="s">
        <v>3003</v>
      </c>
      <c r="J810" s="119">
        <v>6370</v>
      </c>
      <c r="K810" s="87" t="s">
        <v>3004</v>
      </c>
      <c r="L810" s="119">
        <v>8010</v>
      </c>
      <c r="M810" s="87" t="s">
        <v>3005</v>
      </c>
      <c r="N810" s="118">
        <v>9490</v>
      </c>
    </row>
    <row r="811" spans="1:14">
      <c r="A811" s="90" t="s">
        <v>3006</v>
      </c>
      <c r="B811" s="91" t="s">
        <v>3007</v>
      </c>
      <c r="C811" s="141">
        <v>3000</v>
      </c>
      <c r="D811" s="131">
        <v>0.5</v>
      </c>
      <c r="E811" s="90" t="s">
        <v>3008</v>
      </c>
      <c r="F811" s="121">
        <v>5830</v>
      </c>
      <c r="G811" s="90" t="s">
        <v>3009</v>
      </c>
      <c r="H811" s="121">
        <v>7820</v>
      </c>
      <c r="I811" s="90" t="s">
        <v>3010</v>
      </c>
      <c r="J811" s="121">
        <v>6290</v>
      </c>
      <c r="K811" s="90" t="s">
        <v>3011</v>
      </c>
      <c r="L811" s="121">
        <v>7920</v>
      </c>
      <c r="M811" s="90" t="s">
        <v>3012</v>
      </c>
      <c r="N811" s="120">
        <v>9380</v>
      </c>
    </row>
    <row r="812" spans="1:14">
      <c r="A812" s="87" t="s">
        <v>3013</v>
      </c>
      <c r="B812" s="88" t="s">
        <v>3014</v>
      </c>
      <c r="C812" s="138">
        <v>3000</v>
      </c>
      <c r="D812" s="130">
        <v>0.55000000000000004</v>
      </c>
      <c r="E812" s="87" t="s">
        <v>3015</v>
      </c>
      <c r="F812" s="119">
        <v>5680</v>
      </c>
      <c r="G812" s="87" t="s">
        <v>3016</v>
      </c>
      <c r="H812" s="119">
        <v>7620</v>
      </c>
      <c r="I812" s="87" t="s">
        <v>3017</v>
      </c>
      <c r="J812" s="119">
        <v>6130</v>
      </c>
      <c r="K812" s="87" t="s">
        <v>2609</v>
      </c>
      <c r="L812" s="119">
        <v>7710</v>
      </c>
      <c r="M812" s="87" t="s">
        <v>3018</v>
      </c>
      <c r="N812" s="118">
        <v>9140</v>
      </c>
    </row>
    <row r="813" spans="1:14">
      <c r="A813" s="90" t="s">
        <v>3019</v>
      </c>
      <c r="B813" s="91" t="s">
        <v>3020</v>
      </c>
      <c r="C813" s="141">
        <v>2000</v>
      </c>
      <c r="D813" s="131">
        <v>0.55000000000000004</v>
      </c>
      <c r="E813" s="90" t="s">
        <v>2641</v>
      </c>
      <c r="F813" s="121">
        <v>5390</v>
      </c>
      <c r="G813" s="90" t="s">
        <v>3021</v>
      </c>
      <c r="H813" s="121">
        <v>7190</v>
      </c>
      <c r="I813" s="90" t="s">
        <v>3022</v>
      </c>
      <c r="J813" s="121">
        <v>5820</v>
      </c>
      <c r="K813" s="90" t="s">
        <v>3023</v>
      </c>
      <c r="L813" s="121">
        <v>7290</v>
      </c>
      <c r="M813" s="90" t="s">
        <v>2466</v>
      </c>
      <c r="N813" s="120">
        <v>8570</v>
      </c>
    </row>
    <row r="814" spans="1:14">
      <c r="A814" s="87" t="s">
        <v>3024</v>
      </c>
      <c r="B814" s="88" t="s">
        <v>3025</v>
      </c>
      <c r="C814" s="138">
        <v>2000</v>
      </c>
      <c r="D814" s="130">
        <v>0.56000000000000005</v>
      </c>
      <c r="E814" s="87" t="s">
        <v>2921</v>
      </c>
      <c r="F814" s="119">
        <v>5430</v>
      </c>
      <c r="G814" s="87" t="s">
        <v>3026</v>
      </c>
      <c r="H814" s="119">
        <v>7240</v>
      </c>
      <c r="I814" s="87" t="s">
        <v>3027</v>
      </c>
      <c r="J814" s="119">
        <v>5860</v>
      </c>
      <c r="K814" s="87" t="s">
        <v>3028</v>
      </c>
      <c r="L814" s="119">
        <v>7340</v>
      </c>
      <c r="M814" s="87" t="s">
        <v>3029</v>
      </c>
      <c r="N814" s="118">
        <v>8630</v>
      </c>
    </row>
    <row r="815" spans="1:14">
      <c r="A815" s="90" t="s">
        <v>3030</v>
      </c>
      <c r="B815" s="91" t="s">
        <v>3031</v>
      </c>
      <c r="C815" s="141">
        <v>2000</v>
      </c>
      <c r="D815" s="131">
        <v>0.48</v>
      </c>
      <c r="E815" s="90" t="s">
        <v>3032</v>
      </c>
      <c r="F815" s="121">
        <v>4720</v>
      </c>
      <c r="G815" s="90" t="s">
        <v>2897</v>
      </c>
      <c r="H815" s="121">
        <v>6290</v>
      </c>
      <c r="I815" s="90" t="s">
        <v>3033</v>
      </c>
      <c r="J815" s="121">
        <v>5090</v>
      </c>
      <c r="K815" s="90" t="s">
        <v>3034</v>
      </c>
      <c r="L815" s="121">
        <v>6380</v>
      </c>
      <c r="M815" s="90" t="s">
        <v>3035</v>
      </c>
      <c r="N815" s="120">
        <v>7500</v>
      </c>
    </row>
    <row r="816" spans="1:14">
      <c r="A816" s="87" t="s">
        <v>3036</v>
      </c>
      <c r="B816" s="88" t="s">
        <v>3037</v>
      </c>
      <c r="C816" s="87" t="s">
        <v>3038</v>
      </c>
      <c r="D816" s="148">
        <v>2E-3</v>
      </c>
      <c r="E816" s="87" t="s">
        <v>3039</v>
      </c>
      <c r="F816" s="123" t="s">
        <v>2630</v>
      </c>
      <c r="G816" s="87" t="s">
        <v>3039</v>
      </c>
      <c r="H816" s="123" t="s">
        <v>2630</v>
      </c>
      <c r="I816" s="87" t="s">
        <v>3040</v>
      </c>
      <c r="J816" s="123" t="s">
        <v>2630</v>
      </c>
      <c r="K816" s="87" t="s">
        <v>3041</v>
      </c>
      <c r="L816" s="123" t="s">
        <v>2630</v>
      </c>
      <c r="M816" s="87" t="s">
        <v>3042</v>
      </c>
      <c r="N816" s="123" t="s">
        <v>2630</v>
      </c>
    </row>
    <row r="817" spans="1:14">
      <c r="A817" s="90" t="s">
        <v>3043</v>
      </c>
      <c r="B817" s="106" t="s">
        <v>3044</v>
      </c>
      <c r="C817" s="90" t="s">
        <v>2762</v>
      </c>
      <c r="D817" s="131">
        <v>0.01</v>
      </c>
      <c r="E817" s="90" t="s">
        <v>3045</v>
      </c>
      <c r="F817" s="122" t="s">
        <v>2630</v>
      </c>
      <c r="G817" s="90" t="s">
        <v>3045</v>
      </c>
      <c r="H817" s="122" t="s">
        <v>2630</v>
      </c>
      <c r="I817" s="90" t="s">
        <v>3046</v>
      </c>
      <c r="J817" s="122" t="s">
        <v>2630</v>
      </c>
      <c r="K817" s="90" t="s">
        <v>3047</v>
      </c>
      <c r="L817" s="122" t="s">
        <v>2630</v>
      </c>
      <c r="M817" s="90" t="s">
        <v>3048</v>
      </c>
      <c r="N817" s="122" t="s">
        <v>2630</v>
      </c>
    </row>
    <row r="818" spans="1:14">
      <c r="A818" s="87" t="s">
        <v>3049</v>
      </c>
      <c r="B818" s="104" t="s">
        <v>3050</v>
      </c>
      <c r="C818" s="87" t="s">
        <v>3038</v>
      </c>
      <c r="D818" s="148">
        <v>3.0000000000000001E-3</v>
      </c>
      <c r="E818" s="87" t="s">
        <v>3051</v>
      </c>
      <c r="F818" s="123" t="s">
        <v>2630</v>
      </c>
      <c r="G818" s="87" t="s">
        <v>3051</v>
      </c>
      <c r="H818" s="123" t="s">
        <v>2630</v>
      </c>
      <c r="I818" s="87" t="s">
        <v>3052</v>
      </c>
      <c r="J818" s="123" t="s">
        <v>2630</v>
      </c>
      <c r="K818" s="87" t="s">
        <v>3053</v>
      </c>
      <c r="L818" s="123" t="s">
        <v>2630</v>
      </c>
      <c r="M818" s="87" t="s">
        <v>3054</v>
      </c>
      <c r="N818" s="123" t="s">
        <v>2630</v>
      </c>
    </row>
    <row r="819" spans="1:14">
      <c r="A819" s="90" t="s">
        <v>3055</v>
      </c>
      <c r="B819" s="106" t="s">
        <v>3056</v>
      </c>
      <c r="C819" s="90" t="s">
        <v>3057</v>
      </c>
      <c r="D819" s="131">
        <v>0.02</v>
      </c>
      <c r="E819" s="90" t="s">
        <v>3058</v>
      </c>
      <c r="F819" s="122" t="s">
        <v>2630</v>
      </c>
      <c r="G819" s="90" t="s">
        <v>3058</v>
      </c>
      <c r="H819" s="122" t="s">
        <v>2630</v>
      </c>
      <c r="I819" s="90" t="s">
        <v>3059</v>
      </c>
      <c r="J819" s="122" t="s">
        <v>2630</v>
      </c>
      <c r="K819" s="90" t="s">
        <v>3060</v>
      </c>
      <c r="L819" s="122" t="s">
        <v>2630</v>
      </c>
      <c r="M819" s="90" t="s">
        <v>3061</v>
      </c>
      <c r="N819" s="122" t="s">
        <v>2630</v>
      </c>
    </row>
    <row r="820" spans="1:14">
      <c r="A820" s="93" t="s">
        <v>3062</v>
      </c>
      <c r="B820" s="107" t="s">
        <v>3063</v>
      </c>
      <c r="C820" s="93" t="s">
        <v>2986</v>
      </c>
      <c r="D820" s="134">
        <v>7.0000000000000007E-2</v>
      </c>
      <c r="E820" s="93" t="s">
        <v>2727</v>
      </c>
      <c r="F820" s="124">
        <v>6</v>
      </c>
      <c r="G820" s="93" t="s">
        <v>2727</v>
      </c>
      <c r="H820" s="124">
        <v>2</v>
      </c>
      <c r="I820" s="93" t="s">
        <v>3064</v>
      </c>
      <c r="J820" s="124">
        <v>2</v>
      </c>
      <c r="K820" s="93" t="s">
        <v>3065</v>
      </c>
      <c r="L820" s="125" t="s">
        <v>2630</v>
      </c>
      <c r="M820" s="93" t="s">
        <v>3066</v>
      </c>
      <c r="N820" s="125" t="s">
        <v>2630</v>
      </c>
    </row>
    <row r="821" spans="1:14">
      <c r="A821" s="83" t="s">
        <v>3067</v>
      </c>
      <c r="B821" s="126" t="s">
        <v>3068</v>
      </c>
      <c r="C821" s="116">
        <v>119</v>
      </c>
      <c r="D821" s="127">
        <v>0.41</v>
      </c>
      <c r="E821" s="83" t="s">
        <v>3069</v>
      </c>
      <c r="F821" s="117">
        <v>12400</v>
      </c>
      <c r="G821" s="83" t="s">
        <v>2563</v>
      </c>
      <c r="H821" s="117">
        <v>12400</v>
      </c>
      <c r="I821" s="83" t="s">
        <v>3070</v>
      </c>
      <c r="J821" s="117">
        <v>13000</v>
      </c>
      <c r="K821" s="83" t="s">
        <v>3071</v>
      </c>
      <c r="L821" s="117">
        <v>13200</v>
      </c>
      <c r="M821" s="83" t="s">
        <v>3072</v>
      </c>
      <c r="N821" s="117">
        <v>10900</v>
      </c>
    </row>
    <row r="822" spans="1:14">
      <c r="A822" s="87" t="s">
        <v>3073</v>
      </c>
      <c r="B822" s="104" t="s">
        <v>3074</v>
      </c>
      <c r="C822" s="98">
        <v>24.4</v>
      </c>
      <c r="D822" s="130">
        <v>0.44</v>
      </c>
      <c r="E822" s="87" t="s">
        <v>3075</v>
      </c>
      <c r="F822" s="139">
        <v>11600</v>
      </c>
      <c r="G822" s="87" t="s">
        <v>3076</v>
      </c>
      <c r="H822" s="119">
        <v>5560</v>
      </c>
      <c r="I822" s="87" t="s">
        <v>3077</v>
      </c>
      <c r="J822" s="139">
        <v>10800</v>
      </c>
      <c r="K822" s="87" t="s">
        <v>3078</v>
      </c>
      <c r="L822" s="119">
        <v>4900</v>
      </c>
      <c r="M822" s="87" t="s">
        <v>3079</v>
      </c>
      <c r="N822" s="118">
        <v>1430</v>
      </c>
    </row>
    <row r="823" spans="1:14">
      <c r="A823" s="90" t="s">
        <v>3080</v>
      </c>
      <c r="B823" s="91" t="s">
        <v>3081</v>
      </c>
      <c r="C823" s="110">
        <v>4.8</v>
      </c>
      <c r="D823" s="131">
        <v>0.18</v>
      </c>
      <c r="E823" s="90" t="s">
        <v>3082</v>
      </c>
      <c r="F823" s="121">
        <v>1890</v>
      </c>
      <c r="G823" s="90" t="s">
        <v>3083</v>
      </c>
      <c r="H823" s="120">
        <v>523</v>
      </c>
      <c r="I823" s="90" t="s">
        <v>3084</v>
      </c>
      <c r="J823" s="121">
        <v>1020</v>
      </c>
      <c r="K823" s="90" t="s">
        <v>3085</v>
      </c>
      <c r="L823" s="120">
        <v>108</v>
      </c>
      <c r="M823" s="90" t="s">
        <v>3086</v>
      </c>
      <c r="N823" s="120">
        <v>73</v>
      </c>
    </row>
    <row r="824" spans="1:14">
      <c r="A824" s="87" t="s">
        <v>3087</v>
      </c>
      <c r="B824" s="104" t="s">
        <v>3088</v>
      </c>
      <c r="C824" s="98">
        <v>51.6</v>
      </c>
      <c r="D824" s="130">
        <v>0.44</v>
      </c>
      <c r="E824" s="87" t="s">
        <v>3089</v>
      </c>
      <c r="F824" s="119">
        <v>8900</v>
      </c>
      <c r="G824" s="87" t="s">
        <v>3090</v>
      </c>
      <c r="H824" s="119">
        <v>6450</v>
      </c>
      <c r="I824" s="87" t="s">
        <v>3091</v>
      </c>
      <c r="J824" s="119">
        <v>8980</v>
      </c>
      <c r="K824" s="87" t="s">
        <v>3092</v>
      </c>
      <c r="L824" s="119">
        <v>6850</v>
      </c>
      <c r="M824" s="87" t="s">
        <v>3093</v>
      </c>
      <c r="N824" s="118">
        <v>3630</v>
      </c>
    </row>
    <row r="825" spans="1:14">
      <c r="A825" s="90" t="s">
        <v>3094</v>
      </c>
      <c r="B825" s="106" t="s">
        <v>3095</v>
      </c>
      <c r="C825" s="110">
        <v>4.3</v>
      </c>
      <c r="D825" s="131">
        <v>0.41</v>
      </c>
      <c r="E825" s="90" t="s">
        <v>3096</v>
      </c>
      <c r="F825" s="121">
        <v>2120</v>
      </c>
      <c r="G825" s="90" t="s">
        <v>3097</v>
      </c>
      <c r="H825" s="120">
        <v>583</v>
      </c>
      <c r="I825" s="90" t="s">
        <v>3098</v>
      </c>
      <c r="J825" s="121">
        <v>1080</v>
      </c>
      <c r="K825" s="90" t="s">
        <v>3099</v>
      </c>
      <c r="L825" s="120">
        <v>116</v>
      </c>
      <c r="M825" s="90" t="s">
        <v>2510</v>
      </c>
      <c r="N825" s="120">
        <v>81</v>
      </c>
    </row>
    <row r="826" spans="1:14">
      <c r="A826" s="87" t="s">
        <v>3100</v>
      </c>
      <c r="B826" s="104" t="s">
        <v>3101</v>
      </c>
      <c r="C826" s="105">
        <v>3.5</v>
      </c>
      <c r="D826" s="130">
        <v>0.42</v>
      </c>
      <c r="E826" s="87" t="s">
        <v>3102</v>
      </c>
      <c r="F826" s="119">
        <v>1800</v>
      </c>
      <c r="G826" s="87" t="s">
        <v>3103</v>
      </c>
      <c r="H826" s="118">
        <v>491</v>
      </c>
      <c r="I826" s="87" t="s">
        <v>3104</v>
      </c>
      <c r="J826" s="118">
        <v>822</v>
      </c>
      <c r="K826" s="87" t="s">
        <v>3105</v>
      </c>
      <c r="L826" s="118">
        <v>93</v>
      </c>
      <c r="M826" s="87" t="s">
        <v>3106</v>
      </c>
      <c r="N826" s="118">
        <v>68</v>
      </c>
    </row>
    <row r="827" spans="1:14">
      <c r="A827" s="90" t="s">
        <v>3107</v>
      </c>
      <c r="B827" s="106" t="s">
        <v>3108</v>
      </c>
      <c r="C827" s="101">
        <v>20.8</v>
      </c>
      <c r="D827" s="106" t="s">
        <v>3109</v>
      </c>
      <c r="E827" s="90" t="s">
        <v>2635</v>
      </c>
      <c r="F827" s="121">
        <v>9710</v>
      </c>
      <c r="G827" s="90" t="s">
        <v>3110</v>
      </c>
      <c r="H827" s="121">
        <v>4240</v>
      </c>
      <c r="I827" s="90" t="s">
        <v>2966</v>
      </c>
      <c r="J827" s="121">
        <v>8820</v>
      </c>
      <c r="K827" s="90" t="s">
        <v>3111</v>
      </c>
      <c r="L827" s="121">
        <v>3400</v>
      </c>
      <c r="M827" s="90" t="s">
        <v>3112</v>
      </c>
      <c r="N827" s="120">
        <v>912</v>
      </c>
    </row>
    <row r="828" spans="1:14">
      <c r="A828" s="87" t="s">
        <v>3113</v>
      </c>
      <c r="B828" s="104" t="s">
        <v>3114</v>
      </c>
      <c r="C828" s="98">
        <v>10.8</v>
      </c>
      <c r="D828" s="130">
        <v>0.45</v>
      </c>
      <c r="E828" s="87" t="s">
        <v>3115</v>
      </c>
      <c r="F828" s="119">
        <v>5550</v>
      </c>
      <c r="G828" s="87" t="s">
        <v>3116</v>
      </c>
      <c r="H828" s="119">
        <v>1790</v>
      </c>
      <c r="I828" s="87" t="s">
        <v>3117</v>
      </c>
      <c r="J828" s="119">
        <v>4280</v>
      </c>
      <c r="K828" s="87" t="s">
        <v>3118</v>
      </c>
      <c r="L828" s="118">
        <v>753</v>
      </c>
      <c r="M828" s="87" t="s">
        <v>3119</v>
      </c>
      <c r="N828" s="118">
        <v>260</v>
      </c>
    </row>
    <row r="829" spans="1:14">
      <c r="A829" s="90" t="s">
        <v>3120</v>
      </c>
      <c r="B829" s="106" t="s">
        <v>3121</v>
      </c>
      <c r="C829" s="110">
        <v>7.5</v>
      </c>
      <c r="D829" s="131">
        <v>0.36</v>
      </c>
      <c r="E829" s="90" t="s">
        <v>3122</v>
      </c>
      <c r="F829" s="121">
        <v>3350</v>
      </c>
      <c r="G829" s="90" t="s">
        <v>3123</v>
      </c>
      <c r="H829" s="120">
        <v>979</v>
      </c>
      <c r="I829" s="90" t="s">
        <v>2637</v>
      </c>
      <c r="J829" s="121">
        <v>2240</v>
      </c>
      <c r="K829" s="90" t="s">
        <v>3124</v>
      </c>
      <c r="L829" s="120">
        <v>273</v>
      </c>
      <c r="M829" s="90" t="s">
        <v>3125</v>
      </c>
      <c r="N829" s="120">
        <v>138</v>
      </c>
    </row>
    <row r="830" spans="1:14">
      <c r="A830" s="87" t="s">
        <v>3126</v>
      </c>
      <c r="B830" s="104" t="s">
        <v>3127</v>
      </c>
      <c r="C830" s="105">
        <v>4.9000000000000004</v>
      </c>
      <c r="D830" s="130">
        <v>0.33</v>
      </c>
      <c r="E830" s="87" t="s">
        <v>3128</v>
      </c>
      <c r="F830" s="119">
        <v>2360</v>
      </c>
      <c r="G830" s="87" t="s">
        <v>3129</v>
      </c>
      <c r="H830" s="118">
        <v>654</v>
      </c>
      <c r="I830" s="87" t="s">
        <v>3130</v>
      </c>
      <c r="J830" s="119">
        <v>1280</v>
      </c>
      <c r="K830" s="87" t="s">
        <v>3131</v>
      </c>
      <c r="L830" s="118">
        <v>136</v>
      </c>
      <c r="M830" s="87" t="s">
        <v>3132</v>
      </c>
      <c r="N830" s="118">
        <v>91</v>
      </c>
    </row>
    <row r="831" spans="1:14">
      <c r="A831" s="90" t="s">
        <v>3133</v>
      </c>
      <c r="B831" s="106" t="s">
        <v>3134</v>
      </c>
      <c r="C831" s="110">
        <v>6.6</v>
      </c>
      <c r="D831" s="131">
        <v>0.31</v>
      </c>
      <c r="E831" s="90" t="s">
        <v>3135</v>
      </c>
      <c r="F831" s="121">
        <v>2900</v>
      </c>
      <c r="G831" s="90" t="s">
        <v>3136</v>
      </c>
      <c r="H831" s="120">
        <v>828</v>
      </c>
      <c r="I831" s="90" t="s">
        <v>3137</v>
      </c>
      <c r="J831" s="121">
        <v>1820</v>
      </c>
      <c r="K831" s="90" t="s">
        <v>3138</v>
      </c>
      <c r="L831" s="120">
        <v>206</v>
      </c>
      <c r="M831" s="90" t="s">
        <v>3139</v>
      </c>
      <c r="N831" s="120">
        <v>116</v>
      </c>
    </row>
    <row r="832" spans="1:14">
      <c r="A832" s="87" t="s">
        <v>3140</v>
      </c>
      <c r="B832" s="104" t="s">
        <v>3141</v>
      </c>
      <c r="C832" s="105">
        <v>5.5</v>
      </c>
      <c r="D832" s="130">
        <v>0.36</v>
      </c>
      <c r="E832" s="87" t="s">
        <v>3142</v>
      </c>
      <c r="F832" s="119">
        <v>2910</v>
      </c>
      <c r="G832" s="87" t="s">
        <v>3143</v>
      </c>
      <c r="H832" s="118">
        <v>812</v>
      </c>
      <c r="I832" s="87" t="s">
        <v>3144</v>
      </c>
      <c r="J832" s="119">
        <v>1670</v>
      </c>
      <c r="K832" s="87" t="s">
        <v>2598</v>
      </c>
      <c r="L832" s="118">
        <v>179</v>
      </c>
      <c r="M832" s="87" t="s">
        <v>3145</v>
      </c>
      <c r="N832" s="118">
        <v>114</v>
      </c>
    </row>
    <row r="833" spans="1:14">
      <c r="A833" s="90" t="s">
        <v>3146</v>
      </c>
      <c r="B833" s="106" t="s">
        <v>3147</v>
      </c>
      <c r="C833" s="110">
        <v>0.3</v>
      </c>
      <c r="D833" s="131">
        <v>0.14000000000000001</v>
      </c>
      <c r="E833" s="90" t="s">
        <v>3148</v>
      </c>
      <c r="F833" s="120">
        <v>69</v>
      </c>
      <c r="G833" s="90" t="s">
        <v>3148</v>
      </c>
      <c r="H833" s="120">
        <v>19</v>
      </c>
      <c r="I833" s="90" t="s">
        <v>3149</v>
      </c>
      <c r="J833" s="120">
        <v>21</v>
      </c>
      <c r="K833" s="90" t="s">
        <v>3150</v>
      </c>
      <c r="L833" s="120">
        <v>3</v>
      </c>
      <c r="M833" s="90" t="s">
        <v>3151</v>
      </c>
      <c r="N833" s="120">
        <v>3</v>
      </c>
    </row>
    <row r="834" spans="1:14">
      <c r="A834" s="87" t="s">
        <v>3152</v>
      </c>
      <c r="B834" s="104" t="s">
        <v>3153</v>
      </c>
      <c r="C834" s="105">
        <v>2.5</v>
      </c>
      <c r="D834" s="130">
        <v>0.26</v>
      </c>
      <c r="E834" s="87" t="s">
        <v>3154</v>
      </c>
      <c r="F834" s="119">
        <v>1110</v>
      </c>
      <c r="G834" s="87" t="s">
        <v>3154</v>
      </c>
      <c r="H834" s="118">
        <v>301</v>
      </c>
      <c r="I834" s="87" t="s">
        <v>3155</v>
      </c>
      <c r="J834" s="118">
        <v>438</v>
      </c>
      <c r="K834" s="87" t="s">
        <v>3156</v>
      </c>
      <c r="L834" s="118">
        <v>54</v>
      </c>
      <c r="M834" s="87" t="s">
        <v>3157</v>
      </c>
      <c r="N834" s="118">
        <v>42</v>
      </c>
    </row>
    <row r="835" spans="1:14">
      <c r="A835" s="90" t="s">
        <v>3158</v>
      </c>
      <c r="B835" s="106" t="s">
        <v>3159</v>
      </c>
      <c r="C835" s="90" t="s">
        <v>3160</v>
      </c>
      <c r="D835" s="131">
        <v>0.04</v>
      </c>
      <c r="E835" s="90" t="s">
        <v>3161</v>
      </c>
      <c r="F835" s="120">
        <v>5</v>
      </c>
      <c r="G835" s="90" t="s">
        <v>3161</v>
      </c>
      <c r="H835" s="120">
        <v>1</v>
      </c>
      <c r="I835" s="90" t="s">
        <v>3162</v>
      </c>
      <c r="J835" s="120">
        <v>1</v>
      </c>
      <c r="K835" s="90" t="s">
        <v>3163</v>
      </c>
      <c r="L835" s="122" t="s">
        <v>2630</v>
      </c>
      <c r="M835" s="90" t="s">
        <v>3164</v>
      </c>
      <c r="N835" s="122" t="s">
        <v>2630</v>
      </c>
    </row>
    <row r="836" spans="1:14">
      <c r="A836" s="87" t="s">
        <v>3165</v>
      </c>
      <c r="B836" s="104" t="s">
        <v>3166</v>
      </c>
      <c r="C836" s="105">
        <v>0.4</v>
      </c>
      <c r="D836" s="130">
        <v>0.13</v>
      </c>
      <c r="E836" s="87" t="s">
        <v>2892</v>
      </c>
      <c r="F836" s="118">
        <v>108</v>
      </c>
      <c r="G836" s="87" t="s">
        <v>2892</v>
      </c>
      <c r="H836" s="118">
        <v>29</v>
      </c>
      <c r="I836" s="87" t="s">
        <v>3167</v>
      </c>
      <c r="J836" s="118">
        <v>33</v>
      </c>
      <c r="K836" s="87" t="s">
        <v>3168</v>
      </c>
      <c r="L836" s="118">
        <v>5</v>
      </c>
      <c r="M836" s="87" t="s">
        <v>3169</v>
      </c>
      <c r="N836" s="118">
        <v>4</v>
      </c>
    </row>
    <row r="837" spans="1:14">
      <c r="A837" s="90" t="s">
        <v>3170</v>
      </c>
      <c r="B837" s="106" t="s">
        <v>3171</v>
      </c>
      <c r="C837" s="90" t="s">
        <v>3172</v>
      </c>
      <c r="D837" s="131">
        <v>0.02</v>
      </c>
      <c r="E837" s="90" t="s">
        <v>3173</v>
      </c>
      <c r="F837" s="120">
        <v>1</v>
      </c>
      <c r="G837" s="90" t="s">
        <v>3173</v>
      </c>
      <c r="H837" s="122" t="s">
        <v>2630</v>
      </c>
      <c r="I837" s="90" t="s">
        <v>3174</v>
      </c>
      <c r="J837" s="122" t="s">
        <v>2630</v>
      </c>
      <c r="K837" s="90" t="s">
        <v>3175</v>
      </c>
      <c r="L837" s="122" t="s">
        <v>2630</v>
      </c>
      <c r="M837" s="90" t="s">
        <v>2772</v>
      </c>
      <c r="N837" s="122" t="s">
        <v>2630</v>
      </c>
    </row>
    <row r="838" spans="1:14">
      <c r="A838" s="87" t="s">
        <v>3176</v>
      </c>
      <c r="B838" s="104" t="s">
        <v>3177</v>
      </c>
      <c r="C838" s="98">
        <v>22.5</v>
      </c>
      <c r="D838" s="130">
        <v>0.53</v>
      </c>
      <c r="E838" s="87" t="s">
        <v>3178</v>
      </c>
      <c r="F838" s="119">
        <v>6720</v>
      </c>
      <c r="G838" s="87" t="s">
        <v>3179</v>
      </c>
      <c r="H838" s="119">
        <v>3070</v>
      </c>
      <c r="I838" s="87" t="s">
        <v>3180</v>
      </c>
      <c r="J838" s="119">
        <v>6180</v>
      </c>
      <c r="K838" s="87" t="s">
        <v>3181</v>
      </c>
      <c r="L838" s="119">
        <v>2580</v>
      </c>
      <c r="M838" s="87" t="s">
        <v>3182</v>
      </c>
      <c r="N838" s="118">
        <v>718</v>
      </c>
    </row>
    <row r="839" spans="1:14">
      <c r="A839" s="112" t="s">
        <v>3183</v>
      </c>
      <c r="B839" s="111" t="s">
        <v>3184</v>
      </c>
      <c r="C839" s="149">
        <v>21.2</v>
      </c>
      <c r="D839" s="132">
        <v>0.44</v>
      </c>
      <c r="E839" s="112" t="s">
        <v>3185</v>
      </c>
      <c r="F839" s="144">
        <v>5940</v>
      </c>
      <c r="G839" s="112" t="s">
        <v>3186</v>
      </c>
      <c r="H839" s="144">
        <v>2620</v>
      </c>
      <c r="I839" s="112" t="s">
        <v>3187</v>
      </c>
      <c r="J839" s="144">
        <v>5410</v>
      </c>
      <c r="K839" s="112" t="s">
        <v>3188</v>
      </c>
      <c r="L839" s="144">
        <v>2130</v>
      </c>
      <c r="M839" s="112" t="s">
        <v>3189</v>
      </c>
      <c r="N839" s="150">
        <v>575</v>
      </c>
    </row>
    <row r="840" spans="1:14">
      <c r="A840" s="83" t="s">
        <v>3190</v>
      </c>
      <c r="B840" s="126" t="s">
        <v>3191</v>
      </c>
      <c r="C840" s="96">
        <v>7.5</v>
      </c>
      <c r="D840" s="127">
        <v>0.44</v>
      </c>
      <c r="E840" s="83" t="s">
        <v>3192</v>
      </c>
      <c r="F840" s="147">
        <v>3180</v>
      </c>
      <c r="G840" s="83" t="s">
        <v>3193</v>
      </c>
      <c r="H840" s="128">
        <v>929</v>
      </c>
      <c r="I840" s="83" t="s">
        <v>3194</v>
      </c>
      <c r="J840" s="147">
        <v>2120</v>
      </c>
      <c r="K840" s="83" t="s">
        <v>3195</v>
      </c>
      <c r="L840" s="128">
        <v>259</v>
      </c>
      <c r="M840" s="83" t="s">
        <v>3196</v>
      </c>
      <c r="N840" s="128">
        <v>131</v>
      </c>
    </row>
    <row r="841" spans="1:14">
      <c r="A841" s="87" t="s">
        <v>3197</v>
      </c>
      <c r="B841" s="104" t="s">
        <v>3198</v>
      </c>
      <c r="C841" s="105">
        <v>2.2000000000000002</v>
      </c>
      <c r="D841" s="130">
        <v>0.32</v>
      </c>
      <c r="E841" s="87" t="s">
        <v>3199</v>
      </c>
      <c r="F841" s="118">
        <v>795</v>
      </c>
      <c r="G841" s="87" t="s">
        <v>3199</v>
      </c>
      <c r="H841" s="118">
        <v>216</v>
      </c>
      <c r="I841" s="87" t="s">
        <v>3200</v>
      </c>
      <c r="J841" s="118">
        <v>302</v>
      </c>
      <c r="K841" s="87" t="s">
        <v>3201</v>
      </c>
      <c r="L841" s="118">
        <v>38</v>
      </c>
      <c r="M841" s="87" t="s">
        <v>3202</v>
      </c>
      <c r="N841" s="118">
        <v>30</v>
      </c>
    </row>
    <row r="842" spans="1:14">
      <c r="A842" s="90" t="s">
        <v>3203</v>
      </c>
      <c r="B842" s="106" t="s">
        <v>3204</v>
      </c>
      <c r="C842" s="110">
        <v>5</v>
      </c>
      <c r="D842" s="131">
        <v>0.35</v>
      </c>
      <c r="E842" s="90" t="s">
        <v>3205</v>
      </c>
      <c r="F842" s="121">
        <v>1910</v>
      </c>
      <c r="G842" s="90" t="s">
        <v>3206</v>
      </c>
      <c r="H842" s="120">
        <v>530</v>
      </c>
      <c r="I842" s="90" t="s">
        <v>3207</v>
      </c>
      <c r="J842" s="121">
        <v>1050</v>
      </c>
      <c r="K842" s="90" t="s">
        <v>3208</v>
      </c>
      <c r="L842" s="120">
        <v>111</v>
      </c>
      <c r="M842" s="90" t="s">
        <v>3209</v>
      </c>
      <c r="N842" s="120">
        <v>74</v>
      </c>
    </row>
    <row r="843" spans="1:14">
      <c r="A843" s="87" t="s">
        <v>3210</v>
      </c>
      <c r="B843" s="104" t="s">
        <v>3211</v>
      </c>
      <c r="C843" s="105">
        <v>6.6</v>
      </c>
      <c r="D843" s="130">
        <v>0.42</v>
      </c>
      <c r="E843" s="87" t="s">
        <v>3143</v>
      </c>
      <c r="F843" s="119">
        <v>2990</v>
      </c>
      <c r="G843" s="87" t="s">
        <v>3212</v>
      </c>
      <c r="H843" s="118">
        <v>854</v>
      </c>
      <c r="I843" s="87" t="s">
        <v>3213</v>
      </c>
      <c r="J843" s="119">
        <v>1880</v>
      </c>
      <c r="K843" s="87" t="s">
        <v>2477</v>
      </c>
      <c r="L843" s="118">
        <v>212</v>
      </c>
      <c r="M843" s="87" t="s">
        <v>3214</v>
      </c>
      <c r="N843" s="118">
        <v>120</v>
      </c>
    </row>
    <row r="844" spans="1:14">
      <c r="A844" s="90" t="s">
        <v>3215</v>
      </c>
      <c r="B844" s="106" t="s">
        <v>3216</v>
      </c>
      <c r="C844" s="110">
        <v>6</v>
      </c>
      <c r="D844" s="106" t="s">
        <v>3217</v>
      </c>
      <c r="E844" s="90" t="s">
        <v>3218</v>
      </c>
      <c r="F844" s="121">
        <v>3150</v>
      </c>
      <c r="G844" s="90" t="s">
        <v>3219</v>
      </c>
      <c r="H844" s="120">
        <v>889</v>
      </c>
      <c r="I844" s="90" t="s">
        <v>2726</v>
      </c>
      <c r="J844" s="121">
        <v>1900</v>
      </c>
      <c r="K844" s="90" t="s">
        <v>3138</v>
      </c>
      <c r="L844" s="120">
        <v>206</v>
      </c>
      <c r="M844" s="90" t="s">
        <v>3220</v>
      </c>
      <c r="N844" s="120">
        <v>124</v>
      </c>
    </row>
    <row r="845" spans="1:14">
      <c r="A845" s="87" t="s">
        <v>3221</v>
      </c>
      <c r="B845" s="104" t="s">
        <v>3222</v>
      </c>
      <c r="C845" s="105">
        <v>3.7</v>
      </c>
      <c r="D845" s="130">
        <v>0.32</v>
      </c>
      <c r="E845" s="87" t="s">
        <v>3223</v>
      </c>
      <c r="F845" s="119">
        <v>1330</v>
      </c>
      <c r="G845" s="87" t="s">
        <v>3224</v>
      </c>
      <c r="H845" s="118">
        <v>363</v>
      </c>
      <c r="I845" s="87" t="s">
        <v>2523</v>
      </c>
      <c r="J845" s="118">
        <v>624</v>
      </c>
      <c r="K845" s="87" t="s">
        <v>3225</v>
      </c>
      <c r="L845" s="118">
        <v>69</v>
      </c>
      <c r="M845" s="87" t="s">
        <v>3226</v>
      </c>
      <c r="N845" s="118">
        <v>51</v>
      </c>
    </row>
    <row r="846" spans="1:14">
      <c r="A846" s="90" t="s">
        <v>3227</v>
      </c>
      <c r="B846" s="106" t="s">
        <v>3228</v>
      </c>
      <c r="C846" s="110">
        <v>3.8</v>
      </c>
      <c r="D846" s="131">
        <v>0.3</v>
      </c>
      <c r="E846" s="90" t="s">
        <v>3229</v>
      </c>
      <c r="F846" s="121">
        <v>1410</v>
      </c>
      <c r="G846" s="90" t="s">
        <v>3230</v>
      </c>
      <c r="H846" s="120">
        <v>387</v>
      </c>
      <c r="I846" s="90" t="s">
        <v>3231</v>
      </c>
      <c r="J846" s="120">
        <v>673</v>
      </c>
      <c r="K846" s="90" t="s">
        <v>3232</v>
      </c>
      <c r="L846" s="120">
        <v>74</v>
      </c>
      <c r="M846" s="90" t="s">
        <v>3233</v>
      </c>
      <c r="N846" s="120">
        <v>54</v>
      </c>
    </row>
    <row r="847" spans="1:14" ht="19.2">
      <c r="A847" s="87" t="s">
        <v>3234</v>
      </c>
      <c r="B847" s="104" t="s">
        <v>3235</v>
      </c>
      <c r="C847" s="104" t="s">
        <v>3236</v>
      </c>
      <c r="D847" s="130">
        <v>0.17</v>
      </c>
      <c r="E847" s="87" t="s">
        <v>3237</v>
      </c>
      <c r="F847" s="118">
        <v>62</v>
      </c>
      <c r="G847" s="87" t="s">
        <v>3237</v>
      </c>
      <c r="H847" s="118">
        <v>17</v>
      </c>
      <c r="I847" s="87" t="s">
        <v>3238</v>
      </c>
      <c r="J847" s="118">
        <v>18</v>
      </c>
      <c r="K847" s="87" t="s">
        <v>3239</v>
      </c>
      <c r="L847" s="118">
        <v>3</v>
      </c>
      <c r="M847" s="87" t="s">
        <v>3240</v>
      </c>
      <c r="N847" s="118">
        <v>2</v>
      </c>
    </row>
    <row r="848" spans="1:14">
      <c r="A848" s="90" t="s">
        <v>3241</v>
      </c>
      <c r="B848" s="106" t="s">
        <v>3242</v>
      </c>
      <c r="C848" s="110">
        <v>5.7</v>
      </c>
      <c r="D848" s="131">
        <v>0.37</v>
      </c>
      <c r="E848" s="90" t="s">
        <v>3243</v>
      </c>
      <c r="F848" s="121">
        <v>2560</v>
      </c>
      <c r="G848" s="90" t="s">
        <v>3244</v>
      </c>
      <c r="H848" s="120">
        <v>719</v>
      </c>
      <c r="I848" s="90" t="s">
        <v>3245</v>
      </c>
      <c r="J848" s="121">
        <v>1500</v>
      </c>
      <c r="K848" s="90" t="s">
        <v>3246</v>
      </c>
      <c r="L848" s="120">
        <v>162</v>
      </c>
      <c r="M848" s="90" t="s">
        <v>3247</v>
      </c>
      <c r="N848" s="120">
        <v>101</v>
      </c>
    </row>
    <row r="849" spans="1:14">
      <c r="A849" s="87" t="s">
        <v>3248</v>
      </c>
      <c r="B849" s="104" t="s">
        <v>3249</v>
      </c>
      <c r="C849" s="105">
        <v>3.5</v>
      </c>
      <c r="D849" s="130">
        <v>0.38</v>
      </c>
      <c r="E849" s="87" t="s">
        <v>3250</v>
      </c>
      <c r="F849" s="119">
        <v>1640</v>
      </c>
      <c r="G849" s="87" t="s">
        <v>3251</v>
      </c>
      <c r="H849" s="118">
        <v>446</v>
      </c>
      <c r="I849" s="87" t="s">
        <v>3252</v>
      </c>
      <c r="J849" s="118">
        <v>747</v>
      </c>
      <c r="K849" s="87" t="s">
        <v>3253</v>
      </c>
      <c r="L849" s="118">
        <v>84</v>
      </c>
      <c r="M849" s="87" t="s">
        <v>3254</v>
      </c>
      <c r="N849" s="118">
        <v>62</v>
      </c>
    </row>
    <row r="850" spans="1:14">
      <c r="A850" s="90" t="s">
        <v>3255</v>
      </c>
      <c r="B850" s="106" t="s">
        <v>3256</v>
      </c>
      <c r="C850" s="110">
        <v>3.8</v>
      </c>
      <c r="D850" s="131">
        <v>0.32</v>
      </c>
      <c r="E850" s="90" t="s">
        <v>3257</v>
      </c>
      <c r="F850" s="121">
        <v>1510</v>
      </c>
      <c r="G850" s="90" t="s">
        <v>3258</v>
      </c>
      <c r="H850" s="120">
        <v>413</v>
      </c>
      <c r="I850" s="90" t="s">
        <v>3259</v>
      </c>
      <c r="J850" s="120">
        <v>718</v>
      </c>
      <c r="K850" s="90" t="s">
        <v>3260</v>
      </c>
      <c r="L850" s="120">
        <v>79</v>
      </c>
      <c r="M850" s="90" t="s">
        <v>3261</v>
      </c>
      <c r="N850" s="120">
        <v>57</v>
      </c>
    </row>
    <row r="851" spans="1:14">
      <c r="A851" s="87" t="s">
        <v>3262</v>
      </c>
      <c r="B851" s="104" t="s">
        <v>3263</v>
      </c>
      <c r="C851" s="87" t="s">
        <v>3264</v>
      </c>
      <c r="D851" s="130">
        <v>0.15</v>
      </c>
      <c r="E851" s="87" t="s">
        <v>3137</v>
      </c>
      <c r="F851" s="118">
        <v>50</v>
      </c>
      <c r="G851" s="87" t="s">
        <v>3137</v>
      </c>
      <c r="H851" s="118">
        <v>14</v>
      </c>
      <c r="I851" s="87" t="s">
        <v>3265</v>
      </c>
      <c r="J851" s="118">
        <v>15</v>
      </c>
      <c r="K851" s="87" t="s">
        <v>3266</v>
      </c>
      <c r="L851" s="118">
        <v>2</v>
      </c>
      <c r="M851" s="87" t="s">
        <v>3267</v>
      </c>
      <c r="N851" s="118">
        <v>2</v>
      </c>
    </row>
    <row r="852" spans="1:14">
      <c r="A852" s="90" t="s">
        <v>3268</v>
      </c>
      <c r="B852" s="106" t="s">
        <v>3269</v>
      </c>
      <c r="C852" s="90" t="s">
        <v>3270</v>
      </c>
      <c r="D852" s="131">
        <v>0.05</v>
      </c>
      <c r="E852" s="90" t="s">
        <v>3271</v>
      </c>
      <c r="F852" s="120">
        <v>3</v>
      </c>
      <c r="G852" s="90" t="s">
        <v>3271</v>
      </c>
      <c r="H852" s="122" t="s">
        <v>2630</v>
      </c>
      <c r="I852" s="90" t="s">
        <v>3272</v>
      </c>
      <c r="J852" s="122" t="s">
        <v>2630</v>
      </c>
      <c r="K852" s="90" t="s">
        <v>3273</v>
      </c>
      <c r="L852" s="122" t="s">
        <v>2630</v>
      </c>
      <c r="M852" s="90" t="s">
        <v>3274</v>
      </c>
      <c r="N852" s="122" t="s">
        <v>2630</v>
      </c>
    </row>
    <row r="853" spans="1:14">
      <c r="A853" s="87" t="s">
        <v>3275</v>
      </c>
      <c r="B853" s="104" t="s">
        <v>3276</v>
      </c>
      <c r="C853" s="105">
        <v>0.6</v>
      </c>
      <c r="D853" s="104" t="s">
        <v>3277</v>
      </c>
      <c r="E853" s="87" t="s">
        <v>3278</v>
      </c>
      <c r="F853" s="118">
        <v>215</v>
      </c>
      <c r="G853" s="87" t="s">
        <v>3278</v>
      </c>
      <c r="H853" s="118">
        <v>58</v>
      </c>
      <c r="I853" s="87" t="s">
        <v>3279</v>
      </c>
      <c r="J853" s="118">
        <v>66</v>
      </c>
      <c r="K853" s="87" t="s">
        <v>3280</v>
      </c>
      <c r="L853" s="118">
        <v>10</v>
      </c>
      <c r="M853" s="87" t="s">
        <v>3281</v>
      </c>
      <c r="N853" s="118">
        <v>8</v>
      </c>
    </row>
    <row r="854" spans="1:14">
      <c r="A854" s="90" t="s">
        <v>3282</v>
      </c>
      <c r="B854" s="106" t="s">
        <v>3283</v>
      </c>
      <c r="C854" s="110">
        <v>5</v>
      </c>
      <c r="D854" s="131">
        <v>0.3</v>
      </c>
      <c r="E854" s="90" t="s">
        <v>3284</v>
      </c>
      <c r="F854" s="121">
        <v>2260</v>
      </c>
      <c r="G854" s="90" t="s">
        <v>3285</v>
      </c>
      <c r="H854" s="120">
        <v>627</v>
      </c>
      <c r="I854" s="90" t="s">
        <v>3286</v>
      </c>
      <c r="J854" s="121">
        <v>1240</v>
      </c>
      <c r="K854" s="90" t="s">
        <v>3287</v>
      </c>
      <c r="L854" s="120">
        <v>132</v>
      </c>
      <c r="M854" s="90" t="s">
        <v>3288</v>
      </c>
      <c r="N854" s="120">
        <v>88</v>
      </c>
    </row>
    <row r="855" spans="1:14">
      <c r="A855" s="87" t="s">
        <v>3289</v>
      </c>
      <c r="B855" s="104" t="s">
        <v>3290</v>
      </c>
      <c r="C855" s="87" t="s">
        <v>2739</v>
      </c>
      <c r="D855" s="130">
        <v>0.01</v>
      </c>
      <c r="E855" s="87" t="s">
        <v>3291</v>
      </c>
      <c r="F855" s="123" t="s">
        <v>2630</v>
      </c>
      <c r="G855" s="87" t="s">
        <v>3291</v>
      </c>
      <c r="H855" s="123" t="s">
        <v>2630</v>
      </c>
      <c r="I855" s="87" t="s">
        <v>3292</v>
      </c>
      <c r="J855" s="123" t="s">
        <v>2630</v>
      </c>
      <c r="K855" s="87" t="s">
        <v>3293</v>
      </c>
      <c r="L855" s="123" t="s">
        <v>2630</v>
      </c>
      <c r="M855" s="87" t="s">
        <v>3294</v>
      </c>
      <c r="N855" s="123" t="s">
        <v>2630</v>
      </c>
    </row>
    <row r="856" spans="1:14">
      <c r="A856" s="90" t="s">
        <v>3295</v>
      </c>
      <c r="B856" s="106" t="s">
        <v>3296</v>
      </c>
      <c r="C856" s="110">
        <v>0.3</v>
      </c>
      <c r="D856" s="131">
        <v>0.16</v>
      </c>
      <c r="E856" s="90" t="s">
        <v>3297</v>
      </c>
      <c r="F856" s="120">
        <v>47</v>
      </c>
      <c r="G856" s="90" t="s">
        <v>3297</v>
      </c>
      <c r="H856" s="120">
        <v>13</v>
      </c>
      <c r="I856" s="90" t="s">
        <v>3298</v>
      </c>
      <c r="J856" s="120">
        <v>14</v>
      </c>
      <c r="K856" s="90" t="s">
        <v>3299</v>
      </c>
      <c r="L856" s="120">
        <v>2</v>
      </c>
      <c r="M856" s="90" t="s">
        <v>3300</v>
      </c>
      <c r="N856" s="120">
        <v>2</v>
      </c>
    </row>
    <row r="857" spans="1:14" ht="16.2">
      <c r="A857" s="87" t="s">
        <v>3301</v>
      </c>
      <c r="B857" s="104" t="s">
        <v>3302</v>
      </c>
      <c r="C857" s="98">
        <v>13.5</v>
      </c>
      <c r="D857" s="130">
        <v>1.02</v>
      </c>
      <c r="E857" s="87" t="s">
        <v>3303</v>
      </c>
      <c r="F857" s="119">
        <v>8010</v>
      </c>
      <c r="G857" s="87" t="s">
        <v>3304</v>
      </c>
      <c r="H857" s="119">
        <v>2820</v>
      </c>
      <c r="I857" s="87" t="s">
        <v>3028</v>
      </c>
      <c r="J857" s="119">
        <v>6600</v>
      </c>
      <c r="K857" s="87" t="s">
        <v>3305</v>
      </c>
      <c r="L857" s="119">
        <v>1530</v>
      </c>
      <c r="M857" s="87" t="s">
        <v>3306</v>
      </c>
      <c r="N857" s="118">
        <v>436</v>
      </c>
    </row>
    <row r="858" spans="1:14">
      <c r="A858" s="90" t="s">
        <v>3307</v>
      </c>
      <c r="B858" s="106" t="s">
        <v>3308</v>
      </c>
      <c r="C858" s="110">
        <v>4.7</v>
      </c>
      <c r="D858" s="131">
        <v>0.36</v>
      </c>
      <c r="E858" s="90" t="s">
        <v>3309</v>
      </c>
      <c r="F858" s="121">
        <v>1530</v>
      </c>
      <c r="G858" s="90" t="s">
        <v>3310</v>
      </c>
      <c r="H858" s="120">
        <v>421</v>
      </c>
      <c r="I858" s="90" t="s">
        <v>3311</v>
      </c>
      <c r="J858" s="120">
        <v>809</v>
      </c>
      <c r="K858" s="90" t="s">
        <v>3312</v>
      </c>
      <c r="L858" s="120">
        <v>86</v>
      </c>
      <c r="M858" s="90" t="s">
        <v>3313</v>
      </c>
      <c r="N858" s="120">
        <v>59</v>
      </c>
    </row>
    <row r="859" spans="1:14">
      <c r="A859" s="87" t="s">
        <v>3314</v>
      </c>
      <c r="B859" s="104" t="s">
        <v>3315</v>
      </c>
      <c r="C859" s="105">
        <v>4.7</v>
      </c>
      <c r="D859" s="130">
        <v>0.42</v>
      </c>
      <c r="E859" s="87" t="s">
        <v>3316</v>
      </c>
      <c r="F859" s="119">
        <v>1760</v>
      </c>
      <c r="G859" s="87" t="s">
        <v>3317</v>
      </c>
      <c r="H859" s="118">
        <v>486</v>
      </c>
      <c r="I859" s="87" t="s">
        <v>3318</v>
      </c>
      <c r="J859" s="118">
        <v>934</v>
      </c>
      <c r="K859" s="87" t="s">
        <v>3319</v>
      </c>
      <c r="L859" s="118">
        <v>99</v>
      </c>
      <c r="M859" s="87" t="s">
        <v>3320</v>
      </c>
      <c r="N859" s="118">
        <v>68</v>
      </c>
    </row>
    <row r="860" spans="1:14">
      <c r="A860" s="90" t="s">
        <v>3321</v>
      </c>
      <c r="B860" s="106" t="s">
        <v>3322</v>
      </c>
      <c r="C860" s="110">
        <v>4.7</v>
      </c>
      <c r="D860" s="131">
        <v>0.35</v>
      </c>
      <c r="E860" s="90" t="s">
        <v>3323</v>
      </c>
      <c r="F860" s="121">
        <v>1480</v>
      </c>
      <c r="G860" s="90" t="s">
        <v>3324</v>
      </c>
      <c r="H860" s="120">
        <v>407</v>
      </c>
      <c r="I860" s="90" t="s">
        <v>3325</v>
      </c>
      <c r="J860" s="120">
        <v>783</v>
      </c>
      <c r="K860" s="90" t="s">
        <v>3326</v>
      </c>
      <c r="L860" s="120">
        <v>83</v>
      </c>
      <c r="M860" s="90" t="s">
        <v>3327</v>
      </c>
      <c r="N860" s="120">
        <v>57</v>
      </c>
    </row>
    <row r="861" spans="1:14">
      <c r="A861" s="87" t="s">
        <v>3328</v>
      </c>
      <c r="B861" s="104" t="s">
        <v>3329</v>
      </c>
      <c r="C861" s="105">
        <v>0.8</v>
      </c>
      <c r="D861" s="130">
        <v>0.3</v>
      </c>
      <c r="E861" s="87" t="s">
        <v>3330</v>
      </c>
      <c r="F861" s="118">
        <v>209</v>
      </c>
      <c r="G861" s="87" t="s">
        <v>3330</v>
      </c>
      <c r="H861" s="118">
        <v>57</v>
      </c>
      <c r="I861" s="87" t="s">
        <v>3331</v>
      </c>
      <c r="J861" s="118">
        <v>66</v>
      </c>
      <c r="K861" s="87" t="s">
        <v>3332</v>
      </c>
      <c r="L861" s="118">
        <v>10</v>
      </c>
      <c r="M861" s="87" t="s">
        <v>3333</v>
      </c>
      <c r="N861" s="118">
        <v>8</v>
      </c>
    </row>
    <row r="862" spans="1:14">
      <c r="A862" s="90" t="s">
        <v>3334</v>
      </c>
      <c r="B862" s="106" t="s">
        <v>3335</v>
      </c>
      <c r="C862" s="110">
        <v>0.8</v>
      </c>
      <c r="D862" s="106" t="s">
        <v>3336</v>
      </c>
      <c r="E862" s="90" t="s">
        <v>3337</v>
      </c>
      <c r="F862" s="120">
        <v>237</v>
      </c>
      <c r="G862" s="90" t="s">
        <v>3337</v>
      </c>
      <c r="H862" s="120">
        <v>65</v>
      </c>
      <c r="I862" s="90" t="s">
        <v>3326</v>
      </c>
      <c r="J862" s="120">
        <v>75</v>
      </c>
      <c r="K862" s="90" t="s">
        <v>2851</v>
      </c>
      <c r="L862" s="120">
        <v>11</v>
      </c>
      <c r="M862" s="90" t="s">
        <v>3338</v>
      </c>
      <c r="N862" s="120">
        <v>9</v>
      </c>
    </row>
    <row r="863" spans="1:14">
      <c r="A863" s="87" t="s">
        <v>3339</v>
      </c>
      <c r="B863" s="104" t="s">
        <v>3340</v>
      </c>
      <c r="C863" s="105">
        <v>0.8</v>
      </c>
      <c r="D863" s="130">
        <v>0.24</v>
      </c>
      <c r="E863" s="87" t="s">
        <v>3341</v>
      </c>
      <c r="F863" s="118">
        <v>163</v>
      </c>
      <c r="G863" s="87" t="s">
        <v>3341</v>
      </c>
      <c r="H863" s="118">
        <v>44</v>
      </c>
      <c r="I863" s="87" t="s">
        <v>3342</v>
      </c>
      <c r="J863" s="118">
        <v>52</v>
      </c>
      <c r="K863" s="87" t="s">
        <v>3343</v>
      </c>
      <c r="L863" s="118">
        <v>8</v>
      </c>
      <c r="M863" s="87" t="s">
        <v>3344</v>
      </c>
      <c r="N863" s="118">
        <v>6</v>
      </c>
    </row>
    <row r="864" spans="1:14">
      <c r="A864" s="90" t="s">
        <v>3345</v>
      </c>
      <c r="B864" s="106" t="s">
        <v>3346</v>
      </c>
      <c r="C864" s="101">
        <v>25</v>
      </c>
      <c r="D864" s="131">
        <v>0.65</v>
      </c>
      <c r="E864" s="90" t="s">
        <v>3347</v>
      </c>
      <c r="F864" s="140">
        <v>11000</v>
      </c>
      <c r="G864" s="90" t="s">
        <v>3348</v>
      </c>
      <c r="H864" s="121">
        <v>5350</v>
      </c>
      <c r="I864" s="90" t="s">
        <v>3349</v>
      </c>
      <c r="J864" s="140">
        <v>10300</v>
      </c>
      <c r="K864" s="90" t="s">
        <v>2720</v>
      </c>
      <c r="L864" s="121">
        <v>4770</v>
      </c>
      <c r="M864" s="90" t="s">
        <v>3350</v>
      </c>
      <c r="N864" s="120">
        <v>1420</v>
      </c>
    </row>
    <row r="865" spans="1:14">
      <c r="A865" s="87" t="s">
        <v>3351</v>
      </c>
      <c r="B865" s="104" t="s">
        <v>3352</v>
      </c>
      <c r="C865" s="98">
        <v>12.9</v>
      </c>
      <c r="D865" s="130">
        <v>0.86</v>
      </c>
      <c r="E865" s="87" t="s">
        <v>3353</v>
      </c>
      <c r="F865" s="119">
        <v>8430</v>
      </c>
      <c r="G865" s="87" t="s">
        <v>3354</v>
      </c>
      <c r="H865" s="119">
        <v>2910</v>
      </c>
      <c r="I865" s="87" t="s">
        <v>2996</v>
      </c>
      <c r="J865" s="119">
        <v>6860</v>
      </c>
      <c r="K865" s="87" t="s">
        <v>3355</v>
      </c>
      <c r="L865" s="119">
        <v>1500</v>
      </c>
      <c r="M865" s="87" t="s">
        <v>3356</v>
      </c>
      <c r="N865" s="118">
        <v>442</v>
      </c>
    </row>
    <row r="866" spans="1:14">
      <c r="A866" s="90" t="s">
        <v>3357</v>
      </c>
      <c r="B866" s="106" t="s">
        <v>3358</v>
      </c>
      <c r="C866" s="110">
        <v>1.9</v>
      </c>
      <c r="D866" s="131">
        <v>0.26</v>
      </c>
      <c r="E866" s="90" t="s">
        <v>3359</v>
      </c>
      <c r="F866" s="120">
        <v>668</v>
      </c>
      <c r="G866" s="90" t="s">
        <v>3359</v>
      </c>
      <c r="H866" s="120">
        <v>182</v>
      </c>
      <c r="I866" s="90" t="s">
        <v>2923</v>
      </c>
      <c r="J866" s="120">
        <v>243</v>
      </c>
      <c r="K866" s="90" t="s">
        <v>3360</v>
      </c>
      <c r="L866" s="120">
        <v>32</v>
      </c>
      <c r="M866" s="90" t="s">
        <v>2543</v>
      </c>
      <c r="N866" s="120">
        <v>25</v>
      </c>
    </row>
    <row r="867" spans="1:14" ht="19.2">
      <c r="A867" s="87" t="s">
        <v>3361</v>
      </c>
      <c r="B867" s="104" t="s">
        <v>3362</v>
      </c>
      <c r="C867" s="98">
        <v>12.9</v>
      </c>
      <c r="D867" s="104" t="s">
        <v>3363</v>
      </c>
      <c r="E867" s="87" t="s">
        <v>3364</v>
      </c>
      <c r="F867" s="119">
        <v>7900</v>
      </c>
      <c r="G867" s="87" t="s">
        <v>3365</v>
      </c>
      <c r="H867" s="119">
        <v>2730</v>
      </c>
      <c r="I867" s="87" t="s">
        <v>2954</v>
      </c>
      <c r="J867" s="119">
        <v>6430</v>
      </c>
      <c r="K867" s="87" t="s">
        <v>3366</v>
      </c>
      <c r="L867" s="119">
        <v>1410</v>
      </c>
      <c r="M867" s="87" t="s">
        <v>3367</v>
      </c>
      <c r="N867" s="118">
        <v>415</v>
      </c>
    </row>
    <row r="868" spans="1:14" ht="19.2">
      <c r="A868" s="90" t="s">
        <v>3368</v>
      </c>
      <c r="B868" s="106" t="s">
        <v>3369</v>
      </c>
      <c r="C868" s="101">
        <v>12.9</v>
      </c>
      <c r="D868" s="106" t="s">
        <v>3370</v>
      </c>
      <c r="E868" s="90" t="s">
        <v>3371</v>
      </c>
      <c r="F868" s="121">
        <v>8270</v>
      </c>
      <c r="G868" s="90" t="s">
        <v>3372</v>
      </c>
      <c r="H868" s="121">
        <v>2850</v>
      </c>
      <c r="I868" s="90" t="s">
        <v>2457</v>
      </c>
      <c r="J868" s="121">
        <v>6730</v>
      </c>
      <c r="K868" s="90" t="s">
        <v>3373</v>
      </c>
      <c r="L868" s="121">
        <v>1480</v>
      </c>
      <c r="M868" s="90" t="s">
        <v>3374</v>
      </c>
      <c r="N868" s="120">
        <v>434</v>
      </c>
    </row>
    <row r="869" spans="1:14">
      <c r="A869" s="87" t="s">
        <v>3375</v>
      </c>
      <c r="B869" s="104" t="s">
        <v>3376</v>
      </c>
      <c r="C869" s="98">
        <v>25</v>
      </c>
      <c r="D869" s="104" t="s">
        <v>3377</v>
      </c>
      <c r="E869" s="87" t="s">
        <v>3378</v>
      </c>
      <c r="F869" s="139">
        <v>10900</v>
      </c>
      <c r="G869" s="87" t="s">
        <v>3379</v>
      </c>
      <c r="H869" s="119">
        <v>5300</v>
      </c>
      <c r="I869" s="87" t="s">
        <v>3380</v>
      </c>
      <c r="J869" s="139">
        <v>10200</v>
      </c>
      <c r="K869" s="87" t="s">
        <v>3381</v>
      </c>
      <c r="L869" s="119">
        <v>4730</v>
      </c>
      <c r="M869" s="87" t="s">
        <v>3382</v>
      </c>
      <c r="N869" s="118">
        <v>1400</v>
      </c>
    </row>
    <row r="870" spans="1:14" ht="19.2">
      <c r="A870" s="112" t="s">
        <v>3383</v>
      </c>
      <c r="B870" s="111" t="s">
        <v>3384</v>
      </c>
      <c r="C870" s="149">
        <v>13.5</v>
      </c>
      <c r="D870" s="111" t="s">
        <v>3385</v>
      </c>
      <c r="E870" s="112" t="s">
        <v>3386</v>
      </c>
      <c r="F870" s="145">
        <v>11100</v>
      </c>
      <c r="G870" s="112" t="s">
        <v>3387</v>
      </c>
      <c r="H870" s="144">
        <v>3890</v>
      </c>
      <c r="I870" s="112" t="s">
        <v>3388</v>
      </c>
      <c r="J870" s="144">
        <v>9110</v>
      </c>
      <c r="K870" s="112" t="s">
        <v>3188</v>
      </c>
      <c r="L870" s="144">
        <v>2120</v>
      </c>
      <c r="M870" s="112" t="s">
        <v>3389</v>
      </c>
      <c r="N870" s="150">
        <v>602</v>
      </c>
    </row>
    <row r="871" spans="1:14">
      <c r="A871" s="83" t="s">
        <v>3390</v>
      </c>
      <c r="B871" s="126" t="s">
        <v>3391</v>
      </c>
      <c r="C871" s="116">
        <v>25</v>
      </c>
      <c r="D871" s="126" t="s">
        <v>3392</v>
      </c>
      <c r="E871" s="83" t="s">
        <v>3393</v>
      </c>
      <c r="F871" s="117">
        <v>15100</v>
      </c>
      <c r="G871" s="83" t="s">
        <v>3394</v>
      </c>
      <c r="H871" s="147">
        <v>7330</v>
      </c>
      <c r="I871" s="83" t="s">
        <v>3395</v>
      </c>
      <c r="J871" s="117">
        <v>14100</v>
      </c>
      <c r="K871" s="83" t="s">
        <v>3396</v>
      </c>
      <c r="L871" s="147">
        <v>6530</v>
      </c>
      <c r="M871" s="83" t="s">
        <v>3397</v>
      </c>
      <c r="N871" s="128">
        <v>1940</v>
      </c>
    </row>
    <row r="872" spans="1:14">
      <c r="A872" s="87" t="s">
        <v>3398</v>
      </c>
      <c r="B872" s="104" t="s">
        <v>3399</v>
      </c>
      <c r="C872" s="105">
        <v>0.8</v>
      </c>
      <c r="D872" s="104" t="s">
        <v>3400</v>
      </c>
      <c r="E872" s="87" t="s">
        <v>2465</v>
      </c>
      <c r="F872" s="118">
        <v>223</v>
      </c>
      <c r="G872" s="87" t="s">
        <v>2465</v>
      </c>
      <c r="H872" s="118">
        <v>61</v>
      </c>
      <c r="I872" s="87" t="s">
        <v>3401</v>
      </c>
      <c r="J872" s="118">
        <v>70</v>
      </c>
      <c r="K872" s="87" t="s">
        <v>3402</v>
      </c>
      <c r="L872" s="118">
        <v>10</v>
      </c>
      <c r="M872" s="87" t="s">
        <v>3403</v>
      </c>
      <c r="N872" s="118">
        <v>8</v>
      </c>
    </row>
    <row r="873" spans="1:14">
      <c r="A873" s="90" t="s">
        <v>3404</v>
      </c>
      <c r="B873" s="106" t="s">
        <v>3405</v>
      </c>
      <c r="C873" s="90" t="s">
        <v>3406</v>
      </c>
      <c r="D873" s="106" t="s">
        <v>3407</v>
      </c>
      <c r="E873" s="90" t="s">
        <v>3408</v>
      </c>
      <c r="F873" s="122" t="s">
        <v>2630</v>
      </c>
      <c r="G873" s="90" t="s">
        <v>3408</v>
      </c>
      <c r="H873" s="122" t="s">
        <v>2630</v>
      </c>
      <c r="I873" s="90" t="s">
        <v>3409</v>
      </c>
      <c r="J873" s="122" t="s">
        <v>2630</v>
      </c>
      <c r="K873" s="90" t="s">
        <v>3410</v>
      </c>
      <c r="L873" s="122" t="s">
        <v>2630</v>
      </c>
      <c r="M873" s="90" t="s">
        <v>3411</v>
      </c>
      <c r="N873" s="122" t="s">
        <v>2630</v>
      </c>
    </row>
    <row r="874" spans="1:14">
      <c r="A874" s="87" t="s">
        <v>3412</v>
      </c>
      <c r="B874" s="104" t="s">
        <v>3413</v>
      </c>
      <c r="C874" s="105">
        <v>6.2</v>
      </c>
      <c r="D874" s="104" t="s">
        <v>3414</v>
      </c>
      <c r="E874" s="87" t="s">
        <v>3415</v>
      </c>
      <c r="F874" s="119">
        <v>3080</v>
      </c>
      <c r="G874" s="87" t="s">
        <v>3416</v>
      </c>
      <c r="H874" s="118">
        <v>871</v>
      </c>
      <c r="I874" s="87" t="s">
        <v>3213</v>
      </c>
      <c r="J874" s="119">
        <v>1880</v>
      </c>
      <c r="K874" s="87" t="s">
        <v>2431</v>
      </c>
      <c r="L874" s="118">
        <v>207</v>
      </c>
      <c r="M874" s="87" t="s">
        <v>3417</v>
      </c>
      <c r="N874" s="118">
        <v>122</v>
      </c>
    </row>
    <row r="875" spans="1:14" ht="19.2">
      <c r="A875" s="90" t="s">
        <v>3418</v>
      </c>
      <c r="B875" s="106" t="s">
        <v>3419</v>
      </c>
      <c r="C875" s="110">
        <v>1</v>
      </c>
      <c r="D875" s="106" t="s">
        <v>3420</v>
      </c>
      <c r="E875" s="90" t="s">
        <v>3421</v>
      </c>
      <c r="F875" s="120">
        <v>204</v>
      </c>
      <c r="G875" s="90" t="s">
        <v>3421</v>
      </c>
      <c r="H875" s="120">
        <v>56</v>
      </c>
      <c r="I875" s="90" t="s">
        <v>3279</v>
      </c>
      <c r="J875" s="120">
        <v>66</v>
      </c>
      <c r="K875" s="90" t="s">
        <v>3422</v>
      </c>
      <c r="L875" s="120">
        <v>10</v>
      </c>
      <c r="M875" s="90" t="s">
        <v>3423</v>
      </c>
      <c r="N875" s="120">
        <v>8</v>
      </c>
    </row>
    <row r="876" spans="1:14">
      <c r="A876" s="87" t="s">
        <v>3424</v>
      </c>
      <c r="B876" s="104" t="s">
        <v>3425</v>
      </c>
      <c r="C876" s="87" t="s">
        <v>3426</v>
      </c>
      <c r="D876" s="104" t="s">
        <v>3427</v>
      </c>
      <c r="E876" s="87" t="s">
        <v>3144</v>
      </c>
      <c r="F876" s="118">
        <v>46</v>
      </c>
      <c r="G876" s="87" t="s">
        <v>3144</v>
      </c>
      <c r="H876" s="118">
        <v>13</v>
      </c>
      <c r="I876" s="87" t="s">
        <v>3428</v>
      </c>
      <c r="J876" s="118">
        <v>14</v>
      </c>
      <c r="K876" s="87" t="s">
        <v>3064</v>
      </c>
      <c r="L876" s="118">
        <v>2</v>
      </c>
      <c r="M876" s="87" t="s">
        <v>3429</v>
      </c>
      <c r="N876" s="118">
        <v>2</v>
      </c>
    </row>
    <row r="877" spans="1:14">
      <c r="A877" s="90" t="s">
        <v>3430</v>
      </c>
      <c r="B877" s="106" t="s">
        <v>3431</v>
      </c>
      <c r="C877" s="110">
        <v>1.1000000000000001</v>
      </c>
      <c r="D877" s="106" t="s">
        <v>3432</v>
      </c>
      <c r="E877" s="90" t="s">
        <v>2712</v>
      </c>
      <c r="F877" s="120">
        <v>528</v>
      </c>
      <c r="G877" s="90" t="s">
        <v>2712</v>
      </c>
      <c r="H877" s="120">
        <v>144</v>
      </c>
      <c r="I877" s="90" t="s">
        <v>3433</v>
      </c>
      <c r="J877" s="120">
        <v>173</v>
      </c>
      <c r="K877" s="90" t="s">
        <v>3434</v>
      </c>
      <c r="L877" s="120">
        <v>25</v>
      </c>
      <c r="M877" s="90" t="s">
        <v>3435</v>
      </c>
      <c r="N877" s="120">
        <v>20</v>
      </c>
    </row>
    <row r="878" spans="1:14">
      <c r="A878" s="87" t="s">
        <v>3436</v>
      </c>
      <c r="B878" s="104" t="s">
        <v>3437</v>
      </c>
      <c r="C878" s="105">
        <v>0.9</v>
      </c>
      <c r="D878" s="104" t="s">
        <v>3438</v>
      </c>
      <c r="E878" s="87" t="s">
        <v>3439</v>
      </c>
      <c r="F878" s="118">
        <v>479</v>
      </c>
      <c r="G878" s="87" t="s">
        <v>3439</v>
      </c>
      <c r="H878" s="118">
        <v>130</v>
      </c>
      <c r="I878" s="87" t="s">
        <v>3440</v>
      </c>
      <c r="J878" s="118">
        <v>153</v>
      </c>
      <c r="K878" s="87" t="s">
        <v>2798</v>
      </c>
      <c r="L878" s="118">
        <v>22</v>
      </c>
      <c r="M878" s="87" t="s">
        <v>3441</v>
      </c>
      <c r="N878" s="118">
        <v>18</v>
      </c>
    </row>
    <row r="879" spans="1:14">
      <c r="A879" s="90" t="s">
        <v>3442</v>
      </c>
      <c r="B879" s="106" t="s">
        <v>3443</v>
      </c>
      <c r="C879" s="110">
        <v>3.3</v>
      </c>
      <c r="D879" s="106" t="s">
        <v>3444</v>
      </c>
      <c r="E879" s="90" t="s">
        <v>3284</v>
      </c>
      <c r="F879" s="121">
        <v>2260</v>
      </c>
      <c r="G879" s="90" t="s">
        <v>3445</v>
      </c>
      <c r="H879" s="120">
        <v>617</v>
      </c>
      <c r="I879" s="90" t="s">
        <v>3446</v>
      </c>
      <c r="J879" s="121">
        <v>1010</v>
      </c>
      <c r="K879" s="90" t="s">
        <v>3447</v>
      </c>
      <c r="L879" s="120">
        <v>115</v>
      </c>
      <c r="M879" s="90" t="s">
        <v>3448</v>
      </c>
      <c r="N879" s="120">
        <v>86</v>
      </c>
    </row>
    <row r="880" spans="1:14">
      <c r="A880" s="87" t="s">
        <v>3449</v>
      </c>
      <c r="B880" s="104" t="s">
        <v>3450</v>
      </c>
      <c r="C880" s="105">
        <v>4.4000000000000004</v>
      </c>
      <c r="D880" s="104" t="s">
        <v>3451</v>
      </c>
      <c r="E880" s="87" t="s">
        <v>3452</v>
      </c>
      <c r="F880" s="119">
        <v>2730</v>
      </c>
      <c r="G880" s="87" t="s">
        <v>3453</v>
      </c>
      <c r="H880" s="118">
        <v>751</v>
      </c>
      <c r="I880" s="87" t="s">
        <v>3454</v>
      </c>
      <c r="J880" s="119">
        <v>1400</v>
      </c>
      <c r="K880" s="87" t="s">
        <v>3455</v>
      </c>
      <c r="L880" s="118">
        <v>150</v>
      </c>
      <c r="M880" s="87" t="s">
        <v>3105</v>
      </c>
      <c r="N880" s="118">
        <v>105</v>
      </c>
    </row>
    <row r="881" spans="1:14">
      <c r="A881" s="90" t="s">
        <v>3456</v>
      </c>
      <c r="B881" s="106" t="s">
        <v>3457</v>
      </c>
      <c r="C881" s="110">
        <v>2</v>
      </c>
      <c r="D881" s="131">
        <v>0.28999999999999998</v>
      </c>
      <c r="E881" s="90" t="s">
        <v>3458</v>
      </c>
      <c r="F881" s="120">
        <v>815</v>
      </c>
      <c r="G881" s="90" t="s">
        <v>3458</v>
      </c>
      <c r="H881" s="120">
        <v>222</v>
      </c>
      <c r="I881" s="90" t="s">
        <v>3200</v>
      </c>
      <c r="J881" s="120">
        <v>301</v>
      </c>
      <c r="K881" s="90" t="s">
        <v>3459</v>
      </c>
      <c r="L881" s="120">
        <v>39</v>
      </c>
      <c r="M881" s="90" t="s">
        <v>3460</v>
      </c>
      <c r="N881" s="120">
        <v>31</v>
      </c>
    </row>
    <row r="882" spans="1:14">
      <c r="A882" s="87" t="s">
        <v>3461</v>
      </c>
      <c r="B882" s="104" t="s">
        <v>3462</v>
      </c>
      <c r="C882" s="105">
        <v>2</v>
      </c>
      <c r="D882" s="130">
        <v>0.56000000000000005</v>
      </c>
      <c r="E882" s="87" t="s">
        <v>2685</v>
      </c>
      <c r="F882" s="118">
        <v>868</v>
      </c>
      <c r="G882" s="87" t="s">
        <v>2685</v>
      </c>
      <c r="H882" s="118">
        <v>236</v>
      </c>
      <c r="I882" s="87" t="s">
        <v>3463</v>
      </c>
      <c r="J882" s="118">
        <v>320</v>
      </c>
      <c r="K882" s="87" t="s">
        <v>3464</v>
      </c>
      <c r="L882" s="118">
        <v>42</v>
      </c>
      <c r="M882" s="87" t="s">
        <v>2688</v>
      </c>
      <c r="N882" s="118">
        <v>33</v>
      </c>
    </row>
    <row r="883" spans="1:14">
      <c r="A883" s="90" t="s">
        <v>3465</v>
      </c>
      <c r="B883" s="106" t="s">
        <v>3466</v>
      </c>
      <c r="C883" s="110">
        <v>2</v>
      </c>
      <c r="D883" s="131">
        <v>0.76</v>
      </c>
      <c r="E883" s="90" t="s">
        <v>3458</v>
      </c>
      <c r="F883" s="120">
        <v>812</v>
      </c>
      <c r="G883" s="90" t="s">
        <v>3458</v>
      </c>
      <c r="H883" s="120">
        <v>221</v>
      </c>
      <c r="I883" s="90" t="s">
        <v>3467</v>
      </c>
      <c r="J883" s="120">
        <v>299</v>
      </c>
      <c r="K883" s="90" t="s">
        <v>3468</v>
      </c>
      <c r="L883" s="120">
        <v>39</v>
      </c>
      <c r="M883" s="90" t="s">
        <v>3469</v>
      </c>
      <c r="N883" s="120">
        <v>31</v>
      </c>
    </row>
    <row r="884" spans="1:14">
      <c r="A884" s="87" t="s">
        <v>3470</v>
      </c>
      <c r="B884" s="104" t="s">
        <v>3471</v>
      </c>
      <c r="C884" s="98">
        <v>40</v>
      </c>
      <c r="D884" s="130">
        <v>0.48</v>
      </c>
      <c r="E884" s="87" t="s">
        <v>3472</v>
      </c>
      <c r="F884" s="119">
        <v>7170</v>
      </c>
      <c r="G884" s="87" t="s">
        <v>3473</v>
      </c>
      <c r="H884" s="119">
        <v>4550</v>
      </c>
      <c r="I884" s="87" t="s">
        <v>3474</v>
      </c>
      <c r="J884" s="119">
        <v>7090</v>
      </c>
      <c r="K884" s="87" t="s">
        <v>3475</v>
      </c>
      <c r="L884" s="119">
        <v>4690</v>
      </c>
      <c r="M884" s="87" t="s">
        <v>2843</v>
      </c>
      <c r="N884" s="118">
        <v>2040</v>
      </c>
    </row>
    <row r="885" spans="1:14">
      <c r="A885" s="90" t="s">
        <v>3476</v>
      </c>
      <c r="B885" s="106" t="s">
        <v>3477</v>
      </c>
      <c r="C885" s="90" t="s">
        <v>3478</v>
      </c>
      <c r="D885" s="131">
        <v>0.06</v>
      </c>
      <c r="E885" s="90" t="s">
        <v>3479</v>
      </c>
      <c r="F885" s="120">
        <v>2</v>
      </c>
      <c r="G885" s="90" t="s">
        <v>3479</v>
      </c>
      <c r="H885" s="122" t="s">
        <v>2630</v>
      </c>
      <c r="I885" s="90" t="s">
        <v>3480</v>
      </c>
      <c r="J885" s="122" t="s">
        <v>2630</v>
      </c>
      <c r="K885" s="90" t="s">
        <v>3481</v>
      </c>
      <c r="L885" s="122" t="s">
        <v>2630</v>
      </c>
      <c r="M885" s="90" t="s">
        <v>3482</v>
      </c>
      <c r="N885" s="122" t="s">
        <v>2630</v>
      </c>
    </row>
    <row r="886" spans="1:14">
      <c r="A886" s="87" t="s">
        <v>3483</v>
      </c>
      <c r="B886" s="104" t="s">
        <v>3484</v>
      </c>
      <c r="C886" s="87" t="s">
        <v>3478</v>
      </c>
      <c r="D886" s="130">
        <v>7.0000000000000007E-2</v>
      </c>
      <c r="E886" s="87" t="s">
        <v>3485</v>
      </c>
      <c r="F886" s="118">
        <v>1</v>
      </c>
      <c r="G886" s="87" t="s">
        <v>3485</v>
      </c>
      <c r="H886" s="123" t="s">
        <v>2630</v>
      </c>
      <c r="I886" s="87" t="s">
        <v>3486</v>
      </c>
      <c r="J886" s="123" t="s">
        <v>2630</v>
      </c>
      <c r="K886" s="87" t="s">
        <v>3487</v>
      </c>
      <c r="L886" s="123" t="s">
        <v>2630</v>
      </c>
      <c r="M886" s="87" t="s">
        <v>3488</v>
      </c>
      <c r="N886" s="123" t="s">
        <v>2630</v>
      </c>
    </row>
    <row r="887" spans="1:14" ht="19.2">
      <c r="A887" s="106" t="s">
        <v>3489</v>
      </c>
      <c r="B887" s="106" t="s">
        <v>3490</v>
      </c>
      <c r="C887" s="90" t="s">
        <v>3478</v>
      </c>
      <c r="D887" s="131">
        <v>0.05</v>
      </c>
      <c r="E887" s="90" t="s">
        <v>3491</v>
      </c>
      <c r="F887" s="122" t="s">
        <v>2630</v>
      </c>
      <c r="G887" s="90" t="s">
        <v>3491</v>
      </c>
      <c r="H887" s="122" t="s">
        <v>2630</v>
      </c>
      <c r="I887" s="90" t="s">
        <v>3163</v>
      </c>
      <c r="J887" s="122" t="s">
        <v>2630</v>
      </c>
      <c r="K887" s="90" t="s">
        <v>3492</v>
      </c>
      <c r="L887" s="122" t="s">
        <v>2630</v>
      </c>
      <c r="M887" s="90" t="s">
        <v>3493</v>
      </c>
      <c r="N887" s="122" t="s">
        <v>2630</v>
      </c>
    </row>
    <row r="888" spans="1:14">
      <c r="A888" s="87" t="s">
        <v>3494</v>
      </c>
      <c r="B888" s="104" t="s">
        <v>3495</v>
      </c>
      <c r="C888" s="105">
        <v>1.4</v>
      </c>
      <c r="D888" s="130">
        <v>0.21</v>
      </c>
      <c r="E888" s="87" t="s">
        <v>3496</v>
      </c>
      <c r="F888" s="118">
        <v>449</v>
      </c>
      <c r="G888" s="87" t="s">
        <v>3496</v>
      </c>
      <c r="H888" s="118">
        <v>122</v>
      </c>
      <c r="I888" s="87" t="s">
        <v>3440</v>
      </c>
      <c r="J888" s="118">
        <v>153</v>
      </c>
      <c r="K888" s="87" t="s">
        <v>2577</v>
      </c>
      <c r="L888" s="118">
        <v>21</v>
      </c>
      <c r="M888" s="87" t="s">
        <v>3497</v>
      </c>
      <c r="N888" s="118">
        <v>17</v>
      </c>
    </row>
    <row r="889" spans="1:14" ht="19.2">
      <c r="A889" s="90" t="s">
        <v>3498</v>
      </c>
      <c r="B889" s="106" t="s">
        <v>3499</v>
      </c>
      <c r="C889" s="101">
        <v>800</v>
      </c>
      <c r="D889" s="131">
        <v>0.65</v>
      </c>
      <c r="E889" s="90" t="s">
        <v>3500</v>
      </c>
      <c r="F889" s="121">
        <v>7500</v>
      </c>
      <c r="G889" s="90" t="s">
        <v>3501</v>
      </c>
      <c r="H889" s="121">
        <v>9710</v>
      </c>
      <c r="I889" s="90" t="s">
        <v>3502</v>
      </c>
      <c r="J889" s="121">
        <v>8070</v>
      </c>
      <c r="K889" s="90" t="s">
        <v>3503</v>
      </c>
      <c r="L889" s="121">
        <v>9910</v>
      </c>
      <c r="M889" s="90" t="s">
        <v>3091</v>
      </c>
      <c r="N889" s="140">
        <v>11300</v>
      </c>
    </row>
    <row r="890" spans="1:14">
      <c r="A890" s="87" t="s">
        <v>3504</v>
      </c>
      <c r="B890" s="104" t="s">
        <v>3505</v>
      </c>
      <c r="C890" s="87" t="s">
        <v>3506</v>
      </c>
      <c r="D890" s="130">
        <v>0.02</v>
      </c>
      <c r="E890" s="87" t="s">
        <v>3507</v>
      </c>
      <c r="F890" s="123" t="s">
        <v>2630</v>
      </c>
      <c r="G890" s="87" t="s">
        <v>3507</v>
      </c>
      <c r="H890" s="123" t="s">
        <v>2630</v>
      </c>
      <c r="I890" s="87" t="s">
        <v>3508</v>
      </c>
      <c r="J890" s="123" t="s">
        <v>2630</v>
      </c>
      <c r="K890" s="87" t="s">
        <v>3509</v>
      </c>
      <c r="L890" s="123" t="s">
        <v>2630</v>
      </c>
      <c r="M890" s="87" t="s">
        <v>3510</v>
      </c>
      <c r="N890" s="123" t="s">
        <v>2630</v>
      </c>
    </row>
    <row r="891" spans="1:14">
      <c r="A891" s="90" t="s">
        <v>3511</v>
      </c>
      <c r="B891" s="106" t="s">
        <v>3512</v>
      </c>
      <c r="C891" s="110">
        <v>3.5</v>
      </c>
      <c r="D891" s="106" t="s">
        <v>3513</v>
      </c>
      <c r="E891" s="90" t="s">
        <v>3514</v>
      </c>
      <c r="F891" s="121">
        <v>2150</v>
      </c>
      <c r="G891" s="90" t="s">
        <v>3515</v>
      </c>
      <c r="H891" s="120">
        <v>588</v>
      </c>
      <c r="I891" s="90" t="s">
        <v>3516</v>
      </c>
      <c r="J891" s="120">
        <v>984</v>
      </c>
      <c r="K891" s="90" t="s">
        <v>3517</v>
      </c>
      <c r="L891" s="120">
        <v>111</v>
      </c>
      <c r="M891" s="90" t="s">
        <v>3518</v>
      </c>
      <c r="N891" s="120">
        <v>82</v>
      </c>
    </row>
    <row r="892" spans="1:14">
      <c r="A892" s="87" t="s">
        <v>3519</v>
      </c>
      <c r="B892" s="104" t="s">
        <v>3520</v>
      </c>
      <c r="C892" s="105">
        <v>3.5</v>
      </c>
      <c r="D892" s="104" t="s">
        <v>3521</v>
      </c>
      <c r="E892" s="87" t="s">
        <v>3096</v>
      </c>
      <c r="F892" s="119">
        <v>2130</v>
      </c>
      <c r="G892" s="87" t="s">
        <v>3522</v>
      </c>
      <c r="H892" s="118">
        <v>580</v>
      </c>
      <c r="I892" s="87" t="s">
        <v>3523</v>
      </c>
      <c r="J892" s="118">
        <v>971</v>
      </c>
      <c r="K892" s="87" t="s">
        <v>3524</v>
      </c>
      <c r="L892" s="118">
        <v>110</v>
      </c>
      <c r="M892" s="87" t="s">
        <v>3525</v>
      </c>
      <c r="N892" s="118">
        <v>81</v>
      </c>
    </row>
    <row r="893" spans="1:14">
      <c r="A893" s="90" t="s">
        <v>3526</v>
      </c>
      <c r="B893" s="106" t="s">
        <v>3527</v>
      </c>
      <c r="C893" s="110">
        <v>2.6</v>
      </c>
      <c r="D893" s="106" t="s">
        <v>3528</v>
      </c>
      <c r="E893" s="90" t="s">
        <v>2879</v>
      </c>
      <c r="F893" s="121">
        <v>1380</v>
      </c>
      <c r="G893" s="90" t="s">
        <v>2879</v>
      </c>
      <c r="H893" s="120">
        <v>376</v>
      </c>
      <c r="I893" s="90" t="s">
        <v>3529</v>
      </c>
      <c r="J893" s="120">
        <v>555</v>
      </c>
      <c r="K893" s="90" t="s">
        <v>3530</v>
      </c>
      <c r="L893" s="120">
        <v>68</v>
      </c>
      <c r="M893" s="90" t="s">
        <v>3531</v>
      </c>
      <c r="N893" s="120">
        <v>52</v>
      </c>
    </row>
    <row r="894" spans="1:14">
      <c r="A894" s="87" t="s">
        <v>3532</v>
      </c>
      <c r="B894" s="104" t="s">
        <v>3533</v>
      </c>
      <c r="C894" s="105">
        <v>3</v>
      </c>
      <c r="D894" s="104" t="s">
        <v>3534</v>
      </c>
      <c r="E894" s="87" t="s">
        <v>3535</v>
      </c>
      <c r="F894" s="119">
        <v>1440</v>
      </c>
      <c r="G894" s="87" t="s">
        <v>3535</v>
      </c>
      <c r="H894" s="118">
        <v>392</v>
      </c>
      <c r="I894" s="87" t="s">
        <v>3536</v>
      </c>
      <c r="J894" s="118">
        <v>613</v>
      </c>
      <c r="K894" s="87" t="s">
        <v>3537</v>
      </c>
      <c r="L894" s="118">
        <v>72</v>
      </c>
      <c r="M894" s="87" t="s">
        <v>3538</v>
      </c>
      <c r="N894" s="118">
        <v>54</v>
      </c>
    </row>
    <row r="895" spans="1:14">
      <c r="A895" s="90" t="s">
        <v>3539</v>
      </c>
      <c r="B895" s="106" t="s">
        <v>3540</v>
      </c>
      <c r="C895" s="110">
        <v>0.4</v>
      </c>
      <c r="D895" s="106" t="s">
        <v>3541</v>
      </c>
      <c r="E895" s="90" t="s">
        <v>3542</v>
      </c>
      <c r="F895" s="120">
        <v>123</v>
      </c>
      <c r="G895" s="90" t="s">
        <v>3542</v>
      </c>
      <c r="H895" s="120">
        <v>33</v>
      </c>
      <c r="I895" s="90" t="s">
        <v>3543</v>
      </c>
      <c r="J895" s="120">
        <v>37</v>
      </c>
      <c r="K895" s="90" t="s">
        <v>3544</v>
      </c>
      <c r="L895" s="120">
        <v>6</v>
      </c>
      <c r="M895" s="90" t="s">
        <v>3545</v>
      </c>
      <c r="N895" s="120">
        <v>5</v>
      </c>
    </row>
    <row r="896" spans="1:14">
      <c r="A896" s="87" t="s">
        <v>3546</v>
      </c>
      <c r="B896" s="104" t="s">
        <v>3547</v>
      </c>
      <c r="C896" s="105">
        <v>0.3</v>
      </c>
      <c r="D896" s="104" t="s">
        <v>3548</v>
      </c>
      <c r="E896" s="87" t="s">
        <v>3549</v>
      </c>
      <c r="F896" s="118">
        <v>64</v>
      </c>
      <c r="G896" s="87" t="s">
        <v>3549</v>
      </c>
      <c r="H896" s="118">
        <v>17</v>
      </c>
      <c r="I896" s="87" t="s">
        <v>2577</v>
      </c>
      <c r="J896" s="118">
        <v>19</v>
      </c>
      <c r="K896" s="87" t="s">
        <v>3550</v>
      </c>
      <c r="L896" s="118">
        <v>3</v>
      </c>
      <c r="M896" s="87" t="s">
        <v>3551</v>
      </c>
      <c r="N896" s="118">
        <v>2</v>
      </c>
    </row>
    <row r="897" spans="1:14">
      <c r="A897" s="90" t="s">
        <v>3552</v>
      </c>
      <c r="B897" s="106" t="s">
        <v>3553</v>
      </c>
      <c r="C897" s="110">
        <v>3.2</v>
      </c>
      <c r="D897" s="106" t="s">
        <v>3336</v>
      </c>
      <c r="E897" s="90" t="s">
        <v>3554</v>
      </c>
      <c r="F897" s="121">
        <v>1720</v>
      </c>
      <c r="G897" s="90" t="s">
        <v>3555</v>
      </c>
      <c r="H897" s="120">
        <v>470</v>
      </c>
      <c r="I897" s="90" t="s">
        <v>2880</v>
      </c>
      <c r="J897" s="120">
        <v>755</v>
      </c>
      <c r="K897" s="90" t="s">
        <v>3556</v>
      </c>
      <c r="L897" s="120">
        <v>87</v>
      </c>
      <c r="M897" s="90" t="s">
        <v>3173</v>
      </c>
      <c r="N897" s="120">
        <v>65</v>
      </c>
    </row>
    <row r="898" spans="1:14">
      <c r="A898" s="87" t="s">
        <v>3557</v>
      </c>
      <c r="B898" s="104" t="s">
        <v>3558</v>
      </c>
      <c r="C898" s="105">
        <v>3.2</v>
      </c>
      <c r="D898" s="104" t="s">
        <v>3559</v>
      </c>
      <c r="E898" s="87" t="s">
        <v>3560</v>
      </c>
      <c r="F898" s="119">
        <v>1220</v>
      </c>
      <c r="G898" s="87" t="s">
        <v>3560</v>
      </c>
      <c r="H898" s="118">
        <v>333</v>
      </c>
      <c r="I898" s="87" t="s">
        <v>3561</v>
      </c>
      <c r="J898" s="118">
        <v>535</v>
      </c>
      <c r="K898" s="87" t="s">
        <v>3562</v>
      </c>
      <c r="L898" s="118">
        <v>62</v>
      </c>
      <c r="M898" s="87" t="s">
        <v>3563</v>
      </c>
      <c r="N898" s="118">
        <v>46</v>
      </c>
    </row>
    <row r="899" spans="1:14">
      <c r="A899" s="90" t="s">
        <v>3564</v>
      </c>
      <c r="B899" s="106" t="s">
        <v>3565</v>
      </c>
      <c r="C899" s="90" t="s">
        <v>3566</v>
      </c>
      <c r="D899" s="106" t="s">
        <v>3567</v>
      </c>
      <c r="E899" s="90" t="s">
        <v>3568</v>
      </c>
      <c r="F899" s="120">
        <v>6</v>
      </c>
      <c r="G899" s="90" t="s">
        <v>3568</v>
      </c>
      <c r="H899" s="120">
        <v>2</v>
      </c>
      <c r="I899" s="90" t="s">
        <v>3569</v>
      </c>
      <c r="J899" s="120">
        <v>2</v>
      </c>
      <c r="K899" s="90" t="s">
        <v>3570</v>
      </c>
      <c r="L899" s="122" t="s">
        <v>2630</v>
      </c>
      <c r="M899" s="90" t="s">
        <v>3571</v>
      </c>
      <c r="N899" s="122" t="s">
        <v>2630</v>
      </c>
    </row>
    <row r="900" spans="1:14">
      <c r="A900" s="87" t="s">
        <v>3572</v>
      </c>
      <c r="B900" s="104" t="s">
        <v>3573</v>
      </c>
      <c r="C900" s="87" t="s">
        <v>3566</v>
      </c>
      <c r="D900" s="104" t="s">
        <v>3574</v>
      </c>
      <c r="E900" s="87" t="s">
        <v>3575</v>
      </c>
      <c r="F900" s="118">
        <v>6</v>
      </c>
      <c r="G900" s="87" t="s">
        <v>3575</v>
      </c>
      <c r="H900" s="118">
        <v>2</v>
      </c>
      <c r="I900" s="87" t="s">
        <v>3576</v>
      </c>
      <c r="J900" s="118">
        <v>2</v>
      </c>
      <c r="K900" s="87" t="s">
        <v>2870</v>
      </c>
      <c r="L900" s="123" t="s">
        <v>2630</v>
      </c>
      <c r="M900" s="87" t="s">
        <v>3577</v>
      </c>
      <c r="N900" s="123" t="s">
        <v>2630</v>
      </c>
    </row>
    <row r="901" spans="1:14">
      <c r="A901" s="90" t="s">
        <v>3578</v>
      </c>
      <c r="B901" s="106" t="s">
        <v>3579</v>
      </c>
      <c r="C901" s="90" t="s">
        <v>3566</v>
      </c>
      <c r="D901" s="106" t="s">
        <v>3580</v>
      </c>
      <c r="E901" s="90" t="s">
        <v>2429</v>
      </c>
      <c r="F901" s="120">
        <v>8</v>
      </c>
      <c r="G901" s="90" t="s">
        <v>2429</v>
      </c>
      <c r="H901" s="120">
        <v>2</v>
      </c>
      <c r="I901" s="90" t="s">
        <v>3581</v>
      </c>
      <c r="J901" s="120">
        <v>2</v>
      </c>
      <c r="K901" s="90" t="s">
        <v>3582</v>
      </c>
      <c r="L901" s="122" t="s">
        <v>2630</v>
      </c>
      <c r="M901" s="90" t="s">
        <v>3583</v>
      </c>
      <c r="N901" s="122" t="s">
        <v>2630</v>
      </c>
    </row>
    <row r="902" spans="1:14">
      <c r="A902" s="93" t="s">
        <v>3584</v>
      </c>
      <c r="B902" s="107" t="s">
        <v>3585</v>
      </c>
      <c r="C902" s="93" t="s">
        <v>3566</v>
      </c>
      <c r="D902" s="107" t="s">
        <v>3586</v>
      </c>
      <c r="E902" s="93" t="s">
        <v>3587</v>
      </c>
      <c r="F902" s="124">
        <v>8</v>
      </c>
      <c r="G902" s="93" t="s">
        <v>3587</v>
      </c>
      <c r="H902" s="124">
        <v>2</v>
      </c>
      <c r="I902" s="93" t="s">
        <v>3588</v>
      </c>
      <c r="J902" s="124">
        <v>2</v>
      </c>
      <c r="K902" s="93" t="s">
        <v>3589</v>
      </c>
      <c r="L902" s="125" t="s">
        <v>2630</v>
      </c>
      <c r="M902" s="93" t="s">
        <v>3590</v>
      </c>
      <c r="N902" s="125" t="s">
        <v>2630</v>
      </c>
    </row>
    <row r="903" spans="1:14">
      <c r="A903" s="83" t="s">
        <v>3591</v>
      </c>
      <c r="B903" s="126" t="s">
        <v>3592</v>
      </c>
      <c r="C903" s="96">
        <v>1.8</v>
      </c>
      <c r="D903" s="126" t="s">
        <v>3586</v>
      </c>
      <c r="E903" s="83" t="s">
        <v>3593</v>
      </c>
      <c r="F903" s="128">
        <v>350</v>
      </c>
      <c r="G903" s="83" t="s">
        <v>3593</v>
      </c>
      <c r="H903" s="128">
        <v>95</v>
      </c>
      <c r="I903" s="83" t="s">
        <v>3594</v>
      </c>
      <c r="J903" s="128">
        <v>126</v>
      </c>
      <c r="K903" s="83" t="s">
        <v>3595</v>
      </c>
      <c r="L903" s="128">
        <v>17</v>
      </c>
      <c r="M903" s="83" t="s">
        <v>3596</v>
      </c>
      <c r="N903" s="128">
        <v>13</v>
      </c>
    </row>
    <row r="904" spans="1:14">
      <c r="A904" s="87" t="s">
        <v>3597</v>
      </c>
      <c r="B904" s="104" t="s">
        <v>3598</v>
      </c>
      <c r="C904" s="105">
        <v>0.3</v>
      </c>
      <c r="D904" s="104" t="s">
        <v>3599</v>
      </c>
      <c r="E904" s="87" t="s">
        <v>3600</v>
      </c>
      <c r="F904" s="118">
        <v>99</v>
      </c>
      <c r="G904" s="87" t="s">
        <v>3600</v>
      </c>
      <c r="H904" s="118">
        <v>27</v>
      </c>
      <c r="I904" s="87" t="s">
        <v>3601</v>
      </c>
      <c r="J904" s="118">
        <v>30</v>
      </c>
      <c r="K904" s="87" t="s">
        <v>3602</v>
      </c>
      <c r="L904" s="118">
        <v>5</v>
      </c>
      <c r="M904" s="87" t="s">
        <v>3603</v>
      </c>
      <c r="N904" s="118">
        <v>4</v>
      </c>
    </row>
    <row r="905" spans="1:14">
      <c r="A905" s="90" t="s">
        <v>3604</v>
      </c>
      <c r="B905" s="106" t="s">
        <v>3605</v>
      </c>
      <c r="C905" s="110">
        <v>0.3</v>
      </c>
      <c r="D905" s="106" t="s">
        <v>3606</v>
      </c>
      <c r="E905" s="90" t="s">
        <v>3607</v>
      </c>
      <c r="F905" s="120">
        <v>113</v>
      </c>
      <c r="G905" s="90" t="s">
        <v>3607</v>
      </c>
      <c r="H905" s="120">
        <v>31</v>
      </c>
      <c r="I905" s="90" t="s">
        <v>3608</v>
      </c>
      <c r="J905" s="120">
        <v>34</v>
      </c>
      <c r="K905" s="90" t="s">
        <v>3609</v>
      </c>
      <c r="L905" s="120">
        <v>5</v>
      </c>
      <c r="M905" s="90" t="s">
        <v>3610</v>
      </c>
      <c r="N905" s="120">
        <v>4</v>
      </c>
    </row>
    <row r="906" spans="1:14">
      <c r="A906" s="87" t="s">
        <v>3611</v>
      </c>
      <c r="B906" s="104" t="s">
        <v>3612</v>
      </c>
      <c r="C906" s="87" t="s">
        <v>3566</v>
      </c>
      <c r="D906" s="104" t="s">
        <v>3613</v>
      </c>
      <c r="E906" s="87" t="s">
        <v>3614</v>
      </c>
      <c r="F906" s="118">
        <v>5</v>
      </c>
      <c r="G906" s="87" t="s">
        <v>3614</v>
      </c>
      <c r="H906" s="118">
        <v>1</v>
      </c>
      <c r="I906" s="87" t="s">
        <v>3615</v>
      </c>
      <c r="J906" s="118">
        <v>1</v>
      </c>
      <c r="K906" s="87" t="s">
        <v>3616</v>
      </c>
      <c r="L906" s="123" t="s">
        <v>2630</v>
      </c>
      <c r="M906" s="87" t="s">
        <v>3617</v>
      </c>
      <c r="N906" s="123" t="s">
        <v>2630</v>
      </c>
    </row>
    <row r="907" spans="1:14">
      <c r="A907" s="90" t="s">
        <v>3618</v>
      </c>
      <c r="B907" s="106" t="s">
        <v>3619</v>
      </c>
      <c r="C907" s="90" t="s">
        <v>3620</v>
      </c>
      <c r="D907" s="106" t="s">
        <v>3621</v>
      </c>
      <c r="E907" s="90" t="s">
        <v>3622</v>
      </c>
      <c r="F907" s="120">
        <v>25</v>
      </c>
      <c r="G907" s="90" t="s">
        <v>3622</v>
      </c>
      <c r="H907" s="120">
        <v>7</v>
      </c>
      <c r="I907" s="90" t="s">
        <v>3623</v>
      </c>
      <c r="J907" s="120">
        <v>7</v>
      </c>
      <c r="K907" s="90" t="s">
        <v>3624</v>
      </c>
      <c r="L907" s="120">
        <v>1</v>
      </c>
      <c r="M907" s="90" t="s">
        <v>3625</v>
      </c>
      <c r="N907" s="122" t="s">
        <v>2630</v>
      </c>
    </row>
    <row r="908" spans="1:14">
      <c r="A908" s="87" t="s">
        <v>3626</v>
      </c>
      <c r="B908" s="104" t="s">
        <v>3627</v>
      </c>
      <c r="C908" s="105">
        <v>0.6</v>
      </c>
      <c r="D908" s="104" t="s">
        <v>3628</v>
      </c>
      <c r="E908" s="87" t="s">
        <v>3629</v>
      </c>
      <c r="F908" s="118">
        <v>192</v>
      </c>
      <c r="G908" s="87" t="s">
        <v>3629</v>
      </c>
      <c r="H908" s="118">
        <v>52</v>
      </c>
      <c r="I908" s="87" t="s">
        <v>3630</v>
      </c>
      <c r="J908" s="118">
        <v>60</v>
      </c>
      <c r="K908" s="87" t="s">
        <v>3631</v>
      </c>
      <c r="L908" s="118">
        <v>9</v>
      </c>
      <c r="M908" s="87" t="s">
        <v>3632</v>
      </c>
      <c r="N908" s="118">
        <v>7</v>
      </c>
    </row>
    <row r="909" spans="1:14">
      <c r="A909" s="90" t="s">
        <v>3633</v>
      </c>
      <c r="B909" s="106" t="s">
        <v>3634</v>
      </c>
      <c r="C909" s="90" t="s">
        <v>3635</v>
      </c>
      <c r="D909" s="106" t="s">
        <v>3613</v>
      </c>
      <c r="E909" s="90" t="s">
        <v>3636</v>
      </c>
      <c r="F909" s="120">
        <v>12</v>
      </c>
      <c r="G909" s="90" t="s">
        <v>3636</v>
      </c>
      <c r="H909" s="120">
        <v>3</v>
      </c>
      <c r="I909" s="90" t="s">
        <v>3637</v>
      </c>
      <c r="J909" s="120">
        <v>4</v>
      </c>
      <c r="K909" s="90" t="s">
        <v>3638</v>
      </c>
      <c r="L909" s="122" t="s">
        <v>2630</v>
      </c>
      <c r="M909" s="90" t="s">
        <v>2869</v>
      </c>
      <c r="N909" s="122" t="s">
        <v>2630</v>
      </c>
    </row>
    <row r="910" spans="1:14">
      <c r="A910" s="87" t="s">
        <v>3639</v>
      </c>
      <c r="B910" s="104" t="s">
        <v>3640</v>
      </c>
      <c r="C910" s="105">
        <v>0.3</v>
      </c>
      <c r="D910" s="104" t="s">
        <v>3641</v>
      </c>
      <c r="E910" s="87" t="s">
        <v>3642</v>
      </c>
      <c r="F910" s="118">
        <v>99</v>
      </c>
      <c r="G910" s="87" t="s">
        <v>3642</v>
      </c>
      <c r="H910" s="118">
        <v>27</v>
      </c>
      <c r="I910" s="87" t="s">
        <v>3643</v>
      </c>
      <c r="J910" s="118">
        <v>30</v>
      </c>
      <c r="K910" s="87" t="s">
        <v>3644</v>
      </c>
      <c r="L910" s="118">
        <v>5</v>
      </c>
      <c r="M910" s="87" t="s">
        <v>3645</v>
      </c>
      <c r="N910" s="118">
        <v>4</v>
      </c>
    </row>
    <row r="911" spans="1:14">
      <c r="A911" s="90" t="s">
        <v>3646</v>
      </c>
      <c r="B911" s="106" t="s">
        <v>3647</v>
      </c>
      <c r="C911" s="110">
        <v>0.6</v>
      </c>
      <c r="D911" s="131">
        <v>0.2</v>
      </c>
      <c r="E911" s="90" t="s">
        <v>3648</v>
      </c>
      <c r="F911" s="120">
        <v>124</v>
      </c>
      <c r="G911" s="90" t="s">
        <v>3648</v>
      </c>
      <c r="H911" s="120">
        <v>34</v>
      </c>
      <c r="I911" s="90" t="s">
        <v>2770</v>
      </c>
      <c r="J911" s="120">
        <v>38</v>
      </c>
      <c r="K911" s="90" t="s">
        <v>3649</v>
      </c>
      <c r="L911" s="120">
        <v>6</v>
      </c>
      <c r="M911" s="90" t="s">
        <v>3650</v>
      </c>
      <c r="N911" s="120">
        <v>5</v>
      </c>
    </row>
    <row r="912" spans="1:14">
      <c r="A912" s="87" t="s">
        <v>3651</v>
      </c>
      <c r="B912" s="104" t="s">
        <v>3652</v>
      </c>
      <c r="C912" s="105">
        <v>9.8000000000000007</v>
      </c>
      <c r="D912" s="130">
        <v>0.35</v>
      </c>
      <c r="E912" s="87" t="s">
        <v>3653</v>
      </c>
      <c r="F912" s="119">
        <v>3970</v>
      </c>
      <c r="G912" s="87" t="s">
        <v>3654</v>
      </c>
      <c r="H912" s="119">
        <v>1240</v>
      </c>
      <c r="I912" s="87" t="s">
        <v>3655</v>
      </c>
      <c r="J912" s="119">
        <v>2960</v>
      </c>
      <c r="K912" s="87" t="s">
        <v>3656</v>
      </c>
      <c r="L912" s="118">
        <v>467</v>
      </c>
      <c r="M912" s="87" t="s">
        <v>3657</v>
      </c>
      <c r="N912" s="118">
        <v>178</v>
      </c>
    </row>
    <row r="913" spans="1:14">
      <c r="A913" s="90" t="s">
        <v>3658</v>
      </c>
      <c r="B913" s="106" t="s">
        <v>3659</v>
      </c>
      <c r="C913" s="110">
        <v>0.4</v>
      </c>
      <c r="D913" s="131">
        <v>0.19</v>
      </c>
      <c r="E913" s="90" t="s">
        <v>3660</v>
      </c>
      <c r="F913" s="120">
        <v>86</v>
      </c>
      <c r="G913" s="90" t="s">
        <v>3660</v>
      </c>
      <c r="H913" s="120">
        <v>23</v>
      </c>
      <c r="I913" s="90" t="s">
        <v>3661</v>
      </c>
      <c r="J913" s="120">
        <v>26</v>
      </c>
      <c r="K913" s="90" t="s">
        <v>3662</v>
      </c>
      <c r="L913" s="120">
        <v>4</v>
      </c>
      <c r="M913" s="90" t="s">
        <v>3663</v>
      </c>
      <c r="N913" s="120">
        <v>3</v>
      </c>
    </row>
    <row r="914" spans="1:14" ht="19.2">
      <c r="A914" s="104" t="s">
        <v>3664</v>
      </c>
      <c r="B914" s="104" t="s">
        <v>3665</v>
      </c>
      <c r="C914" s="98">
        <v>67</v>
      </c>
      <c r="D914" s="130">
        <v>0.57999999999999996</v>
      </c>
      <c r="E914" s="87" t="s">
        <v>3666</v>
      </c>
      <c r="F914" s="119">
        <v>7940</v>
      </c>
      <c r="G914" s="87" t="s">
        <v>3667</v>
      </c>
      <c r="H914" s="119">
        <v>6490</v>
      </c>
      <c r="I914" s="87" t="s">
        <v>3668</v>
      </c>
      <c r="J914" s="119">
        <v>8140</v>
      </c>
      <c r="K914" s="87" t="s">
        <v>3669</v>
      </c>
      <c r="L914" s="119">
        <v>6960</v>
      </c>
      <c r="M914" s="87" t="s">
        <v>3670</v>
      </c>
      <c r="N914" s="118">
        <v>4380</v>
      </c>
    </row>
    <row r="915" spans="1:14">
      <c r="A915" s="90" t="s">
        <v>3671</v>
      </c>
      <c r="B915" s="106" t="s">
        <v>3672</v>
      </c>
      <c r="C915" s="90" t="s">
        <v>3673</v>
      </c>
      <c r="D915" s="131">
        <v>0.11</v>
      </c>
      <c r="E915" s="90" t="s">
        <v>3674</v>
      </c>
      <c r="F915" s="120">
        <v>48</v>
      </c>
      <c r="G915" s="90" t="s">
        <v>3674</v>
      </c>
      <c r="H915" s="120">
        <v>13</v>
      </c>
      <c r="I915" s="90" t="s">
        <v>3675</v>
      </c>
      <c r="J915" s="120">
        <v>14</v>
      </c>
      <c r="K915" s="90" t="s">
        <v>3676</v>
      </c>
      <c r="L915" s="120">
        <v>2</v>
      </c>
      <c r="M915" s="90" t="s">
        <v>3677</v>
      </c>
      <c r="N915" s="120">
        <v>2</v>
      </c>
    </row>
    <row r="916" spans="1:14">
      <c r="A916" s="87" t="s">
        <v>3678</v>
      </c>
      <c r="B916" s="104" t="s">
        <v>3679</v>
      </c>
      <c r="C916" s="87" t="s">
        <v>3680</v>
      </c>
      <c r="D916" s="130">
        <v>0.19</v>
      </c>
      <c r="E916" s="87" t="s">
        <v>3681</v>
      </c>
      <c r="F916" s="118">
        <v>63</v>
      </c>
      <c r="G916" s="87" t="s">
        <v>3681</v>
      </c>
      <c r="H916" s="118">
        <v>17</v>
      </c>
      <c r="I916" s="87" t="s">
        <v>3682</v>
      </c>
      <c r="J916" s="118">
        <v>19</v>
      </c>
      <c r="K916" s="87" t="s">
        <v>3663</v>
      </c>
      <c r="L916" s="118">
        <v>3</v>
      </c>
      <c r="M916" s="87" t="s">
        <v>3683</v>
      </c>
      <c r="N916" s="118">
        <v>2</v>
      </c>
    </row>
    <row r="917" spans="1:14">
      <c r="A917" s="90" t="s">
        <v>3684</v>
      </c>
      <c r="B917" s="106" t="s">
        <v>3685</v>
      </c>
      <c r="C917" s="110">
        <v>0.3</v>
      </c>
      <c r="D917" s="131">
        <v>0.16</v>
      </c>
      <c r="E917" s="90" t="s">
        <v>3686</v>
      </c>
      <c r="F917" s="120">
        <v>60</v>
      </c>
      <c r="G917" s="90" t="s">
        <v>3686</v>
      </c>
      <c r="H917" s="120">
        <v>16</v>
      </c>
      <c r="I917" s="90" t="s">
        <v>3687</v>
      </c>
      <c r="J917" s="120">
        <v>18</v>
      </c>
      <c r="K917" s="90" t="s">
        <v>3688</v>
      </c>
      <c r="L917" s="120">
        <v>3</v>
      </c>
      <c r="M917" s="90" t="s">
        <v>2792</v>
      </c>
      <c r="N917" s="120">
        <v>2</v>
      </c>
    </row>
    <row r="918" spans="1:14">
      <c r="A918" s="87" t="s">
        <v>3689</v>
      </c>
      <c r="B918" s="104" t="s">
        <v>3690</v>
      </c>
      <c r="C918" s="87" t="s">
        <v>3691</v>
      </c>
      <c r="D918" s="130">
        <v>0.03</v>
      </c>
      <c r="E918" s="87" t="s">
        <v>3692</v>
      </c>
      <c r="F918" s="118">
        <v>2</v>
      </c>
      <c r="G918" s="87" t="s">
        <v>3692</v>
      </c>
      <c r="H918" s="123" t="s">
        <v>2630</v>
      </c>
      <c r="I918" s="87" t="s">
        <v>3693</v>
      </c>
      <c r="J918" s="123" t="s">
        <v>2630</v>
      </c>
      <c r="K918" s="87" t="s">
        <v>3694</v>
      </c>
      <c r="L918" s="123" t="s">
        <v>2630</v>
      </c>
      <c r="M918" s="87" t="s">
        <v>3695</v>
      </c>
      <c r="N918" s="123" t="s">
        <v>2630</v>
      </c>
    </row>
    <row r="919" spans="1:14">
      <c r="A919" s="90" t="s">
        <v>3696</v>
      </c>
      <c r="B919" s="106" t="s">
        <v>3697</v>
      </c>
      <c r="C919" s="90" t="s">
        <v>2797</v>
      </c>
      <c r="D919" s="131">
        <v>0.03</v>
      </c>
      <c r="E919" s="90" t="s">
        <v>3698</v>
      </c>
      <c r="F919" s="122" t="s">
        <v>2630</v>
      </c>
      <c r="G919" s="90" t="s">
        <v>3698</v>
      </c>
      <c r="H919" s="122" t="s">
        <v>2630</v>
      </c>
      <c r="I919" s="90" t="s">
        <v>3699</v>
      </c>
      <c r="J919" s="122" t="s">
        <v>2630</v>
      </c>
      <c r="K919" s="90" t="s">
        <v>3700</v>
      </c>
      <c r="L919" s="122" t="s">
        <v>2630</v>
      </c>
      <c r="M919" s="90" t="s">
        <v>3701</v>
      </c>
      <c r="N919" s="122" t="s">
        <v>2630</v>
      </c>
    </row>
    <row r="920" spans="1:14">
      <c r="A920" s="87" t="s">
        <v>3702</v>
      </c>
      <c r="B920" s="104" t="s">
        <v>3703</v>
      </c>
      <c r="C920" s="87" t="s">
        <v>3704</v>
      </c>
      <c r="D920" s="148">
        <v>4.0000000000000001E-3</v>
      </c>
      <c r="E920" s="87" t="s">
        <v>3705</v>
      </c>
      <c r="F920" s="123" t="s">
        <v>2630</v>
      </c>
      <c r="G920" s="87" t="s">
        <v>3705</v>
      </c>
      <c r="H920" s="123" t="s">
        <v>2630</v>
      </c>
      <c r="I920" s="87" t="s">
        <v>3706</v>
      </c>
      <c r="J920" s="123" t="s">
        <v>2630</v>
      </c>
      <c r="K920" s="87" t="s">
        <v>3707</v>
      </c>
      <c r="L920" s="123" t="s">
        <v>2630</v>
      </c>
      <c r="M920" s="87" t="s">
        <v>3708</v>
      </c>
      <c r="N920" s="123" t="s">
        <v>2630</v>
      </c>
    </row>
    <row r="921" spans="1:14">
      <c r="A921" s="90" t="s">
        <v>3709</v>
      </c>
      <c r="B921" s="106" t="s">
        <v>3710</v>
      </c>
      <c r="C921" s="90" t="s">
        <v>3711</v>
      </c>
      <c r="D921" s="131">
        <v>0.02</v>
      </c>
      <c r="E921" s="90" t="s">
        <v>3712</v>
      </c>
      <c r="F921" s="120">
        <v>3</v>
      </c>
      <c r="G921" s="90" t="s">
        <v>3712</v>
      </c>
      <c r="H921" s="122" t="s">
        <v>2630</v>
      </c>
      <c r="I921" s="90" t="s">
        <v>3713</v>
      </c>
      <c r="J921" s="122" t="s">
        <v>2630</v>
      </c>
      <c r="K921" s="90" t="s">
        <v>3714</v>
      </c>
      <c r="L921" s="122" t="s">
        <v>2630</v>
      </c>
      <c r="M921" s="90" t="s">
        <v>3715</v>
      </c>
      <c r="N921" s="122" t="s">
        <v>2630</v>
      </c>
    </row>
    <row r="922" spans="1:14">
      <c r="A922" s="87" t="s">
        <v>3716</v>
      </c>
      <c r="B922" s="104" t="s">
        <v>3717</v>
      </c>
      <c r="C922" s="87" t="s">
        <v>3718</v>
      </c>
      <c r="D922" s="130">
        <v>0.04</v>
      </c>
      <c r="E922" s="87" t="s">
        <v>3719</v>
      </c>
      <c r="F922" s="118">
        <v>11</v>
      </c>
      <c r="G922" s="87" t="s">
        <v>3719</v>
      </c>
      <c r="H922" s="118">
        <v>3</v>
      </c>
      <c r="I922" s="87" t="s">
        <v>3720</v>
      </c>
      <c r="J922" s="118">
        <v>3</v>
      </c>
      <c r="K922" s="87" t="s">
        <v>3480</v>
      </c>
      <c r="L922" s="123" t="s">
        <v>2630</v>
      </c>
      <c r="M922" s="87" t="s">
        <v>3721</v>
      </c>
      <c r="N922" s="123" t="s">
        <v>2630</v>
      </c>
    </row>
    <row r="923" spans="1:14">
      <c r="A923" s="90" t="s">
        <v>3722</v>
      </c>
      <c r="B923" s="106" t="s">
        <v>3723</v>
      </c>
      <c r="C923" s="110">
        <v>0.3</v>
      </c>
      <c r="D923" s="131">
        <v>0.1</v>
      </c>
      <c r="E923" s="90" t="s">
        <v>3724</v>
      </c>
      <c r="F923" s="120">
        <v>73</v>
      </c>
      <c r="G923" s="90" t="s">
        <v>3724</v>
      </c>
      <c r="H923" s="120">
        <v>20</v>
      </c>
      <c r="I923" s="90" t="s">
        <v>3725</v>
      </c>
      <c r="J923" s="120">
        <v>22</v>
      </c>
      <c r="K923" s="90" t="s">
        <v>3726</v>
      </c>
      <c r="L923" s="120">
        <v>3</v>
      </c>
      <c r="M923" s="90" t="s">
        <v>3727</v>
      </c>
      <c r="N923" s="120">
        <v>3</v>
      </c>
    </row>
    <row r="924" spans="1:14" ht="19.2">
      <c r="A924" s="87" t="s">
        <v>3728</v>
      </c>
      <c r="B924" s="104" t="s">
        <v>3729</v>
      </c>
      <c r="C924" s="98">
        <v>26</v>
      </c>
      <c r="D924" s="104" t="s">
        <v>3730</v>
      </c>
      <c r="E924" s="87" t="s">
        <v>3731</v>
      </c>
      <c r="F924" s="119">
        <v>9910</v>
      </c>
      <c r="G924" s="87" t="s">
        <v>3732</v>
      </c>
      <c r="H924" s="119">
        <v>4920</v>
      </c>
      <c r="I924" s="87" t="s">
        <v>3733</v>
      </c>
      <c r="J924" s="119">
        <v>9320</v>
      </c>
      <c r="K924" s="87" t="s">
        <v>3734</v>
      </c>
      <c r="L924" s="119">
        <v>4460</v>
      </c>
      <c r="M924" s="87" t="s">
        <v>3735</v>
      </c>
      <c r="N924" s="118">
        <v>1360</v>
      </c>
    </row>
    <row r="925" spans="1:14" ht="19.2">
      <c r="A925" s="106" t="s">
        <v>3736</v>
      </c>
      <c r="B925" s="106" t="s">
        <v>3737</v>
      </c>
      <c r="C925" s="101">
        <v>26</v>
      </c>
      <c r="D925" s="106" t="s">
        <v>3738</v>
      </c>
      <c r="E925" s="90" t="s">
        <v>3739</v>
      </c>
      <c r="F925" s="121">
        <v>9050</v>
      </c>
      <c r="G925" s="90" t="s">
        <v>3740</v>
      </c>
      <c r="H925" s="121">
        <v>4490</v>
      </c>
      <c r="I925" s="90" t="s">
        <v>2971</v>
      </c>
      <c r="J925" s="121">
        <v>8520</v>
      </c>
      <c r="K925" s="90" t="s">
        <v>3741</v>
      </c>
      <c r="L925" s="121">
        <v>4080</v>
      </c>
      <c r="M925" s="90" t="s">
        <v>3742</v>
      </c>
      <c r="N925" s="120">
        <v>1250</v>
      </c>
    </row>
    <row r="926" spans="1:14" ht="19.2">
      <c r="A926" s="107" t="s">
        <v>3743</v>
      </c>
      <c r="B926" s="107" t="s">
        <v>3744</v>
      </c>
      <c r="C926" s="136">
        <v>26</v>
      </c>
      <c r="D926" s="107" t="s">
        <v>3745</v>
      </c>
      <c r="E926" s="93" t="s">
        <v>3746</v>
      </c>
      <c r="F926" s="137">
        <v>7320</v>
      </c>
      <c r="G926" s="93" t="s">
        <v>3747</v>
      </c>
      <c r="H926" s="137">
        <v>3630</v>
      </c>
      <c r="I926" s="93" t="s">
        <v>2436</v>
      </c>
      <c r="J926" s="137">
        <v>6880</v>
      </c>
      <c r="K926" s="93" t="s">
        <v>3655</v>
      </c>
      <c r="L926" s="137">
        <v>3300</v>
      </c>
      <c r="M926" s="93" t="s">
        <v>3748</v>
      </c>
      <c r="N926" s="124">
        <v>1010</v>
      </c>
    </row>
    <row r="927" spans="1:14">
      <c r="A927"/>
      <c r="B927"/>
      <c r="C927"/>
      <c r="D927"/>
      <c r="E927"/>
    </row>
    <row r="928" spans="1:14">
      <c r="A928" s="151"/>
      <c r="B928" s="152" t="s">
        <v>3749</v>
      </c>
      <c r="C928" s="152" t="s">
        <v>3750</v>
      </c>
      <c r="D928" s="42" t="s">
        <v>3751</v>
      </c>
      <c r="E928"/>
    </row>
    <row r="929" spans="1:5">
      <c r="A929" t="s">
        <v>1194</v>
      </c>
      <c r="B929" s="153">
        <v>1</v>
      </c>
      <c r="C929" s="153">
        <v>1</v>
      </c>
      <c r="D929" t="s">
        <v>3752</v>
      </c>
      <c r="E929"/>
    </row>
    <row r="930" spans="1:5">
      <c r="A930" t="s">
        <v>725</v>
      </c>
      <c r="B930" s="153">
        <v>16.2</v>
      </c>
      <c r="C930" s="153">
        <v>5</v>
      </c>
      <c r="D930" t="s">
        <v>3753</v>
      </c>
      <c r="E930"/>
    </row>
    <row r="931" spans="1:5">
      <c r="A931" t="s">
        <v>729</v>
      </c>
      <c r="B931" s="153">
        <v>5.6</v>
      </c>
      <c r="C931" s="153">
        <v>1.8</v>
      </c>
      <c r="D931" t="s">
        <v>3754</v>
      </c>
      <c r="E931"/>
    </row>
    <row r="932" spans="1:5">
      <c r="A932" t="s">
        <v>730</v>
      </c>
      <c r="B932" s="153">
        <v>-2.4</v>
      </c>
      <c r="C932" s="153">
        <v>-8.1999999999999993</v>
      </c>
      <c r="D932" t="s">
        <v>3755</v>
      </c>
      <c r="E932"/>
    </row>
    <row r="933" spans="1:5">
      <c r="A933" t="s">
        <v>731</v>
      </c>
      <c r="B933" s="153">
        <v>0</v>
      </c>
      <c r="C933" s="153">
        <v>0</v>
      </c>
      <c r="D933" t="s">
        <v>3756</v>
      </c>
      <c r="E933"/>
    </row>
    <row r="934" spans="1:5">
      <c r="A934" t="s">
        <v>732</v>
      </c>
      <c r="B934" s="153">
        <v>0</v>
      </c>
      <c r="C934" s="153">
        <v>0</v>
      </c>
      <c r="D934" t="s">
        <v>3756</v>
      </c>
      <c r="E934"/>
    </row>
    <row r="935" spans="1:5">
      <c r="A935" t="s">
        <v>734</v>
      </c>
      <c r="B935" s="153">
        <v>0</v>
      </c>
      <c r="C935" s="153">
        <v>0</v>
      </c>
      <c r="D935" t="s">
        <v>3757</v>
      </c>
      <c r="E935"/>
    </row>
    <row r="936" spans="1:5">
      <c r="A936" t="s">
        <v>735</v>
      </c>
      <c r="B936" s="153">
        <v>1200</v>
      </c>
      <c r="C936" s="153">
        <v>345</v>
      </c>
      <c r="D936" t="s">
        <v>3758</v>
      </c>
      <c r="E936"/>
    </row>
    <row r="937" spans="1:5">
      <c r="A937" t="s">
        <v>736</v>
      </c>
      <c r="B937" s="153">
        <v>-160</v>
      </c>
      <c r="C937" s="153">
        <v>-46</v>
      </c>
      <c r="D937" t="s">
        <v>3759</v>
      </c>
      <c r="E937"/>
    </row>
    <row r="938" spans="1:5">
      <c r="A938" t="s">
        <v>737</v>
      </c>
      <c r="B938" s="153">
        <v>84</v>
      </c>
      <c r="C938" s="153">
        <v>28</v>
      </c>
      <c r="D938" t="s">
        <v>3760</v>
      </c>
      <c r="E938"/>
    </row>
    <row r="939" spans="1:5">
      <c r="A939" t="s">
        <v>739</v>
      </c>
      <c r="B939" s="153">
        <v>264</v>
      </c>
      <c r="C939" s="153">
        <v>265</v>
      </c>
      <c r="D939" t="s">
        <v>3761</v>
      </c>
      <c r="E939"/>
    </row>
    <row r="940" spans="1:5">
      <c r="A940" t="s">
        <v>3762</v>
      </c>
      <c r="B940" s="153">
        <v>1</v>
      </c>
      <c r="C940" s="153">
        <v>1</v>
      </c>
      <c r="D940" t="s">
        <v>3763</v>
      </c>
      <c r="E940"/>
    </row>
    <row r="941" spans="1:5">
      <c r="A941"/>
      <c r="B941"/>
      <c r="C941"/>
      <c r="D941" t="s">
        <v>3764</v>
      </c>
      <c r="E941"/>
    </row>
    <row r="942" spans="1:5">
      <c r="A942"/>
      <c r="B942"/>
      <c r="C942"/>
      <c r="D942" t="s">
        <v>3765</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62" t="s">
        <v>95</v>
      </c>
      <c r="B1" s="462"/>
      <c r="C1" s="462"/>
      <c r="D1" s="462"/>
      <c r="E1" s="462"/>
    </row>
    <row r="2" spans="1:5">
      <c r="A2" s="463" t="s">
        <v>3766</v>
      </c>
      <c r="B2" s="463"/>
      <c r="C2" s="463"/>
      <c r="D2" s="463"/>
      <c r="E2" s="463"/>
    </row>
    <row r="19" spans="1:5">
      <c r="A19" t="s">
        <v>3767</v>
      </c>
    </row>
    <row r="20" spans="1:5">
      <c r="A20">
        <v>155400</v>
      </c>
      <c r="B20" t="s">
        <v>3768</v>
      </c>
    </row>
    <row r="21" spans="1:5">
      <c r="A21" s="463" t="s">
        <v>3769</v>
      </c>
      <c r="B21" s="463"/>
      <c r="C21" s="463"/>
      <c r="D21" s="463"/>
      <c r="E21" s="463"/>
    </row>
    <row r="38" spans="1:5">
      <c r="A38" t="s">
        <v>3767</v>
      </c>
    </row>
    <row r="39" spans="1:5">
      <c r="A39">
        <v>100800</v>
      </c>
      <c r="B39" t="s">
        <v>3768</v>
      </c>
    </row>
    <row r="40" spans="1:5">
      <c r="A40" s="463" t="s">
        <v>3770</v>
      </c>
      <c r="B40" s="463"/>
      <c r="C40" s="463"/>
      <c r="D40" s="463"/>
      <c r="E40" s="463"/>
    </row>
    <row r="57" spans="1:5" ht="15" thickBot="1">
      <c r="A57" t="s">
        <v>3767</v>
      </c>
    </row>
    <row r="58" spans="1:5" ht="15" thickBot="1">
      <c r="A58" s="7">
        <v>194000</v>
      </c>
      <c r="B58" t="s">
        <v>3771</v>
      </c>
    </row>
    <row r="60" spans="1:5">
      <c r="A60" s="462" t="s">
        <v>3772</v>
      </c>
      <c r="B60" s="462"/>
      <c r="C60" s="462"/>
      <c r="D60" s="462"/>
      <c r="E60" s="462"/>
    </row>
    <row r="85" spans="1:37" s="8" customFormat="1">
      <c r="A85" t="s">
        <v>3773</v>
      </c>
      <c r="B85">
        <v>55.1</v>
      </c>
      <c r="C85" t="s">
        <v>3774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c r="A86" t="s">
        <v>3775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9" t="s">
        <v>3776</v>
      </c>
      <c r="B88" s="10">
        <f>(B86-B85)/B85</f>
        <v>1.0254083484573502</v>
      </c>
    </row>
    <row r="89" spans="1:37">
      <c r="A89" s="462" t="s">
        <v>3777</v>
      </c>
      <c r="B89" s="462"/>
      <c r="C89" s="462"/>
      <c r="D89" s="462"/>
      <c r="E89" s="462"/>
    </row>
    <row r="90" spans="1:37">
      <c r="A90">
        <v>6.6290250000000004</v>
      </c>
      <c r="B90" t="s">
        <v>3778</v>
      </c>
      <c r="E90" t="s">
        <v>3779</v>
      </c>
    </row>
    <row r="91" spans="1:37">
      <c r="A91">
        <f>1/A90</f>
        <v>0.15085174667466181</v>
      </c>
      <c r="B91" t="s">
        <v>3780</v>
      </c>
      <c r="E91" t="s">
        <v>3781</v>
      </c>
    </row>
    <row r="92" spans="1:37">
      <c r="A92" s="11">
        <v>0.5</v>
      </c>
      <c r="B92" t="s">
        <v>3782</v>
      </c>
      <c r="E92" t="s">
        <v>3783</v>
      </c>
    </row>
    <row r="93" spans="1:37">
      <c r="A93">
        <f>A92*A91</f>
        <v>7.5425873337330904E-2</v>
      </c>
      <c r="B93" t="s">
        <v>3784</v>
      </c>
      <c r="E93" t="s">
        <v>3781</v>
      </c>
    </row>
    <row r="94" spans="1:37">
      <c r="A94">
        <f>1/A93</f>
        <v>13.258050000000001</v>
      </c>
      <c r="B94" t="s">
        <v>3785</v>
      </c>
      <c r="E94" t="s">
        <v>3781</v>
      </c>
      <c r="J94" s="11"/>
    </row>
    <row r="95" spans="1:37" ht="15" thickBot="1">
      <c r="A95">
        <v>8.0274920000000005</v>
      </c>
      <c r="B95" t="s">
        <v>3786</v>
      </c>
      <c r="E95" t="s">
        <v>3787</v>
      </c>
      <c r="J95" s="11"/>
    </row>
    <row r="96" spans="1:37" ht="15" thickBot="1">
      <c r="A96" s="12">
        <f>(A94-A95)/A95</f>
        <v>0.65158059329115492</v>
      </c>
      <c r="B96" t="s">
        <v>3788</v>
      </c>
      <c r="C96" s="13"/>
      <c r="E96" t="s">
        <v>3781</v>
      </c>
    </row>
    <row r="98" spans="1:5">
      <c r="A98" s="462" t="s">
        <v>3789</v>
      </c>
      <c r="B98" s="462"/>
      <c r="C98" s="462"/>
      <c r="D98" s="462"/>
      <c r="E98" s="462"/>
    </row>
    <row r="99" spans="1:5">
      <c r="A99" s="13">
        <v>0.3</v>
      </c>
      <c r="B99" s="11" t="s">
        <v>3790</v>
      </c>
    </row>
    <row r="100" spans="1:5">
      <c r="A100">
        <v>63.5</v>
      </c>
      <c r="B100" t="s">
        <v>3791</v>
      </c>
    </row>
    <row r="101" spans="1:5">
      <c r="A101">
        <f>1/A100</f>
        <v>1.5748031496062992E-2</v>
      </c>
      <c r="B101" t="s">
        <v>3792</v>
      </c>
    </row>
    <row r="102" spans="1:5">
      <c r="A102" s="14">
        <f>A101*(1-A99)</f>
        <v>1.1023622047244094E-2</v>
      </c>
      <c r="B102" t="s">
        <v>3793</v>
      </c>
    </row>
    <row r="103" spans="1:5">
      <c r="A103" s="14">
        <f>1/A102</f>
        <v>90.714285714285722</v>
      </c>
      <c r="B103" t="s">
        <v>3794</v>
      </c>
    </row>
    <row r="104" spans="1:5">
      <c r="A104" s="13">
        <v>0.35</v>
      </c>
      <c r="B104" t="s">
        <v>3795</v>
      </c>
    </row>
    <row r="105" spans="1:5">
      <c r="A105">
        <f>A102*(1-A104)</f>
        <v>7.1653543307086615E-3</v>
      </c>
      <c r="B105" t="s">
        <v>3796</v>
      </c>
    </row>
    <row r="106" spans="1:5" ht="15" thickBot="1">
      <c r="A106">
        <f>1/A105</f>
        <v>139.56043956043956</v>
      </c>
      <c r="B106" t="s">
        <v>3797</v>
      </c>
    </row>
    <row r="107" spans="1:5" ht="15" thickBot="1">
      <c r="A107" s="12">
        <f>(A106-A103)/A103</f>
        <v>0.53846153846153832</v>
      </c>
      <c r="B107" t="s">
        <v>3798</v>
      </c>
    </row>
    <row r="108" spans="1:5">
      <c r="A108" s="15"/>
    </row>
    <row r="109" spans="1:5">
      <c r="A109" s="462" t="s">
        <v>3799</v>
      </c>
      <c r="B109" s="462"/>
      <c r="C109" s="462"/>
      <c r="D109" s="462"/>
      <c r="E109" s="462"/>
    </row>
    <row r="110" spans="1:5" ht="15" thickBot="1"/>
    <row r="111" spans="1:5" ht="15" thickBot="1">
      <c r="A111" s="12">
        <f>A122</f>
        <v>0.20481927710843381</v>
      </c>
      <c r="B111" t="s">
        <v>3800</v>
      </c>
    </row>
    <row r="113" spans="1:12">
      <c r="A113" s="462" t="s">
        <v>3801</v>
      </c>
      <c r="B113" s="462"/>
      <c r="C113" s="462"/>
      <c r="D113" s="462"/>
      <c r="E113" s="462"/>
    </row>
    <row r="114" spans="1:12">
      <c r="A114" s="13">
        <v>0.2</v>
      </c>
      <c r="B114" s="11" t="s">
        <v>3790</v>
      </c>
    </row>
    <row r="115" spans="1:12">
      <c r="A115">
        <v>1.95</v>
      </c>
      <c r="B115" t="s">
        <v>3802</v>
      </c>
    </row>
    <row r="116" spans="1:12">
      <c r="A116">
        <f>1/A115</f>
        <v>0.51282051282051289</v>
      </c>
      <c r="B116" t="s">
        <v>3792</v>
      </c>
    </row>
    <row r="117" spans="1:12">
      <c r="A117" s="14">
        <f>A116*(1-A114)</f>
        <v>0.41025641025641035</v>
      </c>
      <c r="B117" t="s">
        <v>3793</v>
      </c>
    </row>
    <row r="118" spans="1:12">
      <c r="A118" s="14">
        <f>1/A117</f>
        <v>2.4374999999999996</v>
      </c>
      <c r="B118" t="s">
        <v>3794</v>
      </c>
    </row>
    <row r="119" spans="1:12">
      <c r="A119" s="13">
        <v>0.17</v>
      </c>
      <c r="B119" t="s">
        <v>3795</v>
      </c>
    </row>
    <row r="120" spans="1:12">
      <c r="A120">
        <f>A117*(1-A119)</f>
        <v>0.34051282051282056</v>
      </c>
      <c r="B120" t="s">
        <v>3796</v>
      </c>
    </row>
    <row r="121" spans="1:12" ht="15" thickBot="1">
      <c r="A121">
        <f>1/A120</f>
        <v>2.9367469879518069</v>
      </c>
      <c r="B121" t="s">
        <v>3797</v>
      </c>
    </row>
    <row r="122" spans="1:12" ht="15" thickBot="1">
      <c r="A122" s="12">
        <f>(A121-A118)/A118</f>
        <v>0.20481927710843381</v>
      </c>
      <c r="B122" t="s">
        <v>3798</v>
      </c>
    </row>
    <row r="124" spans="1:12">
      <c r="A124" s="462" t="s">
        <v>3803</v>
      </c>
      <c r="B124" s="462"/>
      <c r="C124" s="462"/>
      <c r="D124" s="462"/>
      <c r="E124" s="462"/>
      <c r="J124" s="16"/>
    </row>
    <row r="125" spans="1:12">
      <c r="A125" s="17">
        <v>4.4824543659231753E-4</v>
      </c>
      <c r="B125" t="s">
        <v>3804</v>
      </c>
      <c r="K125" s="11"/>
      <c r="L125" s="11"/>
    </row>
    <row r="126" spans="1:12">
      <c r="A126">
        <v>1.27</v>
      </c>
      <c r="B126" t="s">
        <v>3805</v>
      </c>
      <c r="F126" s="18"/>
      <c r="J126" s="1"/>
      <c r="K126" s="17"/>
      <c r="L126" s="17"/>
    </row>
    <row r="127" spans="1:12">
      <c r="A127">
        <f>(1/CONVERT(A125/A126,"mi","km")*0.00105505585)</f>
        <v>1.857438352962903</v>
      </c>
      <c r="B127" t="s">
        <v>3806</v>
      </c>
      <c r="K127" s="17"/>
      <c r="L127" s="17"/>
    </row>
    <row r="128" spans="1:12">
      <c r="A128">
        <f>1/A127</f>
        <v>0.53837587578874124</v>
      </c>
      <c r="B128" t="s">
        <v>3807</v>
      </c>
      <c r="F128" s="18"/>
      <c r="K128" s="13"/>
      <c r="L128" s="11"/>
    </row>
    <row r="129" spans="1:12">
      <c r="A129">
        <v>1.07</v>
      </c>
      <c r="B129" t="s">
        <v>3808</v>
      </c>
      <c r="F129" s="18"/>
      <c r="K129" s="13"/>
      <c r="L129" s="11"/>
    </row>
    <row r="130" spans="1:12" ht="15" thickBot="1">
      <c r="A130">
        <f>1/A129</f>
        <v>0.93457943925233644</v>
      </c>
      <c r="B130" t="s">
        <v>3809</v>
      </c>
      <c r="F130" s="18"/>
      <c r="K130" s="11"/>
      <c r="L130" s="11"/>
    </row>
    <row r="131" spans="1:12" ht="15" thickBot="1">
      <c r="A131" s="12">
        <f>(A130-A128)/A128</f>
        <v>0.73592369435785332</v>
      </c>
      <c r="B131" t="s">
        <v>3798</v>
      </c>
      <c r="F131" s="18"/>
    </row>
    <row r="133" spans="1:12">
      <c r="A133" s="16"/>
      <c r="B133" s="11"/>
      <c r="C133" s="11"/>
    </row>
    <row r="134" spans="1:12">
      <c r="A134" s="462" t="s">
        <v>166</v>
      </c>
      <c r="B134" s="462"/>
      <c r="C134" s="462"/>
      <c r="D134" s="462"/>
      <c r="E134" s="462"/>
    </row>
    <row r="135" spans="1:12">
      <c r="A135" s="19" t="s">
        <v>3810</v>
      </c>
      <c r="B135" s="20"/>
      <c r="C135" s="20"/>
      <c r="D135" s="20"/>
      <c r="E135" s="20"/>
      <c r="F135" s="20"/>
      <c r="G135" s="20"/>
    </row>
    <row r="136" spans="1:12">
      <c r="A136" s="21"/>
      <c r="B136" s="465" t="s">
        <v>3811</v>
      </c>
      <c r="C136" s="466"/>
      <c r="D136" s="466"/>
      <c r="E136" s="467"/>
      <c r="F136" s="20"/>
      <c r="G136" s="20"/>
    </row>
    <row r="137" spans="1:12">
      <c r="A137" s="22"/>
      <c r="B137" s="465" t="s">
        <v>3812</v>
      </c>
      <c r="C137" s="467"/>
      <c r="D137" s="465" t="s">
        <v>3813</v>
      </c>
      <c r="E137" s="467"/>
      <c r="F137" s="20"/>
      <c r="G137" s="20"/>
    </row>
    <row r="138" spans="1:12">
      <c r="A138" s="23" t="s">
        <v>3814</v>
      </c>
      <c r="B138" s="24" t="s">
        <v>3815</v>
      </c>
      <c r="C138" s="24" t="s">
        <v>3816</v>
      </c>
      <c r="D138" s="24" t="s">
        <v>3815</v>
      </c>
      <c r="E138" s="24" t="s">
        <v>3816</v>
      </c>
      <c r="F138" s="20"/>
      <c r="G138" s="25" t="s">
        <v>3817</v>
      </c>
    </row>
    <row r="139" spans="1:12">
      <c r="A139" s="26" t="s">
        <v>3818</v>
      </c>
      <c r="B139" s="27">
        <v>95</v>
      </c>
      <c r="C139" s="28">
        <v>95</v>
      </c>
      <c r="D139" s="27">
        <v>50</v>
      </c>
      <c r="E139" s="28">
        <v>50</v>
      </c>
      <c r="F139" s="25" t="s">
        <v>785</v>
      </c>
      <c r="G139" s="20">
        <f>(C139-E139)/C139</f>
        <v>0.47368421052631576</v>
      </c>
    </row>
    <row r="140" spans="1:12">
      <c r="A140" s="29" t="s">
        <v>3819</v>
      </c>
      <c r="B140" s="30">
        <v>100</v>
      </c>
      <c r="C140" s="31">
        <v>100</v>
      </c>
      <c r="D140" s="30">
        <v>70</v>
      </c>
      <c r="E140" s="31">
        <v>70</v>
      </c>
      <c r="F140" s="25" t="s">
        <v>785</v>
      </c>
      <c r="G140" s="20">
        <f t="shared" ref="G140:G156" si="0">(C140-E140)/C140</f>
        <v>0.3</v>
      </c>
    </row>
    <row r="141" spans="1:12">
      <c r="A141" s="29" t="s">
        <v>3820</v>
      </c>
      <c r="B141" s="30">
        <v>95</v>
      </c>
      <c r="C141" s="31">
        <v>95</v>
      </c>
      <c r="D141" s="30">
        <v>50</v>
      </c>
      <c r="E141" s="31">
        <v>50</v>
      </c>
      <c r="F141" s="25" t="s">
        <v>785</v>
      </c>
      <c r="G141" s="20">
        <f t="shared" si="0"/>
        <v>0.47368421052631576</v>
      </c>
    </row>
    <row r="142" spans="1:12">
      <c r="A142" s="29" t="s">
        <v>3821</v>
      </c>
      <c r="B142" s="30">
        <v>105</v>
      </c>
      <c r="C142" s="31">
        <v>105</v>
      </c>
      <c r="D142" s="30">
        <v>110</v>
      </c>
      <c r="E142" s="31">
        <v>110</v>
      </c>
      <c r="F142" s="32" t="s">
        <v>3822</v>
      </c>
      <c r="G142" s="20">
        <f t="shared" si="0"/>
        <v>-4.7619047619047616E-2</v>
      </c>
    </row>
    <row r="143" spans="1:12">
      <c r="A143" s="29" t="s">
        <v>3823</v>
      </c>
      <c r="B143" s="30">
        <v>80</v>
      </c>
      <c r="C143" s="31">
        <v>80</v>
      </c>
      <c r="D143" s="30">
        <v>35</v>
      </c>
      <c r="E143" s="31">
        <v>35</v>
      </c>
      <c r="F143" s="25" t="s">
        <v>785</v>
      </c>
      <c r="G143" s="20">
        <f t="shared" si="0"/>
        <v>0.5625</v>
      </c>
    </row>
    <row r="144" spans="1:12">
      <c r="A144" s="29" t="s">
        <v>3824</v>
      </c>
      <c r="B144" s="30">
        <v>70</v>
      </c>
      <c r="C144" s="31">
        <v>70</v>
      </c>
      <c r="D144" s="30">
        <v>50</v>
      </c>
      <c r="E144" s="31">
        <v>50</v>
      </c>
      <c r="F144" s="25" t="s">
        <v>785</v>
      </c>
      <c r="G144" s="20">
        <f t="shared" si="0"/>
        <v>0.2857142857142857</v>
      </c>
    </row>
    <row r="145" spans="1:9">
      <c r="A145" s="29" t="s">
        <v>3825</v>
      </c>
      <c r="B145" s="30">
        <v>90</v>
      </c>
      <c r="C145" s="31">
        <v>90</v>
      </c>
      <c r="D145" s="30">
        <v>80</v>
      </c>
      <c r="E145" s="31">
        <v>80</v>
      </c>
      <c r="F145" s="25" t="s">
        <v>3826</v>
      </c>
      <c r="G145" s="20">
        <f t="shared" si="0"/>
        <v>0.1111111111111111</v>
      </c>
    </row>
    <row r="146" spans="1:9">
      <c r="A146" s="29" t="s">
        <v>3827</v>
      </c>
      <c r="B146" s="30">
        <v>100</v>
      </c>
      <c r="C146" s="31">
        <v>100</v>
      </c>
      <c r="D146" s="30">
        <v>90</v>
      </c>
      <c r="E146" s="31">
        <v>90</v>
      </c>
      <c r="F146" s="25" t="s">
        <v>785</v>
      </c>
      <c r="G146" s="20">
        <f t="shared" si="0"/>
        <v>0.1</v>
      </c>
    </row>
    <row r="147" spans="1:9">
      <c r="A147" s="29" t="s">
        <v>3828</v>
      </c>
      <c r="B147" s="30">
        <v>80</v>
      </c>
      <c r="C147" s="31">
        <v>80</v>
      </c>
      <c r="D147" s="30">
        <v>40</v>
      </c>
      <c r="E147" s="31">
        <v>40</v>
      </c>
      <c r="F147" s="25" t="s">
        <v>785</v>
      </c>
      <c r="G147" s="20">
        <f t="shared" si="0"/>
        <v>0.5</v>
      </c>
    </row>
    <row r="148" spans="1:9">
      <c r="A148" s="29" t="s">
        <v>3829</v>
      </c>
      <c r="B148" s="30">
        <v>80</v>
      </c>
      <c r="C148" s="31">
        <v>80</v>
      </c>
      <c r="D148" s="30">
        <v>50</v>
      </c>
      <c r="E148" s="31">
        <v>50</v>
      </c>
      <c r="F148" s="25" t="s">
        <v>785</v>
      </c>
      <c r="G148" s="20">
        <f t="shared" si="0"/>
        <v>0.375</v>
      </c>
    </row>
    <row r="149" spans="1:9">
      <c r="A149" s="29" t="s">
        <v>3830</v>
      </c>
      <c r="B149" s="30">
        <v>90</v>
      </c>
      <c r="C149" s="31">
        <v>90</v>
      </c>
      <c r="D149" s="30">
        <v>80</v>
      </c>
      <c r="E149" s="31">
        <v>80</v>
      </c>
      <c r="F149" s="25" t="s">
        <v>3826</v>
      </c>
      <c r="G149" s="20">
        <f t="shared" si="0"/>
        <v>0.1111111111111111</v>
      </c>
    </row>
    <row r="150" spans="1:9">
      <c r="A150" s="29" t="s">
        <v>3831</v>
      </c>
      <c r="B150" s="30">
        <v>95</v>
      </c>
      <c r="C150" s="31">
        <v>95</v>
      </c>
      <c r="D150" s="30">
        <v>90</v>
      </c>
      <c r="E150" s="31">
        <v>90</v>
      </c>
      <c r="F150" s="32" t="s">
        <v>3822</v>
      </c>
      <c r="G150" s="20">
        <f t="shared" si="0"/>
        <v>5.2631578947368418E-2</v>
      </c>
    </row>
    <row r="151" spans="1:9">
      <c r="A151" s="29" t="s">
        <v>3832</v>
      </c>
      <c r="B151" s="30">
        <v>95</v>
      </c>
      <c r="C151" s="31">
        <v>95</v>
      </c>
      <c r="D151" s="30">
        <v>90</v>
      </c>
      <c r="E151" s="31">
        <v>90</v>
      </c>
      <c r="F151" s="32" t="s">
        <v>3822</v>
      </c>
      <c r="G151" s="20">
        <f t="shared" si="0"/>
        <v>5.2631578947368418E-2</v>
      </c>
    </row>
    <row r="152" spans="1:9">
      <c r="A152" s="29" t="s">
        <v>3833</v>
      </c>
      <c r="B152" s="30">
        <v>80</v>
      </c>
      <c r="C152" s="31">
        <v>50</v>
      </c>
      <c r="D152" s="30">
        <v>30</v>
      </c>
      <c r="E152" s="31">
        <v>30</v>
      </c>
      <c r="F152" s="25" t="s">
        <v>783</v>
      </c>
      <c r="G152" s="20">
        <f>(C152-E152)/C152</f>
        <v>0.4</v>
      </c>
    </row>
    <row r="153" spans="1:9">
      <c r="A153" s="29" t="s">
        <v>3834</v>
      </c>
      <c r="B153" s="30">
        <v>90</v>
      </c>
      <c r="C153" s="31">
        <v>90</v>
      </c>
      <c r="D153" s="30">
        <v>70</v>
      </c>
      <c r="E153" s="31">
        <v>70</v>
      </c>
      <c r="F153" s="25" t="s">
        <v>778</v>
      </c>
      <c r="G153" s="20">
        <f t="shared" si="0"/>
        <v>0.22222222222222221</v>
      </c>
    </row>
    <row r="154" spans="1:9">
      <c r="A154" s="29" t="s">
        <v>3835</v>
      </c>
      <c r="B154" s="30">
        <v>95</v>
      </c>
      <c r="C154" s="31">
        <v>90</v>
      </c>
      <c r="D154" s="30">
        <v>80</v>
      </c>
      <c r="E154" s="31">
        <v>80</v>
      </c>
      <c r="F154" s="32" t="s">
        <v>3822</v>
      </c>
      <c r="G154" s="20">
        <f t="shared" si="0"/>
        <v>0.1111111111111111</v>
      </c>
      <c r="I154" s="33"/>
    </row>
    <row r="155" spans="1:9">
      <c r="A155" s="29" t="s">
        <v>3836</v>
      </c>
      <c r="B155" s="30">
        <v>80</v>
      </c>
      <c r="C155" s="31">
        <v>65</v>
      </c>
      <c r="D155" s="30">
        <v>60</v>
      </c>
      <c r="E155" s="31">
        <v>30</v>
      </c>
      <c r="F155" s="25" t="s">
        <v>781</v>
      </c>
      <c r="G155" s="20">
        <f t="shared" si="0"/>
        <v>0.53846153846153844</v>
      </c>
    </row>
    <row r="156" spans="1:9">
      <c r="A156" s="34" t="s">
        <v>3837</v>
      </c>
      <c r="B156" s="35">
        <v>90</v>
      </c>
      <c r="C156" s="36">
        <v>90</v>
      </c>
      <c r="D156" s="35">
        <v>70</v>
      </c>
      <c r="E156" s="36">
        <v>70</v>
      </c>
      <c r="F156" s="25" t="s">
        <v>781</v>
      </c>
      <c r="G156" s="20">
        <f t="shared" si="0"/>
        <v>0.22222222222222221</v>
      </c>
    </row>
    <row r="157" spans="1:9">
      <c r="A157" s="20"/>
      <c r="B157" s="20"/>
      <c r="C157" s="20"/>
      <c r="D157" s="20"/>
      <c r="E157" s="20"/>
      <c r="F157" s="20"/>
      <c r="G157" s="20"/>
    </row>
    <row r="158" spans="1:9">
      <c r="A158" s="20"/>
      <c r="B158" s="20"/>
      <c r="C158" s="20"/>
      <c r="D158" s="20"/>
      <c r="E158" s="20"/>
      <c r="F158" s="20"/>
      <c r="G158" s="20"/>
    </row>
    <row r="159" spans="1:9">
      <c r="A159" s="20" t="s">
        <v>785</v>
      </c>
      <c r="B159" s="20">
        <f>AVERAGEIF(F139:F156,A159,G139:G156)</f>
        <v>0.38382283834586467</v>
      </c>
      <c r="C159" s="20"/>
      <c r="D159" s="20"/>
      <c r="E159" s="20"/>
      <c r="F159" s="20"/>
      <c r="G159" s="20"/>
    </row>
    <row r="160" spans="1:9">
      <c r="A160" s="20" t="s">
        <v>3826</v>
      </c>
      <c r="B160" s="20">
        <f>AVERAGEIF(F139:F156,A160,G139:G156)</f>
        <v>0.1111111111111111</v>
      </c>
      <c r="C160" s="20"/>
      <c r="D160" s="20"/>
      <c r="E160" s="20"/>
      <c r="F160" s="20"/>
      <c r="G160" s="20"/>
    </row>
    <row r="161" spans="1:7">
      <c r="A161" s="20" t="s">
        <v>783</v>
      </c>
      <c r="B161" s="20">
        <f>AVERAGEIF(F139:F156,A161,G139:G156)</f>
        <v>0.4</v>
      </c>
      <c r="C161" s="20"/>
      <c r="D161" s="20"/>
      <c r="E161" s="20"/>
      <c r="F161" s="20"/>
      <c r="G161" s="20"/>
    </row>
    <row r="162" spans="1:7">
      <c r="A162" s="20" t="s">
        <v>778</v>
      </c>
      <c r="B162" s="20">
        <f>AVERAGEIF(F139:F156,A162,G139:G156)</f>
        <v>0.22222222222222221</v>
      </c>
      <c r="C162" s="20"/>
      <c r="D162" s="20"/>
      <c r="E162" s="20"/>
      <c r="F162" s="20"/>
      <c r="G162" s="20"/>
    </row>
    <row r="163" spans="1:7">
      <c r="A163" s="20" t="s">
        <v>781</v>
      </c>
      <c r="B163" s="20">
        <f>AVERAGEIF(F139:F156,A163,G139:G156)</f>
        <v>0.38034188034188032</v>
      </c>
      <c r="C163" s="20"/>
      <c r="D163" s="20"/>
      <c r="E163" s="20"/>
      <c r="F163" s="20"/>
      <c r="G163" s="20"/>
    </row>
    <row r="165" spans="1:7">
      <c r="A165" s="462" t="s">
        <v>3838</v>
      </c>
      <c r="B165" s="462"/>
      <c r="C165" s="462"/>
      <c r="D165" s="462"/>
      <c r="E165" s="462"/>
    </row>
    <row r="166" spans="1:7" ht="15" thickBot="1">
      <c r="A166" t="s">
        <v>3839</v>
      </c>
      <c r="B166" s="13">
        <v>0.4</v>
      </c>
    </row>
    <row r="167" spans="1:7" ht="15" thickBot="1">
      <c r="A167" t="s">
        <v>3840</v>
      </c>
      <c r="B167" s="37">
        <f>(1+B166)^(1/(2020-2010))-1</f>
        <v>3.4219694129380196E-2</v>
      </c>
    </row>
    <row r="168" spans="1:7">
      <c r="B168" s="38"/>
    </row>
    <row r="169" spans="1:7">
      <c r="A169" s="462" t="s">
        <v>3841</v>
      </c>
      <c r="B169" s="462"/>
    </row>
    <row r="170" spans="1:7">
      <c r="A170" t="s">
        <v>3842</v>
      </c>
      <c r="B170" s="39">
        <v>972.7</v>
      </c>
    </row>
    <row r="171" spans="1:7" ht="15" thickBot="1">
      <c r="A171" t="s">
        <v>3843</v>
      </c>
      <c r="B171" s="40">
        <f>400.9+53.5+276.5+255.7+63.5+462.5+B170+975.4+227.6+436.5</f>
        <v>4124.8</v>
      </c>
    </row>
    <row r="172" spans="1:7" ht="15" thickBot="1">
      <c r="A172" t="s">
        <v>3844</v>
      </c>
      <c r="B172" s="37">
        <f>B170/B171</f>
        <v>0.23581749418153608</v>
      </c>
    </row>
    <row r="173" spans="1:7">
      <c r="B173" s="38"/>
    </row>
    <row r="174" spans="1:7">
      <c r="A174" s="462" t="s">
        <v>3845</v>
      </c>
      <c r="B174" s="462"/>
      <c r="C174" s="462"/>
      <c r="D174" s="462"/>
      <c r="E174" s="462"/>
    </row>
    <row r="175" spans="1:7" ht="15" thickBot="1">
      <c r="A175" t="s">
        <v>3846</v>
      </c>
      <c r="B175" s="38">
        <v>0.1246</v>
      </c>
    </row>
    <row r="176" spans="1:7" ht="15" thickBot="1">
      <c r="A176" t="s">
        <v>3847</v>
      </c>
      <c r="B176" s="37">
        <f>1-B175</f>
        <v>0.87539999999999996</v>
      </c>
    </row>
    <row r="178" spans="1:5">
      <c r="A178" s="462" t="s">
        <v>3848</v>
      </c>
      <c r="B178" s="462"/>
      <c r="C178" s="462"/>
      <c r="D178" s="462"/>
      <c r="E178" s="462"/>
    </row>
    <row r="179" spans="1:5">
      <c r="A179" t="s">
        <v>3849</v>
      </c>
      <c r="B179">
        <v>197000</v>
      </c>
    </row>
    <row r="180" spans="1:5" ht="15" thickBot="1">
      <c r="A180" t="s">
        <v>3850</v>
      </c>
      <c r="B180">
        <v>175000</v>
      </c>
    </row>
    <row r="181" spans="1:5" ht="15" thickBot="1">
      <c r="A181" t="s">
        <v>3851</v>
      </c>
      <c r="B181" s="12">
        <f>B179/B180</f>
        <v>1.1257142857142857</v>
      </c>
    </row>
    <row r="183" spans="1:5">
      <c r="A183" s="462" t="s">
        <v>3852</v>
      </c>
      <c r="B183" s="462"/>
      <c r="C183" s="462"/>
      <c r="D183" s="462"/>
      <c r="E183" s="462"/>
    </row>
    <row r="184" spans="1:5">
      <c r="A184" t="s">
        <v>3853</v>
      </c>
      <c r="B184" s="154">
        <v>1.2E-2</v>
      </c>
    </row>
    <row r="185" spans="1:5">
      <c r="A185" t="s">
        <v>3854</v>
      </c>
      <c r="B185" s="154">
        <v>2.4E-2</v>
      </c>
    </row>
    <row r="186" spans="1:5">
      <c r="A186" t="s">
        <v>3855</v>
      </c>
      <c r="B186">
        <f>2050-2018+1</f>
        <v>33</v>
      </c>
    </row>
    <row r="187" spans="1:5">
      <c r="A187" t="s">
        <v>3856</v>
      </c>
      <c r="B187" s="11">
        <f>(1-B184)^B186</f>
        <v>0.67139665221009714</v>
      </c>
    </row>
    <row r="188" spans="1:5" ht="15" thickBot="1">
      <c r="A188" t="s">
        <v>3857</v>
      </c>
      <c r="B188" s="11">
        <f>(1-B185)^B186</f>
        <v>0.44858421050781644</v>
      </c>
    </row>
    <row r="189" spans="1:5" ht="15" thickBot="1">
      <c r="A189" t="s">
        <v>3858</v>
      </c>
      <c r="B189" s="12">
        <f>(B187-B188)/B187</f>
        <v>0.33186409400289502</v>
      </c>
    </row>
    <row r="191" spans="1:5">
      <c r="A191" s="462" t="s">
        <v>3859</v>
      </c>
      <c r="B191" s="462"/>
      <c r="C191" s="462"/>
      <c r="D191" s="462"/>
      <c r="E191" s="462"/>
    </row>
    <row r="192" spans="1:5">
      <c r="A192" s="16" t="s">
        <v>3860</v>
      </c>
      <c r="B192" s="16" t="s">
        <v>3861</v>
      </c>
      <c r="C192" s="16"/>
    </row>
    <row r="193" spans="1:9">
      <c r="A193" t="s">
        <v>3862</v>
      </c>
      <c r="B193" s="17">
        <v>15277777.777777778</v>
      </c>
      <c r="C193" t="s">
        <v>3863</v>
      </c>
    </row>
    <row r="194" spans="1:9">
      <c r="A194" t="s">
        <v>3864</v>
      </c>
      <c r="B194" s="17">
        <f>3.4*10^6</f>
        <v>3400000</v>
      </c>
      <c r="C194" s="41"/>
    </row>
    <row r="195" spans="1:9">
      <c r="A195" t="s">
        <v>3865</v>
      </c>
      <c r="B195">
        <v>2</v>
      </c>
    </row>
    <row r="196" spans="1:9" ht="15" thickBot="1">
      <c r="A196" t="s">
        <v>3866</v>
      </c>
      <c r="B196" s="17">
        <f>B195*B194</f>
        <v>6800000</v>
      </c>
    </row>
    <row r="197" spans="1:9" ht="15" thickBot="1">
      <c r="A197" t="s">
        <v>3867</v>
      </c>
      <c r="B197" s="12">
        <f>B196/B193</f>
        <v>0.44509090909090909</v>
      </c>
    </row>
    <row r="199" spans="1:9">
      <c r="A199" s="193" t="s">
        <v>127</v>
      </c>
    </row>
    <row r="201" spans="1:9">
      <c r="A201" s="194" t="s">
        <v>3868</v>
      </c>
      <c r="B201" s="464" t="s">
        <v>3869</v>
      </c>
      <c r="C201" s="464"/>
      <c r="D201" s="464"/>
      <c r="E201" s="464"/>
      <c r="F201" s="464"/>
      <c r="G201" s="464"/>
      <c r="H201" s="464"/>
      <c r="I201" s="464"/>
    </row>
    <row r="202" spans="1:9">
      <c r="A202" s="42" t="s">
        <v>3870</v>
      </c>
      <c r="B202" s="42" t="s">
        <v>3871</v>
      </c>
      <c r="C202" s="42" t="s">
        <v>3872</v>
      </c>
      <c r="D202" s="42" t="s">
        <v>3873</v>
      </c>
      <c r="E202" s="42" t="s">
        <v>764</v>
      </c>
      <c r="F202" s="42" t="s">
        <v>766</v>
      </c>
      <c r="G202" s="42" t="s">
        <v>3874</v>
      </c>
      <c r="H202" s="42" t="s">
        <v>3875</v>
      </c>
      <c r="I202" s="42" t="s">
        <v>3876</v>
      </c>
    </row>
    <row r="203" spans="1:9">
      <c r="A203" s="42" t="s">
        <v>3877</v>
      </c>
      <c r="B203">
        <v>0</v>
      </c>
      <c r="C203">
        <v>6</v>
      </c>
      <c r="D203">
        <v>9</v>
      </c>
      <c r="E203">
        <v>25</v>
      </c>
      <c r="F203">
        <v>21</v>
      </c>
      <c r="G203">
        <v>215</v>
      </c>
      <c r="H203">
        <v>81</v>
      </c>
      <c r="I203">
        <v>134</v>
      </c>
    </row>
    <row r="204" spans="1:9">
      <c r="A204" s="42" t="s">
        <v>3878</v>
      </c>
      <c r="B204">
        <v>4</v>
      </c>
      <c r="C204">
        <v>3</v>
      </c>
      <c r="D204">
        <v>15</v>
      </c>
      <c r="E204">
        <v>40</v>
      </c>
      <c r="F204">
        <v>43</v>
      </c>
      <c r="G204">
        <v>163</v>
      </c>
      <c r="H204">
        <v>56</v>
      </c>
      <c r="I204">
        <v>94</v>
      </c>
    </row>
    <row r="205" spans="1:9" ht="15" thickBot="1">
      <c r="A205" s="42" t="s">
        <v>3879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3880</v>
      </c>
      <c r="B206" s="12">
        <v>-0.33</v>
      </c>
    </row>
    <row r="207" spans="1:9" ht="15" thickBot="1">
      <c r="A207" t="s">
        <v>3881</v>
      </c>
      <c r="B207" s="12">
        <f>I205/I203</f>
        <v>-0.29850746268656714</v>
      </c>
    </row>
    <row r="209" spans="1:9">
      <c r="A209" s="194" t="s">
        <v>3882</v>
      </c>
      <c r="B209" s="464" t="s">
        <v>3869</v>
      </c>
      <c r="C209" s="464"/>
      <c r="D209" s="464"/>
      <c r="E209" s="464"/>
      <c r="F209" s="464"/>
      <c r="G209" s="464"/>
      <c r="H209" s="464"/>
      <c r="I209" s="464"/>
    </row>
    <row r="210" spans="1:9">
      <c r="A210" s="42" t="s">
        <v>3870</v>
      </c>
      <c r="B210" s="42" t="s">
        <v>3871</v>
      </c>
      <c r="C210" s="42" t="s">
        <v>3872</v>
      </c>
      <c r="D210" s="42" t="s">
        <v>3873</v>
      </c>
      <c r="E210" s="42" t="s">
        <v>764</v>
      </c>
      <c r="F210" s="42" t="s">
        <v>766</v>
      </c>
      <c r="G210" s="42" t="s">
        <v>3874</v>
      </c>
      <c r="H210" s="42" t="s">
        <v>3875</v>
      </c>
      <c r="I210" s="42" t="s">
        <v>3876</v>
      </c>
    </row>
    <row r="211" spans="1:9">
      <c r="A211" s="42" t="s">
        <v>3877</v>
      </c>
      <c r="B211">
        <v>0</v>
      </c>
      <c r="C211">
        <v>17</v>
      </c>
      <c r="D211">
        <v>18</v>
      </c>
      <c r="E211">
        <v>22</v>
      </c>
      <c r="F211">
        <v>12</v>
      </c>
      <c r="G211">
        <v>73</v>
      </c>
      <c r="H211">
        <v>21</v>
      </c>
      <c r="I211">
        <v>21</v>
      </c>
    </row>
    <row r="212" spans="1:9">
      <c r="A212" s="42" t="s">
        <v>3878</v>
      </c>
      <c r="B212">
        <v>0</v>
      </c>
      <c r="C212">
        <v>15</v>
      </c>
      <c r="D212">
        <v>22</v>
      </c>
      <c r="E212">
        <v>39</v>
      </c>
      <c r="F212">
        <v>23</v>
      </c>
      <c r="G212">
        <v>51</v>
      </c>
      <c r="H212">
        <v>17</v>
      </c>
      <c r="I212">
        <v>19</v>
      </c>
    </row>
    <row r="213" spans="1:9" ht="15" thickBot="1">
      <c r="A213" s="42" t="s">
        <v>3879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3880</v>
      </c>
      <c r="B214" s="12">
        <f>SUM(G213:H213)/SUM(G211:H211)</f>
        <v>-0.27659574468085107</v>
      </c>
    </row>
    <row r="215" spans="1:9" ht="15" thickBot="1">
      <c r="A215" t="s">
        <v>3881</v>
      </c>
      <c r="B215" s="12">
        <f>I213/I211</f>
        <v>-9.5238095238095233E-2</v>
      </c>
    </row>
    <row r="217" spans="1:9">
      <c r="A217" s="194" t="s">
        <v>3883</v>
      </c>
      <c r="B217" s="464" t="s">
        <v>3869</v>
      </c>
      <c r="C217" s="464"/>
      <c r="D217" s="464"/>
      <c r="E217" s="464"/>
    </row>
    <row r="218" spans="1:9">
      <c r="A218" s="42" t="s">
        <v>3870</v>
      </c>
      <c r="B218" s="42" t="s">
        <v>3884</v>
      </c>
      <c r="C218" s="42" t="s">
        <v>3885</v>
      </c>
      <c r="D218" s="42" t="s">
        <v>3886</v>
      </c>
      <c r="E218" s="42" t="s">
        <v>766</v>
      </c>
    </row>
    <row r="219" spans="1:9">
      <c r="A219" s="42" t="s">
        <v>3877</v>
      </c>
      <c r="B219">
        <v>112</v>
      </c>
      <c r="C219">
        <v>16</v>
      </c>
      <c r="D219">
        <v>9</v>
      </c>
      <c r="E219">
        <v>134</v>
      </c>
    </row>
    <row r="220" spans="1:9">
      <c r="A220" s="42" t="s">
        <v>3878</v>
      </c>
      <c r="B220">
        <v>87</v>
      </c>
      <c r="C220">
        <v>17</v>
      </c>
      <c r="D220">
        <v>9</v>
      </c>
      <c r="E220">
        <v>151</v>
      </c>
    </row>
    <row r="221" spans="1:9" ht="15" thickBot="1">
      <c r="A221" s="42" t="s">
        <v>3879</v>
      </c>
      <c r="B221">
        <f>B220-B219</f>
        <v>-25</v>
      </c>
      <c r="C221">
        <f t="shared" ref="C221:E221" si="9">C220-C219</f>
        <v>1</v>
      </c>
      <c r="D221">
        <f t="shared" si="9"/>
        <v>0</v>
      </c>
      <c r="E221">
        <f t="shared" si="9"/>
        <v>17</v>
      </c>
    </row>
    <row r="222" spans="1:9" ht="15" thickBot="1">
      <c r="A222" t="s">
        <v>3887</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4bf4eb777e72865f7ccfbb7dd93e4b42">
  <xsd:schema xmlns:xsd="http://www.w3.org/2001/XMLSchema" xmlns:xs="http://www.w3.org/2001/XMLSchema" xmlns:p="http://schemas.microsoft.com/office/2006/metadata/properties" xmlns:ns2="40f4d404-d193-41dc-bb72-733c1e774208" targetNamespace="http://schemas.microsoft.com/office/2006/metadata/properties" ma:root="true" ma:fieldsID="77b4fb7d51047ba399ea6209ef8991d6"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C3A402C-A025-4649-B20D-439E404753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2025-11-25T21:49:46Z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